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online_elink\"/>
    </mc:Choice>
  </mc:AlternateContent>
  <bookViews>
    <workbookView xWindow="-105" yWindow="-105" windowWidth="23250" windowHeight="12720" activeTab="4"/>
  </bookViews>
  <sheets>
    <sheet name="ELINK (3)" sheetId="4" r:id="rId1"/>
    <sheet name="ELINK (2)" sheetId="3" r:id="rId2"/>
    <sheet name="ELINK" sheetId="2" r:id="rId3"/>
    <sheet name="Eng_Info" sheetId="5" r:id="rId4"/>
    <sheet name="input" sheetId="6" r:id="rId5"/>
    <sheet name="output" sheetId="7" r:id="rId6"/>
  </sheets>
  <definedNames>
    <definedName name="_xlnm._FilterDatabase" localSheetId="5" hidden="1">output!$A$4:$N$64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4" l="1"/>
  <c r="G9" i="4" s="1"/>
  <c r="E9" i="4" s="1"/>
  <c r="F10" i="4"/>
  <c r="G10" i="4" s="1"/>
  <c r="E10" i="4" s="1"/>
  <c r="F11" i="4"/>
  <c r="G11" i="4" s="1"/>
  <c r="E11" i="4" s="1"/>
  <c r="F12" i="4"/>
  <c r="G12" i="4" s="1"/>
  <c r="E12" i="4" s="1"/>
  <c r="F13" i="4"/>
  <c r="G13" i="4" s="1"/>
  <c r="E13" i="4" s="1"/>
  <c r="F14" i="4"/>
  <c r="G14" i="4" s="1"/>
  <c r="E14" i="4" s="1"/>
  <c r="F15" i="4"/>
  <c r="G15" i="4" s="1"/>
  <c r="E15" i="4" s="1"/>
  <c r="F16" i="4"/>
  <c r="G16" i="4" s="1"/>
  <c r="E16" i="4" s="1"/>
  <c r="F17" i="4"/>
  <c r="G17" i="4" s="1"/>
  <c r="E17" i="4" s="1"/>
  <c r="F18" i="4"/>
  <c r="G18" i="4" s="1"/>
  <c r="E18" i="4" s="1"/>
  <c r="F19" i="4"/>
  <c r="G19" i="4" s="1"/>
  <c r="E19" i="4" s="1"/>
  <c r="F20" i="4"/>
  <c r="G20" i="4" s="1"/>
  <c r="E20" i="4" s="1"/>
  <c r="F22" i="4"/>
  <c r="G22" i="4" s="1"/>
  <c r="E22" i="4" s="1"/>
  <c r="F24" i="4"/>
  <c r="G24" i="4" s="1"/>
  <c r="E24" i="4" s="1"/>
  <c r="F25" i="4"/>
  <c r="G25" i="4" s="1"/>
  <c r="E25" i="4" s="1"/>
  <c r="F26" i="4"/>
  <c r="G26" i="4" s="1"/>
  <c r="E26" i="4" s="1"/>
  <c r="F27" i="4"/>
  <c r="G27" i="4" s="1"/>
  <c r="E27" i="4" s="1"/>
  <c r="F28" i="4"/>
  <c r="G28" i="4" s="1"/>
  <c r="E28" i="4" s="1"/>
  <c r="F29" i="4"/>
  <c r="G29" i="4" s="1"/>
  <c r="E29" i="4" s="1"/>
  <c r="F30" i="4"/>
  <c r="G30" i="4" s="1"/>
  <c r="E30" i="4" s="1"/>
  <c r="F31" i="4"/>
  <c r="G31" i="4" s="1"/>
  <c r="E31" i="4" s="1"/>
  <c r="F32" i="4"/>
  <c r="G32" i="4" s="1"/>
  <c r="E32" i="4" s="1"/>
  <c r="F33" i="4"/>
  <c r="G33" i="4" s="1"/>
  <c r="E33" i="4" s="1"/>
  <c r="F34" i="4"/>
  <c r="G34" i="4" s="1"/>
  <c r="E34" i="4" s="1"/>
  <c r="F35" i="4"/>
  <c r="G35" i="4" s="1"/>
  <c r="E35" i="4" s="1"/>
  <c r="F36" i="4"/>
  <c r="G36" i="4" s="1"/>
  <c r="E36" i="4" s="1"/>
  <c r="F37" i="4"/>
  <c r="G37" i="4" s="1"/>
  <c r="E37" i="4" s="1"/>
  <c r="F38" i="4"/>
  <c r="G38" i="4" s="1"/>
  <c r="E38" i="4" s="1"/>
  <c r="F39" i="4"/>
  <c r="G39" i="4" s="1"/>
  <c r="E39" i="4" s="1"/>
  <c r="F40" i="4"/>
  <c r="G40" i="4" s="1"/>
  <c r="E40" i="4" s="1"/>
  <c r="F41" i="4"/>
  <c r="G41" i="4" s="1"/>
  <c r="E41" i="4" s="1"/>
  <c r="F42" i="4"/>
  <c r="G42" i="4" s="1"/>
  <c r="E42" i="4" s="1"/>
  <c r="F43" i="4"/>
  <c r="G43" i="4" s="1"/>
  <c r="E43" i="4" s="1"/>
  <c r="F44" i="4"/>
  <c r="G44" i="4" s="1"/>
  <c r="E44" i="4" s="1"/>
  <c r="F45" i="4"/>
  <c r="G45" i="4" s="1"/>
  <c r="E45" i="4" s="1"/>
  <c r="F46" i="4"/>
  <c r="G46" i="4" s="1"/>
  <c r="E46" i="4" s="1"/>
  <c r="F47" i="4"/>
  <c r="G47" i="4" s="1"/>
  <c r="E47" i="4" s="1"/>
  <c r="F48" i="4"/>
  <c r="G48" i="4" s="1"/>
  <c r="E48" i="4" s="1"/>
  <c r="F49" i="4"/>
  <c r="G49" i="4" s="1"/>
  <c r="E49" i="4" s="1"/>
  <c r="F50" i="4"/>
  <c r="G50" i="4" s="1"/>
  <c r="E50" i="4" s="1"/>
  <c r="F51" i="4"/>
  <c r="G51" i="4" s="1"/>
  <c r="E51" i="4" s="1"/>
  <c r="F52" i="4"/>
  <c r="G52" i="4" s="1"/>
  <c r="E52" i="4" s="1"/>
  <c r="F53" i="4"/>
  <c r="G53" i="4" s="1"/>
  <c r="E53" i="4" s="1"/>
  <c r="F54" i="4"/>
  <c r="G54" i="4" s="1"/>
  <c r="E54" i="4" s="1"/>
  <c r="F55" i="4"/>
  <c r="G55" i="4" s="1"/>
  <c r="E55" i="4" s="1"/>
  <c r="F56" i="4"/>
  <c r="G56" i="4" s="1"/>
  <c r="E56" i="4" s="1"/>
  <c r="F57" i="4"/>
  <c r="G57" i="4" s="1"/>
  <c r="E57" i="4" s="1"/>
  <c r="F58" i="4"/>
  <c r="G58" i="4" s="1"/>
  <c r="E58" i="4" s="1"/>
  <c r="F59" i="4"/>
  <c r="G59" i="4" s="1"/>
  <c r="E59" i="4" s="1"/>
  <c r="F60" i="4"/>
  <c r="G60" i="4" s="1"/>
  <c r="E60" i="4" s="1"/>
  <c r="F61" i="4"/>
  <c r="G61" i="4" s="1"/>
  <c r="E61" i="4" s="1"/>
  <c r="F62" i="4"/>
  <c r="G62" i="4" s="1"/>
  <c r="E62" i="4" s="1"/>
  <c r="F63" i="4"/>
  <c r="G63" i="4" s="1"/>
  <c r="E63" i="4" s="1"/>
  <c r="F64" i="4"/>
  <c r="G64" i="4" s="1"/>
  <c r="E64" i="4" s="1"/>
  <c r="F65" i="4"/>
  <c r="G65" i="4" s="1"/>
  <c r="E65" i="4" s="1"/>
  <c r="F66" i="4"/>
  <c r="G66" i="4" s="1"/>
  <c r="E66" i="4" s="1"/>
  <c r="F67" i="4"/>
  <c r="G67" i="4" s="1"/>
  <c r="E67" i="4" s="1"/>
  <c r="F68" i="4"/>
  <c r="G68" i="4" s="1"/>
  <c r="E68" i="4" s="1"/>
  <c r="F69" i="4"/>
  <c r="G69" i="4" s="1"/>
  <c r="E69" i="4" s="1"/>
  <c r="F70" i="4"/>
  <c r="G70" i="4" s="1"/>
  <c r="E70" i="4" s="1"/>
  <c r="F71" i="4"/>
  <c r="G71" i="4" s="1"/>
  <c r="E71" i="4" s="1"/>
  <c r="F72" i="4"/>
  <c r="G72" i="4" s="1"/>
  <c r="E72" i="4" s="1"/>
  <c r="F73" i="4"/>
  <c r="G73" i="4" s="1"/>
  <c r="E73" i="4" s="1"/>
  <c r="F74" i="4"/>
  <c r="G74" i="4" s="1"/>
  <c r="E74" i="4" s="1"/>
  <c r="F75" i="4"/>
  <c r="G75" i="4" s="1"/>
  <c r="E75" i="4" s="1"/>
  <c r="F76" i="4"/>
  <c r="G76" i="4" s="1"/>
  <c r="E76" i="4" s="1"/>
  <c r="F77" i="4"/>
  <c r="G77" i="4" s="1"/>
  <c r="E77" i="4" s="1"/>
  <c r="F78" i="4"/>
  <c r="G78" i="4" s="1"/>
  <c r="E78" i="4" s="1"/>
  <c r="F79" i="4"/>
  <c r="G79" i="4" s="1"/>
  <c r="E79" i="4" s="1"/>
  <c r="F80" i="4"/>
  <c r="G80" i="4" s="1"/>
  <c r="E80" i="4" s="1"/>
  <c r="F81" i="4"/>
  <c r="G81" i="4" s="1"/>
  <c r="E81" i="4" s="1"/>
  <c r="F82" i="4"/>
  <c r="G82" i="4" s="1"/>
  <c r="E82" i="4" s="1"/>
  <c r="F83" i="4"/>
  <c r="G83" i="4" s="1"/>
  <c r="E83" i="4" s="1"/>
  <c r="F84" i="4"/>
  <c r="G84" i="4" s="1"/>
  <c r="E84" i="4" s="1"/>
  <c r="F85" i="4"/>
  <c r="G85" i="4" s="1"/>
  <c r="E85" i="4" s="1"/>
  <c r="F86" i="4"/>
  <c r="G86" i="4" s="1"/>
  <c r="E86" i="4" s="1"/>
  <c r="F87" i="4"/>
  <c r="G87" i="4" s="1"/>
  <c r="E87" i="4" s="1"/>
  <c r="F88" i="4"/>
  <c r="G88" i="4" s="1"/>
  <c r="E88" i="4" s="1"/>
  <c r="F89" i="4"/>
  <c r="G89" i="4" s="1"/>
  <c r="E89" i="4" s="1"/>
  <c r="F90" i="4"/>
  <c r="G90" i="4" s="1"/>
  <c r="E90" i="4" s="1"/>
  <c r="F91" i="4"/>
  <c r="G91" i="4" s="1"/>
  <c r="E91" i="4" s="1"/>
  <c r="F92" i="4"/>
  <c r="G92" i="4" s="1"/>
  <c r="E92" i="4" s="1"/>
  <c r="F93" i="4"/>
  <c r="G93" i="4" s="1"/>
  <c r="E93" i="4" s="1"/>
  <c r="F94" i="4"/>
  <c r="G94" i="4" s="1"/>
  <c r="E94" i="4" s="1"/>
  <c r="F95" i="4"/>
  <c r="G95" i="4" s="1"/>
  <c r="E95" i="4" s="1"/>
  <c r="F96" i="4"/>
  <c r="G96" i="4" s="1"/>
  <c r="E96" i="4" s="1"/>
  <c r="F97" i="4"/>
  <c r="G97" i="4" s="1"/>
  <c r="E97" i="4" s="1"/>
  <c r="F98" i="4"/>
  <c r="G98" i="4" s="1"/>
  <c r="E98" i="4" s="1"/>
  <c r="F99" i="4"/>
  <c r="G99" i="4" s="1"/>
  <c r="E99" i="4" s="1"/>
  <c r="F100" i="4"/>
  <c r="G100" i="4" s="1"/>
  <c r="E100" i="4" s="1"/>
  <c r="F101" i="4"/>
  <c r="G101" i="4" s="1"/>
  <c r="E101" i="4" s="1"/>
  <c r="F102" i="4"/>
  <c r="G102" i="4" s="1"/>
  <c r="E102" i="4" s="1"/>
  <c r="F103" i="4"/>
  <c r="G103" i="4" s="1"/>
  <c r="E103" i="4" s="1"/>
  <c r="F104" i="4"/>
  <c r="G104" i="4" s="1"/>
  <c r="E104" i="4" s="1"/>
  <c r="F105" i="4"/>
  <c r="G105" i="4" s="1"/>
  <c r="E105" i="4" s="1"/>
  <c r="F106" i="4"/>
  <c r="G106" i="4" s="1"/>
  <c r="E106" i="4" s="1"/>
  <c r="F107" i="4"/>
  <c r="G107" i="4" s="1"/>
  <c r="E107" i="4" s="1"/>
  <c r="F108" i="4"/>
  <c r="G108" i="4" s="1"/>
  <c r="E108" i="4" s="1"/>
  <c r="F109" i="4"/>
  <c r="G109" i="4" s="1"/>
  <c r="E109" i="4" s="1"/>
  <c r="F110" i="4"/>
  <c r="G110" i="4" s="1"/>
  <c r="E110" i="4" s="1"/>
  <c r="F111" i="4"/>
  <c r="G111" i="4" s="1"/>
  <c r="E111" i="4" s="1"/>
  <c r="F112" i="4"/>
  <c r="G112" i="4" s="1"/>
  <c r="E112" i="4" s="1"/>
  <c r="F113" i="4"/>
  <c r="G113" i="4" s="1"/>
  <c r="E113" i="4" s="1"/>
  <c r="F114" i="4"/>
  <c r="G114" i="4" s="1"/>
  <c r="E114" i="4" s="1"/>
  <c r="F115" i="4"/>
  <c r="G115" i="4" s="1"/>
  <c r="E115" i="4" s="1"/>
  <c r="F116" i="4"/>
  <c r="G116" i="4" s="1"/>
  <c r="E116" i="4" s="1"/>
  <c r="F117" i="4"/>
  <c r="G117" i="4" s="1"/>
  <c r="E117" i="4" s="1"/>
  <c r="F118" i="4"/>
  <c r="G118" i="4" s="1"/>
  <c r="E118" i="4" s="1"/>
  <c r="F119" i="4"/>
  <c r="G119" i="4" s="1"/>
  <c r="E119" i="4" s="1"/>
  <c r="F120" i="4"/>
  <c r="G120" i="4" s="1"/>
  <c r="E120" i="4" s="1"/>
  <c r="F121" i="4"/>
  <c r="G121" i="4" s="1"/>
  <c r="E121" i="4" s="1"/>
  <c r="F122" i="4"/>
  <c r="G122" i="4" s="1"/>
  <c r="E122" i="4" s="1"/>
  <c r="F123" i="4"/>
  <c r="G123" i="4" s="1"/>
  <c r="E123" i="4" s="1"/>
  <c r="F124" i="4"/>
  <c r="G124" i="4" s="1"/>
  <c r="E124" i="4" s="1"/>
  <c r="F125" i="4"/>
  <c r="G125" i="4" s="1"/>
  <c r="E125" i="4" s="1"/>
  <c r="F126" i="4"/>
  <c r="G126" i="4" s="1"/>
  <c r="E126" i="4" s="1"/>
  <c r="F127" i="4"/>
  <c r="G127" i="4" s="1"/>
  <c r="E127" i="4" s="1"/>
  <c r="F128" i="4"/>
  <c r="G128" i="4" s="1"/>
  <c r="E128" i="4" s="1"/>
  <c r="F129" i="4"/>
  <c r="G129" i="4" s="1"/>
  <c r="E129" i="4" s="1"/>
  <c r="F130" i="4"/>
  <c r="G130" i="4" s="1"/>
  <c r="E130" i="4" s="1"/>
  <c r="F131" i="4"/>
  <c r="G131" i="4" s="1"/>
  <c r="E131" i="4" s="1"/>
  <c r="F132" i="4"/>
  <c r="G132" i="4" s="1"/>
  <c r="E132" i="4" s="1"/>
  <c r="F133" i="4"/>
  <c r="G133" i="4" s="1"/>
  <c r="E133" i="4" s="1"/>
  <c r="F134" i="4"/>
  <c r="G134" i="4" s="1"/>
  <c r="E134" i="4" s="1"/>
  <c r="F135" i="4"/>
  <c r="G135" i="4" s="1"/>
  <c r="E135" i="4" s="1"/>
  <c r="F136" i="4"/>
  <c r="G136" i="4" s="1"/>
  <c r="E136" i="4" s="1"/>
  <c r="F137" i="4"/>
  <c r="G137" i="4" s="1"/>
  <c r="E137" i="4" s="1"/>
  <c r="F138" i="4"/>
  <c r="G138" i="4" s="1"/>
  <c r="E138" i="4" s="1"/>
  <c r="F139" i="4"/>
  <c r="G139" i="4" s="1"/>
  <c r="E139" i="4" s="1"/>
  <c r="F140" i="4"/>
  <c r="G140" i="4" s="1"/>
  <c r="E140" i="4" s="1"/>
  <c r="F141" i="4"/>
  <c r="G141" i="4" s="1"/>
  <c r="E141" i="4" s="1"/>
  <c r="F142" i="4"/>
  <c r="G142" i="4" s="1"/>
  <c r="E142" i="4" s="1"/>
  <c r="F143" i="4"/>
  <c r="G143" i="4" s="1"/>
  <c r="E143" i="4" s="1"/>
  <c r="F144" i="4"/>
  <c r="G144" i="4" s="1"/>
  <c r="E144" i="4" s="1"/>
  <c r="F145" i="4"/>
  <c r="G145" i="4" s="1"/>
  <c r="E145" i="4" s="1"/>
  <c r="F146" i="4"/>
  <c r="G146" i="4" s="1"/>
  <c r="E146" i="4" s="1"/>
  <c r="F147" i="4"/>
  <c r="G147" i="4" s="1"/>
  <c r="E147" i="4" s="1"/>
  <c r="F148" i="4"/>
  <c r="G148" i="4" s="1"/>
  <c r="E148" i="4" s="1"/>
  <c r="F149" i="4"/>
  <c r="G149" i="4" s="1"/>
  <c r="E149" i="4" s="1"/>
  <c r="F150" i="4"/>
  <c r="G150" i="4" s="1"/>
  <c r="E150" i="4" s="1"/>
  <c r="F151" i="4"/>
  <c r="G151" i="4" s="1"/>
  <c r="E151" i="4" s="1"/>
  <c r="F152" i="4"/>
  <c r="G152" i="4" s="1"/>
  <c r="E152" i="4" s="1"/>
  <c r="F153" i="4"/>
  <c r="G153" i="4" s="1"/>
  <c r="E153" i="4" s="1"/>
  <c r="F154" i="4"/>
  <c r="G154" i="4" s="1"/>
  <c r="E154" i="4" s="1"/>
  <c r="F155" i="4"/>
  <c r="G155" i="4" s="1"/>
  <c r="E155" i="4" s="1"/>
  <c r="F156" i="4"/>
  <c r="G156" i="4" s="1"/>
  <c r="E156" i="4" s="1"/>
  <c r="F157" i="4"/>
  <c r="G157" i="4" s="1"/>
  <c r="E157" i="4" s="1"/>
  <c r="F158" i="4"/>
  <c r="G158" i="4" s="1"/>
  <c r="E158" i="4" s="1"/>
  <c r="F159" i="4"/>
  <c r="G159" i="4" s="1"/>
  <c r="E159" i="4" s="1"/>
  <c r="F160" i="4"/>
  <c r="G160" i="4" s="1"/>
  <c r="E160" i="4" s="1"/>
  <c r="F161" i="4"/>
  <c r="G161" i="4" s="1"/>
  <c r="E161" i="4" s="1"/>
  <c r="F162" i="4"/>
  <c r="G162" i="4" s="1"/>
  <c r="E162" i="4" s="1"/>
  <c r="F163" i="4"/>
  <c r="G163" i="4" s="1"/>
  <c r="E163" i="4" s="1"/>
  <c r="F164" i="4"/>
  <c r="G164" i="4" s="1"/>
  <c r="E164" i="4" s="1"/>
  <c r="F165" i="4"/>
  <c r="G165" i="4" s="1"/>
  <c r="E165" i="4" s="1"/>
  <c r="F166" i="4"/>
  <c r="G166" i="4" s="1"/>
  <c r="E166" i="4" s="1"/>
  <c r="F167" i="4"/>
  <c r="G167" i="4" s="1"/>
  <c r="E167" i="4" s="1"/>
  <c r="F168" i="4"/>
  <c r="G168" i="4" s="1"/>
  <c r="E168" i="4" s="1"/>
  <c r="F169" i="4"/>
  <c r="G169" i="4" s="1"/>
  <c r="E169" i="4" s="1"/>
  <c r="F170" i="4"/>
  <c r="G170" i="4" s="1"/>
  <c r="E170" i="4" s="1"/>
  <c r="F171" i="4"/>
  <c r="G171" i="4" s="1"/>
  <c r="E171" i="4" s="1"/>
  <c r="F172" i="4"/>
  <c r="G172" i="4" s="1"/>
  <c r="E172" i="4" s="1"/>
  <c r="F173" i="4"/>
  <c r="G173" i="4" s="1"/>
  <c r="E173" i="4" s="1"/>
  <c r="F174" i="4"/>
  <c r="G174" i="4" s="1"/>
  <c r="E174" i="4" s="1"/>
  <c r="F175" i="4"/>
  <c r="G175" i="4" s="1"/>
  <c r="E175" i="4" s="1"/>
  <c r="F176" i="4"/>
  <c r="G176" i="4" s="1"/>
  <c r="E176" i="4" s="1"/>
  <c r="F177" i="4"/>
  <c r="G177" i="4" s="1"/>
  <c r="E177" i="4" s="1"/>
  <c r="F178" i="4"/>
  <c r="G178" i="4" s="1"/>
  <c r="E178" i="4" s="1"/>
  <c r="F179" i="4"/>
  <c r="G179" i="4" s="1"/>
  <c r="E179" i="4" s="1"/>
  <c r="F180" i="4"/>
  <c r="G180" i="4" s="1"/>
  <c r="E180" i="4" s="1"/>
  <c r="F181" i="4"/>
  <c r="G181" i="4" s="1"/>
  <c r="E181" i="4" s="1"/>
  <c r="F182" i="4"/>
  <c r="G182" i="4" s="1"/>
  <c r="E182" i="4" s="1"/>
  <c r="F183" i="4"/>
  <c r="G183" i="4" s="1"/>
  <c r="E183" i="4" s="1"/>
  <c r="F184" i="4"/>
  <c r="G184" i="4" s="1"/>
  <c r="E184" i="4" s="1"/>
  <c r="F185" i="4"/>
  <c r="G185" i="4" s="1"/>
  <c r="E185" i="4" s="1"/>
  <c r="F186" i="4"/>
  <c r="G186" i="4" s="1"/>
  <c r="E186" i="4" s="1"/>
  <c r="F187" i="4"/>
  <c r="G187" i="4" s="1"/>
  <c r="E187" i="4" s="1"/>
  <c r="F188" i="4"/>
  <c r="G188" i="4" s="1"/>
  <c r="E188" i="4" s="1"/>
  <c r="F189" i="4"/>
  <c r="G189" i="4" s="1"/>
  <c r="E189" i="4" s="1"/>
  <c r="F190" i="4"/>
  <c r="G190" i="4" s="1"/>
  <c r="E190" i="4" s="1"/>
  <c r="F191" i="4"/>
  <c r="G191" i="4" s="1"/>
  <c r="E191" i="4" s="1"/>
  <c r="F192" i="4"/>
  <c r="G192" i="4" s="1"/>
  <c r="E192" i="4" s="1"/>
  <c r="F193" i="4"/>
  <c r="G193" i="4" s="1"/>
  <c r="E193" i="4" s="1"/>
  <c r="F194" i="4"/>
  <c r="G194" i="4" s="1"/>
  <c r="E194" i="4" s="1"/>
  <c r="F195" i="4"/>
  <c r="G195" i="4" s="1"/>
  <c r="E195" i="4" s="1"/>
  <c r="F196" i="4"/>
  <c r="G196" i="4" s="1"/>
  <c r="E196" i="4" s="1"/>
  <c r="F197" i="4"/>
  <c r="G197" i="4" s="1"/>
  <c r="E197" i="4" s="1"/>
  <c r="F198" i="4"/>
  <c r="G198" i="4" s="1"/>
  <c r="E198" i="4" s="1"/>
  <c r="F199" i="4"/>
  <c r="G199" i="4" s="1"/>
  <c r="E199" i="4" s="1"/>
  <c r="F200" i="4"/>
  <c r="G200" i="4" s="1"/>
  <c r="E200" i="4" s="1"/>
  <c r="F201" i="4"/>
  <c r="G201" i="4" s="1"/>
  <c r="E201" i="4" s="1"/>
  <c r="F202" i="4"/>
  <c r="G202" i="4" s="1"/>
  <c r="E202" i="4" s="1"/>
  <c r="F203" i="4"/>
  <c r="G203" i="4" s="1"/>
  <c r="E203" i="4" s="1"/>
  <c r="F204" i="4"/>
  <c r="G204" i="4" s="1"/>
  <c r="E204" i="4" s="1"/>
  <c r="F205" i="4"/>
  <c r="G205" i="4" s="1"/>
  <c r="E205" i="4" s="1"/>
  <c r="F206" i="4"/>
  <c r="G206" i="4" s="1"/>
  <c r="E206" i="4" s="1"/>
  <c r="F207" i="4"/>
  <c r="G207" i="4" s="1"/>
  <c r="E207" i="4" s="1"/>
  <c r="F208" i="4"/>
  <c r="G208" i="4" s="1"/>
  <c r="E208" i="4" s="1"/>
  <c r="F209" i="4"/>
  <c r="G209" i="4" s="1"/>
  <c r="E209" i="4" s="1"/>
  <c r="F210" i="4"/>
  <c r="G210" i="4" s="1"/>
  <c r="E210" i="4" s="1"/>
  <c r="F211" i="4"/>
  <c r="G211" i="4" s="1"/>
  <c r="E211" i="4" s="1"/>
  <c r="F212" i="4"/>
  <c r="G212" i="4" s="1"/>
  <c r="E212" i="4" s="1"/>
  <c r="F213" i="4"/>
  <c r="G213" i="4" s="1"/>
  <c r="E213" i="4" s="1"/>
  <c r="F214" i="4"/>
  <c r="G214" i="4" s="1"/>
  <c r="E214" i="4" s="1"/>
  <c r="F215" i="4"/>
  <c r="G215" i="4" s="1"/>
  <c r="E215" i="4" s="1"/>
  <c r="F216" i="4"/>
  <c r="G216" i="4" s="1"/>
  <c r="E216" i="4" s="1"/>
  <c r="F217" i="4"/>
  <c r="G217" i="4" s="1"/>
  <c r="E217" i="4" s="1"/>
  <c r="F218" i="4"/>
  <c r="G218" i="4" s="1"/>
  <c r="E218" i="4" s="1"/>
  <c r="F219" i="4"/>
  <c r="G219" i="4" s="1"/>
  <c r="E219" i="4" s="1"/>
  <c r="F220" i="4"/>
  <c r="G220" i="4" s="1"/>
  <c r="E220" i="4" s="1"/>
  <c r="F221" i="4"/>
  <c r="G221" i="4" s="1"/>
  <c r="E221" i="4" s="1"/>
  <c r="F222" i="4"/>
  <c r="G222" i="4" s="1"/>
  <c r="E222" i="4" s="1"/>
  <c r="F223" i="4"/>
  <c r="G223" i="4" s="1"/>
  <c r="E223" i="4" s="1"/>
  <c r="F224" i="4"/>
  <c r="G224" i="4" s="1"/>
  <c r="E224" i="4" s="1"/>
  <c r="F225" i="4"/>
  <c r="G225" i="4" s="1"/>
  <c r="E225" i="4" s="1"/>
  <c r="F226" i="4"/>
  <c r="G226" i="4" s="1"/>
  <c r="E226" i="4" s="1"/>
  <c r="F227" i="4"/>
  <c r="G227" i="4" s="1"/>
  <c r="E227" i="4" s="1"/>
  <c r="F228" i="4"/>
  <c r="G228" i="4" s="1"/>
  <c r="E228" i="4" s="1"/>
  <c r="F229" i="4"/>
  <c r="G229" i="4" s="1"/>
  <c r="E229" i="4" s="1"/>
  <c r="F230" i="4"/>
  <c r="G230" i="4" s="1"/>
  <c r="E230" i="4" s="1"/>
  <c r="F231" i="4"/>
  <c r="G231" i="4" s="1"/>
  <c r="E231" i="4" s="1"/>
  <c r="F232" i="4"/>
  <c r="G232" i="4" s="1"/>
  <c r="E232" i="4" s="1"/>
  <c r="F233" i="4"/>
  <c r="G233" i="4" s="1"/>
  <c r="E233" i="4" s="1"/>
  <c r="F234" i="4"/>
  <c r="G234" i="4" s="1"/>
  <c r="E234" i="4" s="1"/>
  <c r="F235" i="4"/>
  <c r="G235" i="4" s="1"/>
  <c r="E235" i="4" s="1"/>
  <c r="F236" i="4"/>
  <c r="G236" i="4" s="1"/>
  <c r="E236" i="4" s="1"/>
  <c r="F237" i="4"/>
  <c r="G237" i="4" s="1"/>
  <c r="E237" i="4" s="1"/>
  <c r="F238" i="4"/>
  <c r="G238" i="4" s="1"/>
  <c r="E238" i="4" s="1"/>
  <c r="F239" i="4"/>
  <c r="G239" i="4" s="1"/>
  <c r="E239" i="4" s="1"/>
  <c r="F240" i="4"/>
  <c r="G240" i="4" s="1"/>
  <c r="E240" i="4" s="1"/>
  <c r="F241" i="4"/>
  <c r="G241" i="4" s="1"/>
  <c r="E241" i="4" s="1"/>
  <c r="F242" i="4"/>
  <c r="G242" i="4" s="1"/>
  <c r="E242" i="4" s="1"/>
  <c r="F243" i="4"/>
  <c r="G243" i="4" s="1"/>
  <c r="E243" i="4" s="1"/>
  <c r="F244" i="4"/>
  <c r="G244" i="4" s="1"/>
  <c r="E244" i="4" s="1"/>
  <c r="F245" i="4"/>
  <c r="G245" i="4" s="1"/>
  <c r="E245" i="4" s="1"/>
  <c r="F246" i="4"/>
  <c r="G246" i="4" s="1"/>
  <c r="E246" i="4" s="1"/>
  <c r="F247" i="4"/>
  <c r="G247" i="4" s="1"/>
  <c r="E247" i="4" s="1"/>
  <c r="F248" i="4"/>
  <c r="G248" i="4" s="1"/>
  <c r="E248" i="4" s="1"/>
  <c r="F249" i="4"/>
  <c r="G249" i="4" s="1"/>
  <c r="E249" i="4" s="1"/>
  <c r="F250" i="4"/>
  <c r="G250" i="4" s="1"/>
  <c r="E250" i="4" s="1"/>
  <c r="F251" i="4"/>
  <c r="G251" i="4" s="1"/>
  <c r="E251" i="4" s="1"/>
  <c r="F252" i="4"/>
  <c r="G252" i="4" s="1"/>
  <c r="E252" i="4" s="1"/>
  <c r="F253" i="4"/>
  <c r="G253" i="4" s="1"/>
  <c r="E253" i="4" s="1"/>
  <c r="F254" i="4"/>
  <c r="G254" i="4" s="1"/>
  <c r="E254" i="4" s="1"/>
  <c r="F255" i="4"/>
  <c r="G255" i="4" s="1"/>
  <c r="E255" i="4" s="1"/>
  <c r="F256" i="4"/>
  <c r="G256" i="4" s="1"/>
  <c r="E256" i="4" s="1"/>
  <c r="F257" i="4"/>
  <c r="G257" i="4" s="1"/>
  <c r="E257" i="4" s="1"/>
  <c r="F258" i="4"/>
  <c r="G258" i="4" s="1"/>
  <c r="E258" i="4" s="1"/>
  <c r="F259" i="4"/>
  <c r="G259" i="4" s="1"/>
  <c r="E259" i="4" s="1"/>
  <c r="F260" i="4"/>
  <c r="G260" i="4" s="1"/>
  <c r="E260" i="4" s="1"/>
  <c r="F261" i="4"/>
  <c r="G261" i="4" s="1"/>
  <c r="E261" i="4" s="1"/>
  <c r="F262" i="4"/>
  <c r="G262" i="4" s="1"/>
  <c r="E262" i="4" s="1"/>
  <c r="F263" i="4"/>
  <c r="G263" i="4" s="1"/>
  <c r="E263" i="4" s="1"/>
  <c r="F264" i="4"/>
  <c r="G264" i="4" s="1"/>
  <c r="E264" i="4" s="1"/>
  <c r="F265" i="4"/>
  <c r="G265" i="4" s="1"/>
  <c r="E265" i="4" s="1"/>
  <c r="F266" i="4"/>
  <c r="G266" i="4" s="1"/>
  <c r="E266" i="4" s="1"/>
  <c r="F267" i="4"/>
  <c r="G267" i="4" s="1"/>
  <c r="E267" i="4" s="1"/>
  <c r="F268" i="4"/>
  <c r="G268" i="4" s="1"/>
  <c r="E268" i="4" s="1"/>
  <c r="F269" i="4"/>
  <c r="G269" i="4" s="1"/>
  <c r="E269" i="4" s="1"/>
  <c r="F270" i="4"/>
  <c r="G270" i="4" s="1"/>
  <c r="E270" i="4" s="1"/>
  <c r="F271" i="4"/>
  <c r="G271" i="4" s="1"/>
  <c r="E271" i="4" s="1"/>
  <c r="F272" i="4"/>
  <c r="G272" i="4" s="1"/>
  <c r="E272" i="4" s="1"/>
  <c r="F273" i="4"/>
  <c r="G273" i="4" s="1"/>
  <c r="E273" i="4" s="1"/>
  <c r="F274" i="4"/>
  <c r="G274" i="4" s="1"/>
  <c r="E274" i="4" s="1"/>
  <c r="F275" i="4"/>
  <c r="G275" i="4" s="1"/>
  <c r="E275" i="4" s="1"/>
  <c r="F276" i="4"/>
  <c r="G276" i="4" s="1"/>
  <c r="E276" i="4" s="1"/>
  <c r="F277" i="4"/>
  <c r="G277" i="4" s="1"/>
  <c r="E277" i="4" s="1"/>
  <c r="F278" i="4"/>
  <c r="G278" i="4" s="1"/>
  <c r="E278" i="4" s="1"/>
  <c r="F279" i="4"/>
  <c r="G279" i="4" s="1"/>
  <c r="E279" i="4" s="1"/>
  <c r="F280" i="4"/>
  <c r="G280" i="4" s="1"/>
  <c r="E280" i="4" s="1"/>
  <c r="F281" i="4"/>
  <c r="G281" i="4" s="1"/>
  <c r="E281" i="4" s="1"/>
  <c r="F282" i="4"/>
  <c r="G282" i="4" s="1"/>
  <c r="E282" i="4" s="1"/>
  <c r="F283" i="4"/>
  <c r="G283" i="4" s="1"/>
  <c r="E283" i="4" s="1"/>
  <c r="F284" i="4"/>
  <c r="G284" i="4" s="1"/>
  <c r="E284" i="4" s="1"/>
  <c r="F285" i="4"/>
  <c r="G285" i="4" s="1"/>
  <c r="E285" i="4" s="1"/>
  <c r="F286" i="4"/>
  <c r="G286" i="4" s="1"/>
  <c r="E286" i="4" s="1"/>
  <c r="F287" i="4"/>
  <c r="G287" i="4" s="1"/>
  <c r="E287" i="4" s="1"/>
  <c r="F288" i="4"/>
  <c r="G288" i="4" s="1"/>
  <c r="E288" i="4" s="1"/>
  <c r="F289" i="4"/>
  <c r="G289" i="4" s="1"/>
  <c r="E289" i="4" s="1"/>
  <c r="F290" i="4"/>
  <c r="G290" i="4" s="1"/>
  <c r="E290" i="4" s="1"/>
  <c r="F291" i="4"/>
  <c r="G291" i="4" s="1"/>
  <c r="E291" i="4" s="1"/>
  <c r="F292" i="4"/>
  <c r="G292" i="4" s="1"/>
  <c r="E292" i="4" s="1"/>
  <c r="F293" i="4"/>
  <c r="G293" i="4" s="1"/>
  <c r="E293" i="4" s="1"/>
  <c r="F294" i="4"/>
  <c r="G294" i="4" s="1"/>
  <c r="E294" i="4" s="1"/>
  <c r="F295" i="4"/>
  <c r="G295" i="4" s="1"/>
  <c r="E295" i="4" s="1"/>
  <c r="F297" i="4"/>
  <c r="G297" i="4" s="1"/>
  <c r="E297" i="4" s="1"/>
  <c r="F298" i="4"/>
  <c r="G298" i="4" s="1"/>
  <c r="E298" i="4" s="1"/>
  <c r="F299" i="4"/>
  <c r="G299" i="4" s="1"/>
  <c r="E299" i="4" s="1"/>
  <c r="F300" i="4"/>
  <c r="G300" i="4" s="1"/>
  <c r="E300" i="4" s="1"/>
  <c r="F301" i="4"/>
  <c r="G301" i="4" s="1"/>
  <c r="E301" i="4" s="1"/>
  <c r="F302" i="4"/>
  <c r="G302" i="4" s="1"/>
  <c r="E302" i="4" s="1"/>
  <c r="F303" i="4"/>
  <c r="G303" i="4" s="1"/>
  <c r="E303" i="4" s="1"/>
  <c r="F304" i="4"/>
  <c r="G304" i="4" s="1"/>
  <c r="E304" i="4" s="1"/>
  <c r="F305" i="4"/>
  <c r="G305" i="4" s="1"/>
  <c r="E305" i="4" s="1"/>
  <c r="F306" i="4"/>
  <c r="G306" i="4" s="1"/>
  <c r="E306" i="4" s="1"/>
  <c r="F307" i="4"/>
  <c r="G307" i="4" s="1"/>
  <c r="E307" i="4" s="1"/>
  <c r="F308" i="4"/>
  <c r="G308" i="4" s="1"/>
  <c r="E308" i="4" s="1"/>
  <c r="F309" i="4"/>
  <c r="G309" i="4" s="1"/>
  <c r="E309" i="4" s="1"/>
  <c r="F310" i="4"/>
  <c r="G310" i="4" s="1"/>
  <c r="E310" i="4" s="1"/>
  <c r="F311" i="4"/>
  <c r="G311" i="4" s="1"/>
  <c r="E311" i="4" s="1"/>
  <c r="F312" i="4"/>
  <c r="G312" i="4" s="1"/>
  <c r="E312" i="4" s="1"/>
  <c r="F313" i="4"/>
  <c r="G313" i="4" s="1"/>
  <c r="E313" i="4" s="1"/>
  <c r="F314" i="4"/>
  <c r="G314" i="4" s="1"/>
  <c r="E314" i="4" s="1"/>
  <c r="F315" i="4"/>
  <c r="G315" i="4" s="1"/>
  <c r="E315" i="4" s="1"/>
  <c r="F316" i="4"/>
  <c r="G316" i="4" s="1"/>
  <c r="E316" i="4" s="1"/>
  <c r="F317" i="4"/>
  <c r="G317" i="4" s="1"/>
  <c r="E317" i="4" s="1"/>
  <c r="F318" i="4"/>
  <c r="G318" i="4" s="1"/>
  <c r="E318" i="4" s="1"/>
  <c r="F319" i="4"/>
  <c r="G319" i="4" s="1"/>
  <c r="E319" i="4" s="1"/>
  <c r="F320" i="4"/>
  <c r="G320" i="4" s="1"/>
  <c r="E320" i="4" s="1"/>
  <c r="F321" i="4"/>
  <c r="G321" i="4" s="1"/>
  <c r="E321" i="4" s="1"/>
  <c r="F322" i="4"/>
  <c r="G322" i="4" s="1"/>
  <c r="E322" i="4" s="1"/>
  <c r="F323" i="4"/>
  <c r="G323" i="4" s="1"/>
  <c r="E323" i="4" s="1"/>
  <c r="F324" i="4"/>
  <c r="G324" i="4" s="1"/>
  <c r="E324" i="4" s="1"/>
  <c r="F325" i="4"/>
  <c r="G325" i="4" s="1"/>
  <c r="E325" i="4" s="1"/>
  <c r="F326" i="4"/>
  <c r="G326" i="4" s="1"/>
  <c r="E326" i="4" s="1"/>
  <c r="F327" i="4"/>
  <c r="G327" i="4" s="1"/>
  <c r="E327" i="4" s="1"/>
  <c r="F328" i="4"/>
  <c r="G328" i="4" s="1"/>
  <c r="E328" i="4" s="1"/>
  <c r="F329" i="4"/>
  <c r="G329" i="4" s="1"/>
  <c r="E329" i="4" s="1"/>
  <c r="F330" i="4"/>
  <c r="G330" i="4" s="1"/>
  <c r="E330" i="4" s="1"/>
  <c r="F331" i="4"/>
  <c r="G331" i="4" s="1"/>
  <c r="E331" i="4" s="1"/>
  <c r="F332" i="4"/>
  <c r="G332" i="4" s="1"/>
  <c r="E332" i="4" s="1"/>
  <c r="F333" i="4"/>
  <c r="G333" i="4" s="1"/>
  <c r="E333" i="4" s="1"/>
  <c r="F334" i="4"/>
  <c r="G334" i="4" s="1"/>
  <c r="E334" i="4" s="1"/>
  <c r="F335" i="4"/>
  <c r="G335" i="4" s="1"/>
  <c r="E335" i="4" s="1"/>
  <c r="F336" i="4"/>
  <c r="G336" i="4" s="1"/>
  <c r="E336" i="4" s="1"/>
  <c r="F337" i="4"/>
  <c r="G337" i="4" s="1"/>
  <c r="E337" i="4" s="1"/>
  <c r="F338" i="4"/>
  <c r="G338" i="4" s="1"/>
  <c r="E338" i="4" s="1"/>
  <c r="F339" i="4"/>
  <c r="G339" i="4" s="1"/>
  <c r="E339" i="4" s="1"/>
  <c r="F340" i="4"/>
  <c r="G340" i="4" s="1"/>
  <c r="E340" i="4" s="1"/>
  <c r="F341" i="4"/>
  <c r="G341" i="4" s="1"/>
  <c r="E341" i="4" s="1"/>
  <c r="F342" i="4"/>
  <c r="G342" i="4" s="1"/>
  <c r="E342" i="4" s="1"/>
  <c r="F343" i="4"/>
  <c r="G343" i="4" s="1"/>
  <c r="E343" i="4" s="1"/>
  <c r="F344" i="4"/>
  <c r="G344" i="4" s="1"/>
  <c r="E344" i="4" s="1"/>
  <c r="F345" i="4"/>
  <c r="G345" i="4" s="1"/>
  <c r="E345" i="4" s="1"/>
  <c r="F346" i="4"/>
  <c r="G346" i="4" s="1"/>
  <c r="E346" i="4" s="1"/>
  <c r="F347" i="4"/>
  <c r="G347" i="4" s="1"/>
  <c r="E347" i="4" s="1"/>
  <c r="F348" i="4"/>
  <c r="G348" i="4" s="1"/>
  <c r="E348" i="4" s="1"/>
  <c r="F349" i="4"/>
  <c r="G349" i="4" s="1"/>
  <c r="E349" i="4" s="1"/>
  <c r="F350" i="4"/>
  <c r="G350" i="4" s="1"/>
  <c r="E350" i="4" s="1"/>
  <c r="F351" i="4"/>
  <c r="G351" i="4" s="1"/>
  <c r="E351" i="4" s="1"/>
  <c r="F352" i="4"/>
  <c r="G352" i="4" s="1"/>
  <c r="E352" i="4" s="1"/>
  <c r="F353" i="4"/>
  <c r="G353" i="4" s="1"/>
  <c r="E353" i="4" s="1"/>
  <c r="F354" i="4"/>
  <c r="G354" i="4" s="1"/>
  <c r="E354" i="4" s="1"/>
  <c r="F355" i="4"/>
  <c r="G355" i="4" s="1"/>
  <c r="E355" i="4" s="1"/>
  <c r="F356" i="4"/>
  <c r="G356" i="4" s="1"/>
  <c r="E356" i="4" s="1"/>
  <c r="F357" i="4"/>
  <c r="G357" i="4" s="1"/>
  <c r="E357" i="4" s="1"/>
  <c r="F358" i="4"/>
  <c r="G358" i="4" s="1"/>
  <c r="E358" i="4" s="1"/>
  <c r="F359" i="4"/>
  <c r="G359" i="4" s="1"/>
  <c r="E359" i="4" s="1"/>
  <c r="F360" i="4"/>
  <c r="G360" i="4" s="1"/>
  <c r="E360" i="4" s="1"/>
  <c r="F361" i="4"/>
  <c r="G361" i="4" s="1"/>
  <c r="E361" i="4" s="1"/>
  <c r="F362" i="4"/>
  <c r="G362" i="4" s="1"/>
  <c r="E362" i="4" s="1"/>
  <c r="F363" i="4"/>
  <c r="G363" i="4" s="1"/>
  <c r="E363" i="4" s="1"/>
  <c r="F364" i="4"/>
  <c r="G364" i="4" s="1"/>
  <c r="E364" i="4" s="1"/>
  <c r="F365" i="4"/>
  <c r="G365" i="4" s="1"/>
  <c r="E365" i="4" s="1"/>
  <c r="F366" i="4"/>
  <c r="G366" i="4" s="1"/>
  <c r="E366" i="4" s="1"/>
  <c r="F367" i="4"/>
  <c r="G367" i="4" s="1"/>
  <c r="E367" i="4" s="1"/>
  <c r="F368" i="4"/>
  <c r="G368" i="4" s="1"/>
  <c r="E368" i="4" s="1"/>
  <c r="F369" i="4"/>
  <c r="G369" i="4" s="1"/>
  <c r="E369" i="4" s="1"/>
  <c r="F370" i="4"/>
  <c r="G370" i="4" s="1"/>
  <c r="E370" i="4" s="1"/>
  <c r="F371" i="4"/>
  <c r="G371" i="4" s="1"/>
  <c r="E371" i="4" s="1"/>
  <c r="F372" i="4"/>
  <c r="G372" i="4" s="1"/>
  <c r="E372" i="4" s="1"/>
  <c r="F373" i="4"/>
  <c r="G373" i="4" s="1"/>
  <c r="E373" i="4" s="1"/>
  <c r="F374" i="4"/>
  <c r="G374" i="4" s="1"/>
  <c r="E374" i="4" s="1"/>
  <c r="F375" i="4"/>
  <c r="G375" i="4" s="1"/>
  <c r="E375" i="4" s="1"/>
  <c r="F376" i="4"/>
  <c r="G376" i="4" s="1"/>
  <c r="E376" i="4" s="1"/>
  <c r="F377" i="4"/>
  <c r="G377" i="4" s="1"/>
  <c r="E377" i="4" s="1"/>
  <c r="F378" i="4"/>
  <c r="G378" i="4" s="1"/>
  <c r="E378" i="4" s="1"/>
  <c r="F379" i="4"/>
  <c r="G379" i="4" s="1"/>
  <c r="E379" i="4" s="1"/>
  <c r="F380" i="4"/>
  <c r="G380" i="4" s="1"/>
  <c r="E380" i="4" s="1"/>
  <c r="F381" i="4"/>
  <c r="G381" i="4" s="1"/>
  <c r="E381" i="4" s="1"/>
  <c r="F382" i="4"/>
  <c r="G382" i="4" s="1"/>
  <c r="E382" i="4" s="1"/>
  <c r="F383" i="4"/>
  <c r="G383" i="4" s="1"/>
  <c r="E383" i="4" s="1"/>
  <c r="F384" i="4"/>
  <c r="G384" i="4" s="1"/>
  <c r="E384" i="4" s="1"/>
  <c r="F385" i="4"/>
  <c r="G385" i="4" s="1"/>
  <c r="E385" i="4" s="1"/>
  <c r="F386" i="4"/>
  <c r="G386" i="4" s="1"/>
  <c r="E386" i="4" s="1"/>
  <c r="F387" i="4"/>
  <c r="G387" i="4" s="1"/>
  <c r="E387" i="4" s="1"/>
  <c r="F388" i="4"/>
  <c r="G388" i="4" s="1"/>
  <c r="E388" i="4" s="1"/>
  <c r="F389" i="4"/>
  <c r="G389" i="4" s="1"/>
  <c r="E389" i="4" s="1"/>
  <c r="F390" i="4"/>
  <c r="G390" i="4" s="1"/>
  <c r="E390" i="4" s="1"/>
  <c r="F392" i="4"/>
  <c r="G392" i="4" s="1"/>
  <c r="E392" i="4" s="1"/>
  <c r="F393" i="4"/>
  <c r="G393" i="4" s="1"/>
  <c r="E393" i="4" s="1"/>
  <c r="F394" i="4"/>
  <c r="G394" i="4" s="1"/>
  <c r="E394" i="4" s="1"/>
  <c r="F395" i="4"/>
  <c r="G395" i="4" s="1"/>
  <c r="E395" i="4" s="1"/>
  <c r="F396" i="4"/>
  <c r="G396" i="4" s="1"/>
  <c r="E396" i="4" s="1"/>
  <c r="F397" i="4"/>
  <c r="G397" i="4" s="1"/>
  <c r="E397" i="4" s="1"/>
  <c r="F398" i="4"/>
  <c r="G398" i="4" s="1"/>
  <c r="E398" i="4" s="1"/>
  <c r="F399" i="4"/>
  <c r="G399" i="4" s="1"/>
  <c r="E399" i="4" s="1"/>
  <c r="F401" i="4"/>
  <c r="G401" i="4" s="1"/>
  <c r="E401" i="4" s="1"/>
  <c r="F402" i="4"/>
  <c r="G402" i="4" s="1"/>
  <c r="E402" i="4" s="1"/>
  <c r="F403" i="4"/>
  <c r="G403" i="4" s="1"/>
  <c r="E403" i="4" s="1"/>
  <c r="F404" i="4"/>
  <c r="G404" i="4" s="1"/>
  <c r="E404" i="4" s="1"/>
  <c r="F405" i="4"/>
  <c r="G405" i="4" s="1"/>
  <c r="E405" i="4" s="1"/>
  <c r="F406" i="4"/>
  <c r="G406" i="4" s="1"/>
  <c r="E406" i="4" s="1"/>
  <c r="F407" i="4"/>
  <c r="G407" i="4" s="1"/>
  <c r="E407" i="4" s="1"/>
  <c r="F408" i="4"/>
  <c r="G408" i="4" s="1"/>
  <c r="E408" i="4" s="1"/>
  <c r="F410" i="4"/>
  <c r="G410" i="4" s="1"/>
  <c r="E410" i="4" s="1"/>
  <c r="F411" i="4"/>
  <c r="G411" i="4" s="1"/>
  <c r="E411" i="4" s="1"/>
  <c r="F412" i="4"/>
  <c r="G412" i="4" s="1"/>
  <c r="E412" i="4" s="1"/>
  <c r="F413" i="4"/>
  <c r="G413" i="4" s="1"/>
  <c r="E413" i="4" s="1"/>
  <c r="F414" i="4"/>
  <c r="G414" i="4" s="1"/>
  <c r="E414" i="4" s="1"/>
  <c r="F415" i="4"/>
  <c r="G415" i="4" s="1"/>
  <c r="E415" i="4" s="1"/>
  <c r="F416" i="4"/>
  <c r="G416" i="4" s="1"/>
  <c r="E416" i="4" s="1"/>
  <c r="F417" i="4"/>
  <c r="G417" i="4" s="1"/>
  <c r="E417" i="4" s="1"/>
  <c r="F419" i="4"/>
  <c r="G419" i="4" s="1"/>
  <c r="E419" i="4" s="1"/>
  <c r="F420" i="4"/>
  <c r="G420" i="4" s="1"/>
  <c r="E420" i="4" s="1"/>
  <c r="F421" i="4"/>
  <c r="G421" i="4" s="1"/>
  <c r="E421" i="4" s="1"/>
  <c r="F422" i="4"/>
  <c r="G422" i="4" s="1"/>
  <c r="E422" i="4" s="1"/>
  <c r="F423" i="4"/>
  <c r="G423" i="4" s="1"/>
  <c r="E423" i="4" s="1"/>
  <c r="F424" i="4"/>
  <c r="G424" i="4" s="1"/>
  <c r="E424" i="4" s="1"/>
  <c r="F425" i="4"/>
  <c r="G425" i="4" s="1"/>
  <c r="E425" i="4" s="1"/>
  <c r="F426" i="4"/>
  <c r="G426" i="4" s="1"/>
  <c r="E426" i="4" s="1"/>
  <c r="F428" i="4"/>
  <c r="G428" i="4" s="1"/>
  <c r="E428" i="4" s="1"/>
  <c r="F429" i="4"/>
  <c r="G429" i="4" s="1"/>
  <c r="E429" i="4" s="1"/>
  <c r="F430" i="4"/>
  <c r="G430" i="4" s="1"/>
  <c r="E430" i="4" s="1"/>
  <c r="F431" i="4"/>
  <c r="G431" i="4" s="1"/>
  <c r="E431" i="4" s="1"/>
  <c r="F432" i="4"/>
  <c r="G432" i="4" s="1"/>
  <c r="E432" i="4" s="1"/>
  <c r="F433" i="4"/>
  <c r="G433" i="4" s="1"/>
  <c r="E433" i="4" s="1"/>
  <c r="F434" i="4"/>
  <c r="G434" i="4" s="1"/>
  <c r="E434" i="4" s="1"/>
  <c r="F435" i="4"/>
  <c r="G435" i="4" s="1"/>
  <c r="E435" i="4" s="1"/>
  <c r="F437" i="4"/>
  <c r="G437" i="4" s="1"/>
  <c r="E437" i="4" s="1"/>
  <c r="F438" i="4"/>
  <c r="G438" i="4" s="1"/>
  <c r="E438" i="4" s="1"/>
  <c r="F439" i="4"/>
  <c r="G439" i="4" s="1"/>
  <c r="E439" i="4" s="1"/>
  <c r="F440" i="4"/>
  <c r="G440" i="4" s="1"/>
  <c r="E440" i="4" s="1"/>
  <c r="F441" i="4"/>
  <c r="G441" i="4" s="1"/>
  <c r="E441" i="4" s="1"/>
  <c r="F442" i="4"/>
  <c r="G442" i="4" s="1"/>
  <c r="E442" i="4" s="1"/>
  <c r="F443" i="4"/>
  <c r="G443" i="4" s="1"/>
  <c r="E443" i="4" s="1"/>
  <c r="F444" i="4"/>
  <c r="G444" i="4" s="1"/>
  <c r="E444" i="4" s="1"/>
  <c r="F446" i="4"/>
  <c r="G446" i="4" s="1"/>
  <c r="E446" i="4" s="1"/>
  <c r="F447" i="4"/>
  <c r="G447" i="4" s="1"/>
  <c r="E447" i="4" s="1"/>
  <c r="F448" i="4"/>
  <c r="G448" i="4" s="1"/>
  <c r="E448" i="4" s="1"/>
  <c r="F449" i="4"/>
  <c r="G449" i="4" s="1"/>
  <c r="E449" i="4" s="1"/>
  <c r="F450" i="4"/>
  <c r="G450" i="4" s="1"/>
  <c r="E450" i="4" s="1"/>
  <c r="F451" i="4"/>
  <c r="G451" i="4" s="1"/>
  <c r="E451" i="4" s="1"/>
  <c r="F452" i="4"/>
  <c r="G452" i="4" s="1"/>
  <c r="E452" i="4" s="1"/>
  <c r="F453" i="4"/>
  <c r="G453" i="4" s="1"/>
  <c r="E453" i="4" s="1"/>
  <c r="F455" i="4"/>
  <c r="G455" i="4" s="1"/>
  <c r="E455" i="4" s="1"/>
  <c r="F456" i="4"/>
  <c r="G456" i="4" s="1"/>
  <c r="E456" i="4" s="1"/>
  <c r="F457" i="4"/>
  <c r="G457" i="4" s="1"/>
  <c r="E457" i="4" s="1"/>
  <c r="F458" i="4"/>
  <c r="G458" i="4" s="1"/>
  <c r="E458" i="4" s="1"/>
  <c r="F459" i="4"/>
  <c r="G459" i="4" s="1"/>
  <c r="E459" i="4" s="1"/>
  <c r="F460" i="4"/>
  <c r="G460" i="4" s="1"/>
  <c r="E460" i="4" s="1"/>
  <c r="F461" i="4"/>
  <c r="G461" i="4" s="1"/>
  <c r="E461" i="4" s="1"/>
  <c r="F462" i="4"/>
  <c r="G462" i="4" s="1"/>
  <c r="E462" i="4" s="1"/>
  <c r="F463" i="4"/>
  <c r="G463" i="4" s="1"/>
  <c r="E463" i="4" s="1"/>
  <c r="F8" i="4"/>
  <c r="G8" i="4" s="1"/>
  <c r="E8" i="4" s="1"/>
  <c r="F9" i="3"/>
  <c r="G9" i="3" s="1"/>
  <c r="E9" i="3" s="1"/>
  <c r="F10" i="3"/>
  <c r="G10" i="3" s="1"/>
  <c r="E10" i="3" s="1"/>
  <c r="F11" i="3"/>
  <c r="G11" i="3" s="1"/>
  <c r="E11" i="3" s="1"/>
  <c r="F12" i="3"/>
  <c r="G12" i="3" s="1"/>
  <c r="E12" i="3" s="1"/>
  <c r="F13" i="3"/>
  <c r="G13" i="3" s="1"/>
  <c r="E13" i="3" s="1"/>
  <c r="F14" i="3"/>
  <c r="G14" i="3" s="1"/>
  <c r="E14" i="3" s="1"/>
  <c r="F15" i="3"/>
  <c r="G15" i="3" s="1"/>
  <c r="E15" i="3" s="1"/>
  <c r="F16" i="3"/>
  <c r="G16" i="3" s="1"/>
  <c r="E16" i="3" s="1"/>
  <c r="F17" i="3"/>
  <c r="G17" i="3" s="1"/>
  <c r="E17" i="3" s="1"/>
  <c r="F18" i="3"/>
  <c r="G18" i="3" s="1"/>
  <c r="E18" i="3" s="1"/>
  <c r="F19" i="3"/>
  <c r="G19" i="3" s="1"/>
  <c r="E19" i="3" s="1"/>
  <c r="F20" i="3"/>
  <c r="G20" i="3" s="1"/>
  <c r="E20" i="3" s="1"/>
  <c r="F22" i="3"/>
  <c r="G22" i="3" s="1"/>
  <c r="E22" i="3" s="1"/>
  <c r="F24" i="3"/>
  <c r="G24" i="3" s="1"/>
  <c r="E24" i="3" s="1"/>
  <c r="F25" i="3"/>
  <c r="G25" i="3" s="1"/>
  <c r="E25" i="3" s="1"/>
  <c r="F26" i="3"/>
  <c r="G26" i="3" s="1"/>
  <c r="E26" i="3" s="1"/>
  <c r="F27" i="3"/>
  <c r="G27" i="3" s="1"/>
  <c r="E27" i="3" s="1"/>
  <c r="F28" i="3"/>
  <c r="G28" i="3" s="1"/>
  <c r="E28" i="3" s="1"/>
  <c r="F29" i="3"/>
  <c r="G29" i="3" s="1"/>
  <c r="E29" i="3" s="1"/>
  <c r="F30" i="3"/>
  <c r="G30" i="3" s="1"/>
  <c r="E30" i="3" s="1"/>
  <c r="F31" i="3"/>
  <c r="G31" i="3"/>
  <c r="E31" i="3" s="1"/>
  <c r="F32" i="3"/>
  <c r="G32" i="3" s="1"/>
  <c r="E32" i="3" s="1"/>
  <c r="F33" i="3"/>
  <c r="G33" i="3" s="1"/>
  <c r="E33" i="3" s="1"/>
  <c r="F34" i="3"/>
  <c r="G34" i="3" s="1"/>
  <c r="E34" i="3" s="1"/>
  <c r="F35" i="3"/>
  <c r="G35" i="3" s="1"/>
  <c r="E35" i="3" s="1"/>
  <c r="F36" i="3"/>
  <c r="G36" i="3" s="1"/>
  <c r="E36" i="3" s="1"/>
  <c r="F37" i="3"/>
  <c r="G37" i="3" s="1"/>
  <c r="E37" i="3" s="1"/>
  <c r="F38" i="3"/>
  <c r="G38" i="3" s="1"/>
  <c r="E38" i="3" s="1"/>
  <c r="F39" i="3"/>
  <c r="G39" i="3" s="1"/>
  <c r="E39" i="3" s="1"/>
  <c r="F40" i="3"/>
  <c r="G40" i="3" s="1"/>
  <c r="E40" i="3" s="1"/>
  <c r="F41" i="3"/>
  <c r="G41" i="3" s="1"/>
  <c r="E41" i="3" s="1"/>
  <c r="F42" i="3"/>
  <c r="G42" i="3" s="1"/>
  <c r="E42" i="3" s="1"/>
  <c r="F43" i="3"/>
  <c r="G43" i="3" s="1"/>
  <c r="E43" i="3" s="1"/>
  <c r="F44" i="3"/>
  <c r="G44" i="3" s="1"/>
  <c r="E44" i="3" s="1"/>
  <c r="F45" i="3"/>
  <c r="G45" i="3" s="1"/>
  <c r="E45" i="3" s="1"/>
  <c r="F46" i="3"/>
  <c r="G46" i="3" s="1"/>
  <c r="E46" i="3" s="1"/>
  <c r="F47" i="3"/>
  <c r="G47" i="3" s="1"/>
  <c r="E47" i="3" s="1"/>
  <c r="F48" i="3"/>
  <c r="G48" i="3" s="1"/>
  <c r="E48" i="3" s="1"/>
  <c r="F49" i="3"/>
  <c r="G49" i="3" s="1"/>
  <c r="E49" i="3" s="1"/>
  <c r="F50" i="3"/>
  <c r="G50" i="3" s="1"/>
  <c r="E50" i="3" s="1"/>
  <c r="F51" i="3"/>
  <c r="G51" i="3" s="1"/>
  <c r="E51" i="3" s="1"/>
  <c r="F52" i="3"/>
  <c r="G52" i="3" s="1"/>
  <c r="E52" i="3" s="1"/>
  <c r="F53" i="3"/>
  <c r="G53" i="3" s="1"/>
  <c r="E53" i="3" s="1"/>
  <c r="F54" i="3"/>
  <c r="G54" i="3" s="1"/>
  <c r="E54" i="3" s="1"/>
  <c r="F55" i="3"/>
  <c r="G55" i="3" s="1"/>
  <c r="E55" i="3" s="1"/>
  <c r="F56" i="3"/>
  <c r="G56" i="3" s="1"/>
  <c r="E56" i="3" s="1"/>
  <c r="F57" i="3"/>
  <c r="G57" i="3" s="1"/>
  <c r="E57" i="3" s="1"/>
  <c r="F58" i="3"/>
  <c r="G58" i="3" s="1"/>
  <c r="E58" i="3" s="1"/>
  <c r="F59" i="3"/>
  <c r="G59" i="3" s="1"/>
  <c r="E59" i="3" s="1"/>
  <c r="F60" i="3"/>
  <c r="G60" i="3" s="1"/>
  <c r="E60" i="3" s="1"/>
  <c r="F61" i="3"/>
  <c r="G61" i="3" s="1"/>
  <c r="E61" i="3" s="1"/>
  <c r="F62" i="3"/>
  <c r="G62" i="3" s="1"/>
  <c r="E62" i="3" s="1"/>
  <c r="F63" i="3"/>
  <c r="G63" i="3" s="1"/>
  <c r="E63" i="3" s="1"/>
  <c r="F64" i="3"/>
  <c r="G64" i="3" s="1"/>
  <c r="E64" i="3" s="1"/>
  <c r="F65" i="3"/>
  <c r="G65" i="3" s="1"/>
  <c r="E65" i="3" s="1"/>
  <c r="F66" i="3"/>
  <c r="G66" i="3" s="1"/>
  <c r="E66" i="3" s="1"/>
  <c r="F67" i="3"/>
  <c r="G67" i="3" s="1"/>
  <c r="E67" i="3" s="1"/>
  <c r="F68" i="3"/>
  <c r="G68" i="3" s="1"/>
  <c r="E68" i="3" s="1"/>
  <c r="F69" i="3"/>
  <c r="G69" i="3"/>
  <c r="E69" i="3" s="1"/>
  <c r="F70" i="3"/>
  <c r="G70" i="3" s="1"/>
  <c r="E70" i="3" s="1"/>
  <c r="F71" i="3"/>
  <c r="G71" i="3" s="1"/>
  <c r="E71" i="3" s="1"/>
  <c r="F72" i="3"/>
  <c r="G72" i="3" s="1"/>
  <c r="E72" i="3" s="1"/>
  <c r="F73" i="3"/>
  <c r="G73" i="3" s="1"/>
  <c r="E73" i="3" s="1"/>
  <c r="F74" i="3"/>
  <c r="G74" i="3" s="1"/>
  <c r="E74" i="3" s="1"/>
  <c r="F75" i="3"/>
  <c r="G75" i="3" s="1"/>
  <c r="E75" i="3" s="1"/>
  <c r="F76" i="3"/>
  <c r="G76" i="3" s="1"/>
  <c r="E76" i="3" s="1"/>
  <c r="F77" i="3"/>
  <c r="G77" i="3" s="1"/>
  <c r="E77" i="3" s="1"/>
  <c r="F78" i="3"/>
  <c r="G78" i="3" s="1"/>
  <c r="E78" i="3" s="1"/>
  <c r="F79" i="3"/>
  <c r="G79" i="3" s="1"/>
  <c r="E79" i="3" s="1"/>
  <c r="F80" i="3"/>
  <c r="G80" i="3" s="1"/>
  <c r="E80" i="3" s="1"/>
  <c r="F81" i="3"/>
  <c r="G81" i="3" s="1"/>
  <c r="E81" i="3" s="1"/>
  <c r="F82" i="3"/>
  <c r="G82" i="3" s="1"/>
  <c r="E82" i="3" s="1"/>
  <c r="F83" i="3"/>
  <c r="G83" i="3" s="1"/>
  <c r="E83" i="3" s="1"/>
  <c r="F84" i="3"/>
  <c r="G84" i="3" s="1"/>
  <c r="E84" i="3" s="1"/>
  <c r="F85" i="3"/>
  <c r="G85" i="3" s="1"/>
  <c r="E85" i="3" s="1"/>
  <c r="F86" i="3"/>
  <c r="G86" i="3" s="1"/>
  <c r="E86" i="3" s="1"/>
  <c r="F87" i="3"/>
  <c r="G87" i="3" s="1"/>
  <c r="E87" i="3" s="1"/>
  <c r="F88" i="3"/>
  <c r="G88" i="3" s="1"/>
  <c r="E88" i="3" s="1"/>
  <c r="F89" i="3"/>
  <c r="G89" i="3"/>
  <c r="E89" i="3" s="1"/>
  <c r="F90" i="3"/>
  <c r="G90" i="3" s="1"/>
  <c r="E90" i="3" s="1"/>
  <c r="F91" i="3"/>
  <c r="G91" i="3" s="1"/>
  <c r="E91" i="3" s="1"/>
  <c r="F92" i="3"/>
  <c r="G92" i="3" s="1"/>
  <c r="E92" i="3" s="1"/>
  <c r="F93" i="3"/>
  <c r="G93" i="3" s="1"/>
  <c r="E93" i="3" s="1"/>
  <c r="F94" i="3"/>
  <c r="G94" i="3" s="1"/>
  <c r="E94" i="3" s="1"/>
  <c r="F95" i="3"/>
  <c r="G95" i="3" s="1"/>
  <c r="E95" i="3" s="1"/>
  <c r="F96" i="3"/>
  <c r="G96" i="3" s="1"/>
  <c r="E96" i="3" s="1"/>
  <c r="F97" i="3"/>
  <c r="G97" i="3" s="1"/>
  <c r="E97" i="3" s="1"/>
  <c r="F98" i="3"/>
  <c r="G98" i="3" s="1"/>
  <c r="E98" i="3" s="1"/>
  <c r="F99" i="3"/>
  <c r="G99" i="3" s="1"/>
  <c r="E99" i="3" s="1"/>
  <c r="F100" i="3"/>
  <c r="G100" i="3" s="1"/>
  <c r="E100" i="3" s="1"/>
  <c r="F101" i="3"/>
  <c r="G101" i="3" s="1"/>
  <c r="E101" i="3" s="1"/>
  <c r="F102" i="3"/>
  <c r="G102" i="3" s="1"/>
  <c r="E102" i="3" s="1"/>
  <c r="F103" i="3"/>
  <c r="G103" i="3" s="1"/>
  <c r="E103" i="3" s="1"/>
  <c r="F104" i="3"/>
  <c r="G104" i="3" s="1"/>
  <c r="E104" i="3" s="1"/>
  <c r="F105" i="3"/>
  <c r="G105" i="3" s="1"/>
  <c r="E105" i="3" s="1"/>
  <c r="F106" i="3"/>
  <c r="G106" i="3" s="1"/>
  <c r="E106" i="3" s="1"/>
  <c r="F107" i="3"/>
  <c r="G107" i="3" s="1"/>
  <c r="E107" i="3" s="1"/>
  <c r="F108" i="3"/>
  <c r="G108" i="3" s="1"/>
  <c r="E108" i="3" s="1"/>
  <c r="F109" i="3"/>
  <c r="G109" i="3" s="1"/>
  <c r="E109" i="3" s="1"/>
  <c r="F110" i="3"/>
  <c r="G110" i="3" s="1"/>
  <c r="E110" i="3" s="1"/>
  <c r="F111" i="3"/>
  <c r="G111" i="3" s="1"/>
  <c r="E111" i="3" s="1"/>
  <c r="F112" i="3"/>
  <c r="G112" i="3" s="1"/>
  <c r="E112" i="3" s="1"/>
  <c r="F113" i="3"/>
  <c r="G113" i="3" s="1"/>
  <c r="E113" i="3" s="1"/>
  <c r="F114" i="3"/>
  <c r="G114" i="3" s="1"/>
  <c r="E114" i="3" s="1"/>
  <c r="F115" i="3"/>
  <c r="G115" i="3" s="1"/>
  <c r="E115" i="3" s="1"/>
  <c r="F116" i="3"/>
  <c r="G116" i="3" s="1"/>
  <c r="E116" i="3" s="1"/>
  <c r="F117" i="3"/>
  <c r="G117" i="3" s="1"/>
  <c r="E117" i="3" s="1"/>
  <c r="F118" i="3"/>
  <c r="G118" i="3" s="1"/>
  <c r="E118" i="3" s="1"/>
  <c r="F119" i="3"/>
  <c r="G119" i="3" s="1"/>
  <c r="E119" i="3" s="1"/>
  <c r="F120" i="3"/>
  <c r="G120" i="3" s="1"/>
  <c r="E120" i="3" s="1"/>
  <c r="F121" i="3"/>
  <c r="G121" i="3" s="1"/>
  <c r="E121" i="3" s="1"/>
  <c r="F122" i="3"/>
  <c r="G122" i="3" s="1"/>
  <c r="E122" i="3" s="1"/>
  <c r="F123" i="3"/>
  <c r="G123" i="3" s="1"/>
  <c r="E123" i="3" s="1"/>
  <c r="F124" i="3"/>
  <c r="G124" i="3" s="1"/>
  <c r="E124" i="3" s="1"/>
  <c r="F125" i="3"/>
  <c r="G125" i="3" s="1"/>
  <c r="E125" i="3" s="1"/>
  <c r="F126" i="3"/>
  <c r="G126" i="3" s="1"/>
  <c r="E126" i="3" s="1"/>
  <c r="F127" i="3"/>
  <c r="G127" i="3" s="1"/>
  <c r="E127" i="3" s="1"/>
  <c r="F128" i="3"/>
  <c r="G128" i="3" s="1"/>
  <c r="E128" i="3" s="1"/>
  <c r="F129" i="3"/>
  <c r="G129" i="3" s="1"/>
  <c r="E129" i="3" s="1"/>
  <c r="F130" i="3"/>
  <c r="G130" i="3" s="1"/>
  <c r="E130" i="3" s="1"/>
  <c r="F131" i="3"/>
  <c r="G131" i="3" s="1"/>
  <c r="E131" i="3" s="1"/>
  <c r="F132" i="3"/>
  <c r="G132" i="3" s="1"/>
  <c r="E132" i="3" s="1"/>
  <c r="F133" i="3"/>
  <c r="G133" i="3" s="1"/>
  <c r="E133" i="3" s="1"/>
  <c r="F134" i="3"/>
  <c r="G134" i="3" s="1"/>
  <c r="E134" i="3" s="1"/>
  <c r="F135" i="3"/>
  <c r="G135" i="3" s="1"/>
  <c r="E135" i="3" s="1"/>
  <c r="F136" i="3"/>
  <c r="G136" i="3" s="1"/>
  <c r="E136" i="3" s="1"/>
  <c r="F137" i="3"/>
  <c r="G137" i="3" s="1"/>
  <c r="E137" i="3" s="1"/>
  <c r="F138" i="3"/>
  <c r="G138" i="3" s="1"/>
  <c r="E138" i="3" s="1"/>
  <c r="F139" i="3"/>
  <c r="G139" i="3" s="1"/>
  <c r="E139" i="3" s="1"/>
  <c r="F140" i="3"/>
  <c r="G140" i="3" s="1"/>
  <c r="E140" i="3" s="1"/>
  <c r="F141" i="3"/>
  <c r="G141" i="3" s="1"/>
  <c r="E141" i="3" s="1"/>
  <c r="F142" i="3"/>
  <c r="G142" i="3" s="1"/>
  <c r="E142" i="3" s="1"/>
  <c r="F143" i="3"/>
  <c r="G143" i="3" s="1"/>
  <c r="E143" i="3" s="1"/>
  <c r="F144" i="3"/>
  <c r="G144" i="3" s="1"/>
  <c r="E144" i="3" s="1"/>
  <c r="F145" i="3"/>
  <c r="G145" i="3" s="1"/>
  <c r="E145" i="3" s="1"/>
  <c r="F146" i="3"/>
  <c r="G146" i="3" s="1"/>
  <c r="E146" i="3" s="1"/>
  <c r="F147" i="3"/>
  <c r="G147" i="3" s="1"/>
  <c r="E147" i="3" s="1"/>
  <c r="F148" i="3"/>
  <c r="G148" i="3" s="1"/>
  <c r="E148" i="3" s="1"/>
  <c r="F149" i="3"/>
  <c r="G149" i="3" s="1"/>
  <c r="E149" i="3" s="1"/>
  <c r="F150" i="3"/>
  <c r="G150" i="3" s="1"/>
  <c r="E150" i="3" s="1"/>
  <c r="F151" i="3"/>
  <c r="G151" i="3" s="1"/>
  <c r="E151" i="3" s="1"/>
  <c r="F152" i="3"/>
  <c r="G152" i="3" s="1"/>
  <c r="E152" i="3" s="1"/>
  <c r="F153" i="3"/>
  <c r="G153" i="3" s="1"/>
  <c r="E153" i="3" s="1"/>
  <c r="F154" i="3"/>
  <c r="G154" i="3" s="1"/>
  <c r="E154" i="3" s="1"/>
  <c r="F155" i="3"/>
  <c r="G155" i="3" s="1"/>
  <c r="E155" i="3" s="1"/>
  <c r="E156" i="3"/>
  <c r="F156" i="3"/>
  <c r="G156" i="3" s="1"/>
  <c r="F157" i="3"/>
  <c r="G157" i="3" s="1"/>
  <c r="E157" i="3" s="1"/>
  <c r="F158" i="3"/>
  <c r="G158" i="3" s="1"/>
  <c r="E158" i="3" s="1"/>
  <c r="F159" i="3"/>
  <c r="G159" i="3" s="1"/>
  <c r="E159" i="3" s="1"/>
  <c r="F160" i="3"/>
  <c r="G160" i="3" s="1"/>
  <c r="E160" i="3" s="1"/>
  <c r="F161" i="3"/>
  <c r="G161" i="3" s="1"/>
  <c r="E161" i="3" s="1"/>
  <c r="F162" i="3"/>
  <c r="G162" i="3" s="1"/>
  <c r="E162" i="3" s="1"/>
  <c r="F163" i="3"/>
  <c r="G163" i="3" s="1"/>
  <c r="E163" i="3" s="1"/>
  <c r="F164" i="3"/>
  <c r="G164" i="3" s="1"/>
  <c r="E164" i="3" s="1"/>
  <c r="F165" i="3"/>
  <c r="G165" i="3" s="1"/>
  <c r="E165" i="3" s="1"/>
  <c r="F166" i="3"/>
  <c r="G166" i="3" s="1"/>
  <c r="E166" i="3" s="1"/>
  <c r="F167" i="3"/>
  <c r="G167" i="3" s="1"/>
  <c r="E167" i="3" s="1"/>
  <c r="F168" i="3"/>
  <c r="G168" i="3" s="1"/>
  <c r="E168" i="3" s="1"/>
  <c r="F169" i="3"/>
  <c r="G169" i="3" s="1"/>
  <c r="E169" i="3" s="1"/>
  <c r="F170" i="3"/>
  <c r="G170" i="3" s="1"/>
  <c r="E170" i="3" s="1"/>
  <c r="F171" i="3"/>
  <c r="G171" i="3" s="1"/>
  <c r="E171" i="3" s="1"/>
  <c r="F172" i="3"/>
  <c r="G172" i="3" s="1"/>
  <c r="E172" i="3" s="1"/>
  <c r="F173" i="3"/>
  <c r="G173" i="3" s="1"/>
  <c r="E173" i="3" s="1"/>
  <c r="F174" i="3"/>
  <c r="G174" i="3" s="1"/>
  <c r="E174" i="3" s="1"/>
  <c r="F175" i="3"/>
  <c r="G175" i="3" s="1"/>
  <c r="E175" i="3" s="1"/>
  <c r="F176" i="3"/>
  <c r="G176" i="3" s="1"/>
  <c r="E176" i="3" s="1"/>
  <c r="F177" i="3"/>
  <c r="G177" i="3" s="1"/>
  <c r="E177" i="3" s="1"/>
  <c r="F178" i="3"/>
  <c r="G178" i="3" s="1"/>
  <c r="E178" i="3" s="1"/>
  <c r="F179" i="3"/>
  <c r="G179" i="3" s="1"/>
  <c r="E179" i="3" s="1"/>
  <c r="F180" i="3"/>
  <c r="G180" i="3" s="1"/>
  <c r="E180" i="3" s="1"/>
  <c r="F181" i="3"/>
  <c r="G181" i="3" s="1"/>
  <c r="E181" i="3" s="1"/>
  <c r="F182" i="3"/>
  <c r="G182" i="3" s="1"/>
  <c r="E182" i="3" s="1"/>
  <c r="F183" i="3"/>
  <c r="G183" i="3" s="1"/>
  <c r="E183" i="3" s="1"/>
  <c r="F184" i="3"/>
  <c r="G184" i="3" s="1"/>
  <c r="E184" i="3" s="1"/>
  <c r="F185" i="3"/>
  <c r="G185" i="3" s="1"/>
  <c r="E185" i="3" s="1"/>
  <c r="F186" i="3"/>
  <c r="G186" i="3" s="1"/>
  <c r="E186" i="3" s="1"/>
  <c r="F187" i="3"/>
  <c r="G187" i="3" s="1"/>
  <c r="E187" i="3" s="1"/>
  <c r="F188" i="3"/>
  <c r="G188" i="3" s="1"/>
  <c r="E188" i="3" s="1"/>
  <c r="F189" i="3"/>
  <c r="G189" i="3" s="1"/>
  <c r="E189" i="3" s="1"/>
  <c r="F190" i="3"/>
  <c r="G190" i="3" s="1"/>
  <c r="E190" i="3" s="1"/>
  <c r="F191" i="3"/>
  <c r="G191" i="3" s="1"/>
  <c r="E191" i="3" s="1"/>
  <c r="F192" i="3"/>
  <c r="G192" i="3" s="1"/>
  <c r="E192" i="3" s="1"/>
  <c r="F193" i="3"/>
  <c r="G193" i="3" s="1"/>
  <c r="E193" i="3" s="1"/>
  <c r="F194" i="3"/>
  <c r="G194" i="3" s="1"/>
  <c r="E194" i="3" s="1"/>
  <c r="F195" i="3"/>
  <c r="G195" i="3" s="1"/>
  <c r="E195" i="3" s="1"/>
  <c r="F196" i="3"/>
  <c r="G196" i="3" s="1"/>
  <c r="E196" i="3" s="1"/>
  <c r="F197" i="3"/>
  <c r="G197" i="3" s="1"/>
  <c r="E197" i="3" s="1"/>
  <c r="F198" i="3"/>
  <c r="G198" i="3" s="1"/>
  <c r="E198" i="3" s="1"/>
  <c r="F199" i="3"/>
  <c r="G199" i="3" s="1"/>
  <c r="E199" i="3" s="1"/>
  <c r="F200" i="3"/>
  <c r="G200" i="3" s="1"/>
  <c r="E200" i="3" s="1"/>
  <c r="F201" i="3"/>
  <c r="G201" i="3" s="1"/>
  <c r="E201" i="3" s="1"/>
  <c r="F202" i="3"/>
  <c r="G202" i="3" s="1"/>
  <c r="E202" i="3" s="1"/>
  <c r="F203" i="3"/>
  <c r="G203" i="3" s="1"/>
  <c r="E203" i="3" s="1"/>
  <c r="F204" i="3"/>
  <c r="G204" i="3" s="1"/>
  <c r="E204" i="3" s="1"/>
  <c r="F205" i="3"/>
  <c r="G205" i="3" s="1"/>
  <c r="E205" i="3" s="1"/>
  <c r="F206" i="3"/>
  <c r="G206" i="3" s="1"/>
  <c r="E206" i="3" s="1"/>
  <c r="F207" i="3"/>
  <c r="G207" i="3" s="1"/>
  <c r="E207" i="3" s="1"/>
  <c r="F208" i="3"/>
  <c r="G208" i="3" s="1"/>
  <c r="E208" i="3" s="1"/>
  <c r="F209" i="3"/>
  <c r="G209" i="3" s="1"/>
  <c r="E209" i="3" s="1"/>
  <c r="F210" i="3"/>
  <c r="G210" i="3" s="1"/>
  <c r="E210" i="3" s="1"/>
  <c r="F211" i="3"/>
  <c r="G211" i="3" s="1"/>
  <c r="E211" i="3" s="1"/>
  <c r="F212" i="3"/>
  <c r="G212" i="3" s="1"/>
  <c r="E212" i="3" s="1"/>
  <c r="F213" i="3"/>
  <c r="G213" i="3" s="1"/>
  <c r="E213" i="3" s="1"/>
  <c r="F214" i="3"/>
  <c r="G214" i="3" s="1"/>
  <c r="E214" i="3" s="1"/>
  <c r="F215" i="3"/>
  <c r="G215" i="3" s="1"/>
  <c r="E215" i="3" s="1"/>
  <c r="F216" i="3"/>
  <c r="G216" i="3" s="1"/>
  <c r="E216" i="3" s="1"/>
  <c r="F217" i="3"/>
  <c r="G217" i="3"/>
  <c r="E217" i="3" s="1"/>
  <c r="F218" i="3"/>
  <c r="G218" i="3" s="1"/>
  <c r="E218" i="3" s="1"/>
  <c r="F219" i="3"/>
  <c r="G219" i="3" s="1"/>
  <c r="E219" i="3" s="1"/>
  <c r="F220" i="3"/>
  <c r="G220" i="3" s="1"/>
  <c r="E220" i="3" s="1"/>
  <c r="F221" i="3"/>
  <c r="G221" i="3" s="1"/>
  <c r="E221" i="3" s="1"/>
  <c r="F222" i="3"/>
  <c r="G222" i="3" s="1"/>
  <c r="E222" i="3" s="1"/>
  <c r="F223" i="3"/>
  <c r="G223" i="3" s="1"/>
  <c r="E223" i="3" s="1"/>
  <c r="F224" i="3"/>
  <c r="G224" i="3" s="1"/>
  <c r="E224" i="3" s="1"/>
  <c r="F225" i="3"/>
  <c r="G225" i="3" s="1"/>
  <c r="E225" i="3" s="1"/>
  <c r="F226" i="3"/>
  <c r="G226" i="3" s="1"/>
  <c r="E226" i="3" s="1"/>
  <c r="F227" i="3"/>
  <c r="G227" i="3" s="1"/>
  <c r="E227" i="3" s="1"/>
  <c r="F228" i="3"/>
  <c r="G228" i="3" s="1"/>
  <c r="E228" i="3" s="1"/>
  <c r="F229" i="3"/>
  <c r="G229" i="3" s="1"/>
  <c r="E229" i="3" s="1"/>
  <c r="F230" i="3"/>
  <c r="G230" i="3" s="1"/>
  <c r="E230" i="3" s="1"/>
  <c r="F231" i="3"/>
  <c r="G231" i="3" s="1"/>
  <c r="E231" i="3" s="1"/>
  <c r="F232" i="3"/>
  <c r="G232" i="3" s="1"/>
  <c r="E232" i="3" s="1"/>
  <c r="F233" i="3"/>
  <c r="G233" i="3" s="1"/>
  <c r="E233" i="3" s="1"/>
  <c r="F234" i="3"/>
  <c r="G234" i="3" s="1"/>
  <c r="E234" i="3" s="1"/>
  <c r="F235" i="3"/>
  <c r="G235" i="3" s="1"/>
  <c r="E235" i="3" s="1"/>
  <c r="F236" i="3"/>
  <c r="G236" i="3" s="1"/>
  <c r="E236" i="3" s="1"/>
  <c r="F237" i="3"/>
  <c r="G237" i="3" s="1"/>
  <c r="E237" i="3" s="1"/>
  <c r="F238" i="3"/>
  <c r="G238" i="3" s="1"/>
  <c r="E238" i="3" s="1"/>
  <c r="F239" i="3"/>
  <c r="G239" i="3" s="1"/>
  <c r="E239" i="3" s="1"/>
  <c r="F240" i="3"/>
  <c r="G240" i="3" s="1"/>
  <c r="E240" i="3" s="1"/>
  <c r="F241" i="3"/>
  <c r="G241" i="3" s="1"/>
  <c r="E241" i="3" s="1"/>
  <c r="F242" i="3"/>
  <c r="G242" i="3" s="1"/>
  <c r="E242" i="3" s="1"/>
  <c r="F243" i="3"/>
  <c r="G243" i="3" s="1"/>
  <c r="E243" i="3" s="1"/>
  <c r="F244" i="3"/>
  <c r="G244" i="3" s="1"/>
  <c r="E244" i="3" s="1"/>
  <c r="F245" i="3"/>
  <c r="G245" i="3" s="1"/>
  <c r="E245" i="3" s="1"/>
  <c r="F246" i="3"/>
  <c r="G246" i="3" s="1"/>
  <c r="E246" i="3" s="1"/>
  <c r="F247" i="3"/>
  <c r="G247" i="3" s="1"/>
  <c r="E247" i="3" s="1"/>
  <c r="F248" i="3"/>
  <c r="G248" i="3" s="1"/>
  <c r="E248" i="3" s="1"/>
  <c r="F249" i="3"/>
  <c r="G249" i="3" s="1"/>
  <c r="E249" i="3" s="1"/>
  <c r="F250" i="3"/>
  <c r="G250" i="3" s="1"/>
  <c r="E250" i="3" s="1"/>
  <c r="F251" i="3"/>
  <c r="G251" i="3" s="1"/>
  <c r="E251" i="3" s="1"/>
  <c r="F252" i="3"/>
  <c r="G252" i="3" s="1"/>
  <c r="E252" i="3" s="1"/>
  <c r="F253" i="3"/>
  <c r="G253" i="3" s="1"/>
  <c r="E253" i="3" s="1"/>
  <c r="F254" i="3"/>
  <c r="G254" i="3" s="1"/>
  <c r="E254" i="3" s="1"/>
  <c r="F255" i="3"/>
  <c r="G255" i="3" s="1"/>
  <c r="E255" i="3" s="1"/>
  <c r="F256" i="3"/>
  <c r="G256" i="3" s="1"/>
  <c r="E256" i="3" s="1"/>
  <c r="F257" i="3"/>
  <c r="G257" i="3" s="1"/>
  <c r="E257" i="3" s="1"/>
  <c r="F258" i="3"/>
  <c r="G258" i="3" s="1"/>
  <c r="E258" i="3" s="1"/>
  <c r="F259" i="3"/>
  <c r="G259" i="3" s="1"/>
  <c r="E259" i="3" s="1"/>
  <c r="F260" i="3"/>
  <c r="G260" i="3" s="1"/>
  <c r="E260" i="3" s="1"/>
  <c r="F261" i="3"/>
  <c r="G261" i="3" s="1"/>
  <c r="E261" i="3" s="1"/>
  <c r="F262" i="3"/>
  <c r="G262" i="3" s="1"/>
  <c r="E262" i="3" s="1"/>
  <c r="F263" i="3"/>
  <c r="G263" i="3" s="1"/>
  <c r="E263" i="3" s="1"/>
  <c r="F264" i="3"/>
  <c r="G264" i="3" s="1"/>
  <c r="E264" i="3" s="1"/>
  <c r="F265" i="3"/>
  <c r="G265" i="3" s="1"/>
  <c r="E265" i="3" s="1"/>
  <c r="F266" i="3"/>
  <c r="G266" i="3" s="1"/>
  <c r="E266" i="3" s="1"/>
  <c r="F267" i="3"/>
  <c r="G267" i="3" s="1"/>
  <c r="E267" i="3" s="1"/>
  <c r="F268" i="3"/>
  <c r="G268" i="3" s="1"/>
  <c r="E268" i="3" s="1"/>
  <c r="F269" i="3"/>
  <c r="G269" i="3" s="1"/>
  <c r="E269" i="3" s="1"/>
  <c r="F270" i="3"/>
  <c r="G270" i="3" s="1"/>
  <c r="E270" i="3" s="1"/>
  <c r="F271" i="3"/>
  <c r="G271" i="3" s="1"/>
  <c r="E271" i="3" s="1"/>
  <c r="F272" i="3"/>
  <c r="G272" i="3" s="1"/>
  <c r="E272" i="3" s="1"/>
  <c r="F273" i="3"/>
  <c r="G273" i="3" s="1"/>
  <c r="E273" i="3" s="1"/>
  <c r="F274" i="3"/>
  <c r="G274" i="3" s="1"/>
  <c r="E274" i="3" s="1"/>
  <c r="F275" i="3"/>
  <c r="G275" i="3" s="1"/>
  <c r="E275" i="3" s="1"/>
  <c r="F276" i="3"/>
  <c r="G276" i="3" s="1"/>
  <c r="E276" i="3" s="1"/>
  <c r="F277" i="3"/>
  <c r="G277" i="3" s="1"/>
  <c r="E277" i="3" s="1"/>
  <c r="F278" i="3"/>
  <c r="G278" i="3" s="1"/>
  <c r="E278" i="3" s="1"/>
  <c r="F279" i="3"/>
  <c r="G279" i="3" s="1"/>
  <c r="E279" i="3" s="1"/>
  <c r="F280" i="3"/>
  <c r="G280" i="3" s="1"/>
  <c r="E280" i="3" s="1"/>
  <c r="F281" i="3"/>
  <c r="G281" i="3" s="1"/>
  <c r="E281" i="3" s="1"/>
  <c r="F282" i="3"/>
  <c r="G282" i="3" s="1"/>
  <c r="E282" i="3" s="1"/>
  <c r="F283" i="3"/>
  <c r="G283" i="3" s="1"/>
  <c r="E283" i="3" s="1"/>
  <c r="F284" i="3"/>
  <c r="G284" i="3" s="1"/>
  <c r="E284" i="3" s="1"/>
  <c r="F285" i="3"/>
  <c r="G285" i="3" s="1"/>
  <c r="E285" i="3" s="1"/>
  <c r="F286" i="3"/>
  <c r="G286" i="3" s="1"/>
  <c r="E286" i="3" s="1"/>
  <c r="F287" i="3"/>
  <c r="G287" i="3" s="1"/>
  <c r="E287" i="3" s="1"/>
  <c r="F288" i="3"/>
  <c r="G288" i="3" s="1"/>
  <c r="E288" i="3" s="1"/>
  <c r="F289" i="3"/>
  <c r="G289" i="3" s="1"/>
  <c r="E289" i="3" s="1"/>
  <c r="F290" i="3"/>
  <c r="G290" i="3" s="1"/>
  <c r="E290" i="3" s="1"/>
  <c r="F291" i="3"/>
  <c r="G291" i="3" s="1"/>
  <c r="E291" i="3" s="1"/>
  <c r="F292" i="3"/>
  <c r="G292" i="3" s="1"/>
  <c r="E292" i="3" s="1"/>
  <c r="F293" i="3"/>
  <c r="G293" i="3" s="1"/>
  <c r="E293" i="3" s="1"/>
  <c r="F294" i="3"/>
  <c r="G294" i="3" s="1"/>
  <c r="E294" i="3" s="1"/>
  <c r="F295" i="3"/>
  <c r="G295" i="3" s="1"/>
  <c r="E295" i="3" s="1"/>
  <c r="F297" i="3"/>
  <c r="G297" i="3" s="1"/>
  <c r="E297" i="3" s="1"/>
  <c r="F298" i="3"/>
  <c r="G298" i="3" s="1"/>
  <c r="E298" i="3" s="1"/>
  <c r="F299" i="3"/>
  <c r="G299" i="3" s="1"/>
  <c r="E299" i="3" s="1"/>
  <c r="F300" i="3"/>
  <c r="G300" i="3" s="1"/>
  <c r="E300" i="3" s="1"/>
  <c r="F301" i="3"/>
  <c r="G301" i="3" s="1"/>
  <c r="E301" i="3" s="1"/>
  <c r="F302" i="3"/>
  <c r="G302" i="3" s="1"/>
  <c r="E302" i="3" s="1"/>
  <c r="F303" i="3"/>
  <c r="G303" i="3" s="1"/>
  <c r="E303" i="3" s="1"/>
  <c r="F304" i="3"/>
  <c r="G304" i="3" s="1"/>
  <c r="E304" i="3" s="1"/>
  <c r="F305" i="3"/>
  <c r="G305" i="3" s="1"/>
  <c r="E305" i="3" s="1"/>
  <c r="F306" i="3"/>
  <c r="G306" i="3" s="1"/>
  <c r="E306" i="3" s="1"/>
  <c r="F307" i="3"/>
  <c r="G307" i="3" s="1"/>
  <c r="E307" i="3" s="1"/>
  <c r="F308" i="3"/>
  <c r="G308" i="3" s="1"/>
  <c r="E308" i="3" s="1"/>
  <c r="F309" i="3"/>
  <c r="G309" i="3" s="1"/>
  <c r="E309" i="3" s="1"/>
  <c r="F310" i="3"/>
  <c r="G310" i="3" s="1"/>
  <c r="E310" i="3" s="1"/>
  <c r="F311" i="3"/>
  <c r="G311" i="3" s="1"/>
  <c r="E311" i="3" s="1"/>
  <c r="F312" i="3"/>
  <c r="G312" i="3" s="1"/>
  <c r="E312" i="3" s="1"/>
  <c r="F313" i="3"/>
  <c r="G313" i="3" s="1"/>
  <c r="E313" i="3" s="1"/>
  <c r="F314" i="3"/>
  <c r="G314" i="3" s="1"/>
  <c r="E314" i="3" s="1"/>
  <c r="F315" i="3"/>
  <c r="G315" i="3" s="1"/>
  <c r="E315" i="3" s="1"/>
  <c r="F316" i="3"/>
  <c r="G316" i="3" s="1"/>
  <c r="E316" i="3" s="1"/>
  <c r="F317" i="3"/>
  <c r="G317" i="3" s="1"/>
  <c r="E317" i="3" s="1"/>
  <c r="F318" i="3"/>
  <c r="G318" i="3" s="1"/>
  <c r="E318" i="3" s="1"/>
  <c r="F319" i="3"/>
  <c r="G319" i="3" s="1"/>
  <c r="E319" i="3" s="1"/>
  <c r="F320" i="3"/>
  <c r="G320" i="3" s="1"/>
  <c r="E320" i="3" s="1"/>
  <c r="F321" i="3"/>
  <c r="G321" i="3" s="1"/>
  <c r="E321" i="3" s="1"/>
  <c r="F322" i="3"/>
  <c r="G322" i="3" s="1"/>
  <c r="E322" i="3" s="1"/>
  <c r="F323" i="3"/>
  <c r="G323" i="3" s="1"/>
  <c r="E323" i="3" s="1"/>
  <c r="F324" i="3"/>
  <c r="G324" i="3" s="1"/>
  <c r="E324" i="3" s="1"/>
  <c r="F325" i="3"/>
  <c r="G325" i="3" s="1"/>
  <c r="E325" i="3" s="1"/>
  <c r="F326" i="3"/>
  <c r="G326" i="3" s="1"/>
  <c r="E326" i="3" s="1"/>
  <c r="F327" i="3"/>
  <c r="G327" i="3" s="1"/>
  <c r="E327" i="3" s="1"/>
  <c r="F328" i="3"/>
  <c r="G328" i="3" s="1"/>
  <c r="E328" i="3" s="1"/>
  <c r="F329" i="3"/>
  <c r="G329" i="3" s="1"/>
  <c r="E329" i="3" s="1"/>
  <c r="F330" i="3"/>
  <c r="G330" i="3" s="1"/>
  <c r="E330" i="3" s="1"/>
  <c r="F331" i="3"/>
  <c r="G331" i="3" s="1"/>
  <c r="E331" i="3" s="1"/>
  <c r="F332" i="3"/>
  <c r="G332" i="3" s="1"/>
  <c r="E332" i="3" s="1"/>
  <c r="F333" i="3"/>
  <c r="G333" i="3" s="1"/>
  <c r="E333" i="3" s="1"/>
  <c r="F334" i="3"/>
  <c r="G334" i="3" s="1"/>
  <c r="E334" i="3" s="1"/>
  <c r="F335" i="3"/>
  <c r="G335" i="3" s="1"/>
  <c r="E335" i="3" s="1"/>
  <c r="F336" i="3"/>
  <c r="G336" i="3" s="1"/>
  <c r="E336" i="3" s="1"/>
  <c r="F337" i="3"/>
  <c r="G337" i="3" s="1"/>
  <c r="E337" i="3" s="1"/>
  <c r="F338" i="3"/>
  <c r="G338" i="3" s="1"/>
  <c r="E338" i="3" s="1"/>
  <c r="F339" i="3"/>
  <c r="G339" i="3"/>
  <c r="E339" i="3" s="1"/>
  <c r="F340" i="3"/>
  <c r="G340" i="3" s="1"/>
  <c r="E340" i="3" s="1"/>
  <c r="F341" i="3"/>
  <c r="G341" i="3" s="1"/>
  <c r="E341" i="3" s="1"/>
  <c r="F342" i="3"/>
  <c r="G342" i="3" s="1"/>
  <c r="E342" i="3" s="1"/>
  <c r="F343" i="3"/>
  <c r="G343" i="3" s="1"/>
  <c r="E343" i="3" s="1"/>
  <c r="F344" i="3"/>
  <c r="G344" i="3"/>
  <c r="E344" i="3" s="1"/>
  <c r="F345" i="3"/>
  <c r="G345" i="3" s="1"/>
  <c r="E345" i="3" s="1"/>
  <c r="F346" i="3"/>
  <c r="G346" i="3" s="1"/>
  <c r="E346" i="3" s="1"/>
  <c r="F347" i="3"/>
  <c r="G347" i="3" s="1"/>
  <c r="E347" i="3" s="1"/>
  <c r="F348" i="3"/>
  <c r="G348" i="3" s="1"/>
  <c r="E348" i="3" s="1"/>
  <c r="F349" i="3"/>
  <c r="G349" i="3" s="1"/>
  <c r="E349" i="3" s="1"/>
  <c r="F350" i="3"/>
  <c r="G350" i="3" s="1"/>
  <c r="E350" i="3" s="1"/>
  <c r="F351" i="3"/>
  <c r="G351" i="3" s="1"/>
  <c r="E351" i="3" s="1"/>
  <c r="F352" i="3"/>
  <c r="G352" i="3" s="1"/>
  <c r="E352" i="3" s="1"/>
  <c r="F353" i="3"/>
  <c r="G353" i="3" s="1"/>
  <c r="E353" i="3" s="1"/>
  <c r="F354" i="3"/>
  <c r="G354" i="3" s="1"/>
  <c r="E354" i="3" s="1"/>
  <c r="F355" i="3"/>
  <c r="G355" i="3" s="1"/>
  <c r="E355" i="3" s="1"/>
  <c r="F356" i="3"/>
  <c r="G356" i="3" s="1"/>
  <c r="E356" i="3" s="1"/>
  <c r="F357" i="3"/>
  <c r="G357" i="3" s="1"/>
  <c r="E357" i="3" s="1"/>
  <c r="F358" i="3"/>
  <c r="G358" i="3" s="1"/>
  <c r="E358" i="3" s="1"/>
  <c r="F359" i="3"/>
  <c r="G359" i="3" s="1"/>
  <c r="E359" i="3" s="1"/>
  <c r="F360" i="3"/>
  <c r="G360" i="3" s="1"/>
  <c r="E360" i="3" s="1"/>
  <c r="F361" i="3"/>
  <c r="G361" i="3" s="1"/>
  <c r="E361" i="3" s="1"/>
  <c r="F362" i="3"/>
  <c r="G362" i="3" s="1"/>
  <c r="E362" i="3" s="1"/>
  <c r="F363" i="3"/>
  <c r="G363" i="3" s="1"/>
  <c r="E363" i="3" s="1"/>
  <c r="F364" i="3"/>
  <c r="G364" i="3" s="1"/>
  <c r="E364" i="3" s="1"/>
  <c r="F365" i="3"/>
  <c r="G365" i="3" s="1"/>
  <c r="E365" i="3" s="1"/>
  <c r="F366" i="3"/>
  <c r="G366" i="3" s="1"/>
  <c r="E366" i="3" s="1"/>
  <c r="F367" i="3"/>
  <c r="G367" i="3" s="1"/>
  <c r="E367" i="3" s="1"/>
  <c r="F368" i="3"/>
  <c r="G368" i="3" s="1"/>
  <c r="E368" i="3" s="1"/>
  <c r="F369" i="3"/>
  <c r="G369" i="3" s="1"/>
  <c r="E369" i="3" s="1"/>
  <c r="F370" i="3"/>
  <c r="G370" i="3" s="1"/>
  <c r="E370" i="3" s="1"/>
  <c r="F371" i="3"/>
  <c r="G371" i="3" s="1"/>
  <c r="E371" i="3" s="1"/>
  <c r="F372" i="3"/>
  <c r="G372" i="3" s="1"/>
  <c r="E372" i="3" s="1"/>
  <c r="F373" i="3"/>
  <c r="G373" i="3" s="1"/>
  <c r="E373" i="3" s="1"/>
  <c r="F374" i="3"/>
  <c r="G374" i="3" s="1"/>
  <c r="E374" i="3" s="1"/>
  <c r="F375" i="3"/>
  <c r="G375" i="3" s="1"/>
  <c r="E375" i="3" s="1"/>
  <c r="F376" i="3"/>
  <c r="G376" i="3" s="1"/>
  <c r="E376" i="3" s="1"/>
  <c r="F377" i="3"/>
  <c r="G377" i="3" s="1"/>
  <c r="E377" i="3" s="1"/>
  <c r="F378" i="3"/>
  <c r="G378" i="3" s="1"/>
  <c r="E378" i="3" s="1"/>
  <c r="F379" i="3"/>
  <c r="G379" i="3" s="1"/>
  <c r="E379" i="3" s="1"/>
  <c r="F380" i="3"/>
  <c r="G380" i="3" s="1"/>
  <c r="E380" i="3" s="1"/>
  <c r="F381" i="3"/>
  <c r="G381" i="3" s="1"/>
  <c r="E381" i="3" s="1"/>
  <c r="F382" i="3"/>
  <c r="G382" i="3" s="1"/>
  <c r="E382" i="3" s="1"/>
  <c r="F383" i="3"/>
  <c r="G383" i="3" s="1"/>
  <c r="E383" i="3" s="1"/>
  <c r="F384" i="3"/>
  <c r="G384" i="3" s="1"/>
  <c r="E384" i="3" s="1"/>
  <c r="F385" i="3"/>
  <c r="G385" i="3" s="1"/>
  <c r="E385" i="3" s="1"/>
  <c r="F386" i="3"/>
  <c r="G386" i="3" s="1"/>
  <c r="E386" i="3" s="1"/>
  <c r="F387" i="3"/>
  <c r="G387" i="3" s="1"/>
  <c r="E387" i="3" s="1"/>
  <c r="F388" i="3"/>
  <c r="G388" i="3" s="1"/>
  <c r="E388" i="3" s="1"/>
  <c r="F389" i="3"/>
  <c r="G389" i="3" s="1"/>
  <c r="E389" i="3" s="1"/>
  <c r="F390" i="3"/>
  <c r="G390" i="3" s="1"/>
  <c r="E390" i="3" s="1"/>
  <c r="F392" i="3"/>
  <c r="G392" i="3" s="1"/>
  <c r="E392" i="3" s="1"/>
  <c r="F393" i="3"/>
  <c r="G393" i="3" s="1"/>
  <c r="E393" i="3" s="1"/>
  <c r="F394" i="3"/>
  <c r="G394" i="3" s="1"/>
  <c r="E394" i="3" s="1"/>
  <c r="F395" i="3"/>
  <c r="G395" i="3" s="1"/>
  <c r="E395" i="3" s="1"/>
  <c r="F396" i="3"/>
  <c r="G396" i="3" s="1"/>
  <c r="E396" i="3" s="1"/>
  <c r="F397" i="3"/>
  <c r="G397" i="3" s="1"/>
  <c r="E397" i="3" s="1"/>
  <c r="F398" i="3"/>
  <c r="G398" i="3" s="1"/>
  <c r="E398" i="3" s="1"/>
  <c r="F399" i="3"/>
  <c r="G399" i="3" s="1"/>
  <c r="E399" i="3" s="1"/>
  <c r="F401" i="3"/>
  <c r="G401" i="3" s="1"/>
  <c r="E401" i="3" s="1"/>
  <c r="F402" i="3"/>
  <c r="G402" i="3" s="1"/>
  <c r="E402" i="3" s="1"/>
  <c r="F403" i="3"/>
  <c r="G403" i="3" s="1"/>
  <c r="E403" i="3" s="1"/>
  <c r="F404" i="3"/>
  <c r="G404" i="3" s="1"/>
  <c r="E404" i="3" s="1"/>
  <c r="F405" i="3"/>
  <c r="G405" i="3" s="1"/>
  <c r="E405" i="3" s="1"/>
  <c r="F406" i="3"/>
  <c r="G406" i="3" s="1"/>
  <c r="E406" i="3" s="1"/>
  <c r="F407" i="3"/>
  <c r="G407" i="3" s="1"/>
  <c r="E407" i="3" s="1"/>
  <c r="F408" i="3"/>
  <c r="G408" i="3" s="1"/>
  <c r="E408" i="3" s="1"/>
  <c r="F410" i="3"/>
  <c r="G410" i="3" s="1"/>
  <c r="E410" i="3" s="1"/>
  <c r="F411" i="3"/>
  <c r="G411" i="3" s="1"/>
  <c r="E411" i="3" s="1"/>
  <c r="F412" i="3"/>
  <c r="G412" i="3" s="1"/>
  <c r="E412" i="3" s="1"/>
  <c r="F413" i="3"/>
  <c r="G413" i="3" s="1"/>
  <c r="E413" i="3" s="1"/>
  <c r="F414" i="3"/>
  <c r="G414" i="3" s="1"/>
  <c r="E414" i="3" s="1"/>
  <c r="F415" i="3"/>
  <c r="G415" i="3" s="1"/>
  <c r="E415" i="3" s="1"/>
  <c r="F416" i="3"/>
  <c r="G416" i="3" s="1"/>
  <c r="E416" i="3" s="1"/>
  <c r="F417" i="3"/>
  <c r="G417" i="3" s="1"/>
  <c r="E417" i="3" s="1"/>
  <c r="F419" i="3"/>
  <c r="G419" i="3" s="1"/>
  <c r="E419" i="3" s="1"/>
  <c r="F420" i="3"/>
  <c r="G420" i="3" s="1"/>
  <c r="E420" i="3" s="1"/>
  <c r="F421" i="3"/>
  <c r="G421" i="3" s="1"/>
  <c r="E421" i="3" s="1"/>
  <c r="F422" i="3"/>
  <c r="G422" i="3" s="1"/>
  <c r="E422" i="3" s="1"/>
  <c r="F423" i="3"/>
  <c r="G423" i="3" s="1"/>
  <c r="E423" i="3" s="1"/>
  <c r="F424" i="3"/>
  <c r="G424" i="3" s="1"/>
  <c r="E424" i="3" s="1"/>
  <c r="F425" i="3"/>
  <c r="G425" i="3" s="1"/>
  <c r="E425" i="3" s="1"/>
  <c r="F426" i="3"/>
  <c r="G426" i="3" s="1"/>
  <c r="E426" i="3" s="1"/>
  <c r="F428" i="3"/>
  <c r="G428" i="3" s="1"/>
  <c r="E428" i="3" s="1"/>
  <c r="F429" i="3"/>
  <c r="G429" i="3" s="1"/>
  <c r="E429" i="3" s="1"/>
  <c r="F430" i="3"/>
  <c r="G430" i="3" s="1"/>
  <c r="E430" i="3" s="1"/>
  <c r="F431" i="3"/>
  <c r="G431" i="3" s="1"/>
  <c r="E431" i="3" s="1"/>
  <c r="F432" i="3"/>
  <c r="G432" i="3" s="1"/>
  <c r="E432" i="3" s="1"/>
  <c r="F433" i="3"/>
  <c r="G433" i="3" s="1"/>
  <c r="E433" i="3" s="1"/>
  <c r="F434" i="3"/>
  <c r="G434" i="3" s="1"/>
  <c r="E434" i="3" s="1"/>
  <c r="F435" i="3"/>
  <c r="G435" i="3" s="1"/>
  <c r="E435" i="3" s="1"/>
  <c r="F437" i="3"/>
  <c r="G437" i="3" s="1"/>
  <c r="E437" i="3" s="1"/>
  <c r="F438" i="3"/>
  <c r="G438" i="3" s="1"/>
  <c r="E438" i="3" s="1"/>
  <c r="F439" i="3"/>
  <c r="G439" i="3" s="1"/>
  <c r="E439" i="3" s="1"/>
  <c r="F440" i="3"/>
  <c r="G440" i="3" s="1"/>
  <c r="E440" i="3" s="1"/>
  <c r="F441" i="3"/>
  <c r="G441" i="3" s="1"/>
  <c r="E441" i="3" s="1"/>
  <c r="F442" i="3"/>
  <c r="G442" i="3" s="1"/>
  <c r="E442" i="3" s="1"/>
  <c r="F443" i="3"/>
  <c r="G443" i="3" s="1"/>
  <c r="E443" i="3" s="1"/>
  <c r="F444" i="3"/>
  <c r="G444" i="3" s="1"/>
  <c r="E444" i="3" s="1"/>
  <c r="F446" i="3"/>
  <c r="G446" i="3" s="1"/>
  <c r="E446" i="3" s="1"/>
  <c r="F447" i="3"/>
  <c r="G447" i="3" s="1"/>
  <c r="E447" i="3" s="1"/>
  <c r="F448" i="3"/>
  <c r="G448" i="3" s="1"/>
  <c r="E448" i="3" s="1"/>
  <c r="F449" i="3"/>
  <c r="G449" i="3" s="1"/>
  <c r="E449" i="3" s="1"/>
  <c r="F450" i="3"/>
  <c r="G450" i="3" s="1"/>
  <c r="E450" i="3" s="1"/>
  <c r="F451" i="3"/>
  <c r="G451" i="3" s="1"/>
  <c r="E451" i="3" s="1"/>
  <c r="F452" i="3"/>
  <c r="G452" i="3" s="1"/>
  <c r="E452" i="3" s="1"/>
  <c r="F453" i="3"/>
  <c r="G453" i="3" s="1"/>
  <c r="E453" i="3" s="1"/>
  <c r="F455" i="3"/>
  <c r="G455" i="3"/>
  <c r="E455" i="3" s="1"/>
  <c r="F456" i="3"/>
  <c r="G456" i="3" s="1"/>
  <c r="E456" i="3" s="1"/>
  <c r="F457" i="3"/>
  <c r="G457" i="3" s="1"/>
  <c r="E457" i="3" s="1"/>
  <c r="F458" i="3"/>
  <c r="G458" i="3" s="1"/>
  <c r="E458" i="3" s="1"/>
  <c r="F459" i="3"/>
  <c r="G459" i="3" s="1"/>
  <c r="E459" i="3" s="1"/>
  <c r="F460" i="3"/>
  <c r="G460" i="3" s="1"/>
  <c r="E460" i="3" s="1"/>
  <c r="F461" i="3"/>
  <c r="G461" i="3" s="1"/>
  <c r="E461" i="3" s="1"/>
  <c r="F462" i="3"/>
  <c r="G462" i="3" s="1"/>
  <c r="E462" i="3" s="1"/>
  <c r="F463" i="3"/>
  <c r="G463" i="3" s="1"/>
  <c r="E463" i="3" s="1"/>
  <c r="F8" i="3"/>
  <c r="G8" i="3" s="1"/>
  <c r="E8" i="3" s="1"/>
  <c r="F9" i="2"/>
  <c r="G9" i="2" s="1"/>
  <c r="E9" i="2" s="1"/>
  <c r="F10" i="2"/>
  <c r="G10" i="2" s="1"/>
  <c r="E10" i="2" s="1"/>
  <c r="F11" i="2"/>
  <c r="G11" i="2" s="1"/>
  <c r="E11" i="2" s="1"/>
  <c r="F12" i="2"/>
  <c r="G12" i="2" s="1"/>
  <c r="E12" i="2" s="1"/>
  <c r="F13" i="2"/>
  <c r="G13" i="2" s="1"/>
  <c r="E13" i="2" s="1"/>
  <c r="F14" i="2"/>
  <c r="G14" i="2" s="1"/>
  <c r="E14" i="2" s="1"/>
  <c r="F15" i="2"/>
  <c r="G15" i="2" s="1"/>
  <c r="E15" i="2" s="1"/>
  <c r="F16" i="2"/>
  <c r="G16" i="2" s="1"/>
  <c r="E16" i="2" s="1"/>
  <c r="F17" i="2"/>
  <c r="G17" i="2" s="1"/>
  <c r="E17" i="2" s="1"/>
  <c r="F18" i="2"/>
  <c r="G18" i="2" s="1"/>
  <c r="E18" i="2" s="1"/>
  <c r="F19" i="2"/>
  <c r="G19" i="2" s="1"/>
  <c r="E19" i="2" s="1"/>
  <c r="F20" i="2"/>
  <c r="G20" i="2" s="1"/>
  <c r="E20" i="2" s="1"/>
  <c r="F22" i="2"/>
  <c r="G22" i="2" s="1"/>
  <c r="E22" i="2" s="1"/>
  <c r="F24" i="2"/>
  <c r="G24" i="2" s="1"/>
  <c r="E24" i="2" s="1"/>
  <c r="F25" i="2"/>
  <c r="G25" i="2" s="1"/>
  <c r="E25" i="2" s="1"/>
  <c r="E26" i="2"/>
  <c r="F26" i="2"/>
  <c r="G26" i="2" s="1"/>
  <c r="F27" i="2"/>
  <c r="G27" i="2" s="1"/>
  <c r="E27" i="2" s="1"/>
  <c r="F28" i="2"/>
  <c r="G28" i="2" s="1"/>
  <c r="E28" i="2" s="1"/>
  <c r="F29" i="2"/>
  <c r="G29" i="2" s="1"/>
  <c r="E29" i="2" s="1"/>
  <c r="F30" i="2"/>
  <c r="G30" i="2" s="1"/>
  <c r="E30" i="2" s="1"/>
  <c r="F31" i="2"/>
  <c r="G31" i="2" s="1"/>
  <c r="E31" i="2" s="1"/>
  <c r="F32" i="2"/>
  <c r="G32" i="2" s="1"/>
  <c r="E32" i="2" s="1"/>
  <c r="F33" i="2"/>
  <c r="G33" i="2" s="1"/>
  <c r="E33" i="2" s="1"/>
  <c r="F34" i="2"/>
  <c r="G34" i="2" s="1"/>
  <c r="E34" i="2" s="1"/>
  <c r="F35" i="2"/>
  <c r="G35" i="2" s="1"/>
  <c r="E35" i="2" s="1"/>
  <c r="F36" i="2"/>
  <c r="G36" i="2" s="1"/>
  <c r="E36" i="2" s="1"/>
  <c r="F37" i="2"/>
  <c r="G37" i="2" s="1"/>
  <c r="E37" i="2" s="1"/>
  <c r="F38" i="2"/>
  <c r="G38" i="2" s="1"/>
  <c r="E38" i="2" s="1"/>
  <c r="F39" i="2"/>
  <c r="G39" i="2" s="1"/>
  <c r="E39" i="2" s="1"/>
  <c r="F40" i="2"/>
  <c r="G40" i="2" s="1"/>
  <c r="E40" i="2" s="1"/>
  <c r="F41" i="2"/>
  <c r="G41" i="2" s="1"/>
  <c r="E41" i="2" s="1"/>
  <c r="F42" i="2"/>
  <c r="G42" i="2" s="1"/>
  <c r="E42" i="2" s="1"/>
  <c r="F43" i="2"/>
  <c r="G43" i="2" s="1"/>
  <c r="E43" i="2" s="1"/>
  <c r="F44" i="2"/>
  <c r="G44" i="2" s="1"/>
  <c r="E44" i="2" s="1"/>
  <c r="F45" i="2"/>
  <c r="G45" i="2" s="1"/>
  <c r="E45" i="2" s="1"/>
  <c r="F46" i="2"/>
  <c r="G46" i="2" s="1"/>
  <c r="E46" i="2" s="1"/>
  <c r="F47" i="2"/>
  <c r="G47" i="2" s="1"/>
  <c r="E47" i="2" s="1"/>
  <c r="F48" i="2"/>
  <c r="G48" i="2" s="1"/>
  <c r="E48" i="2" s="1"/>
  <c r="F49" i="2"/>
  <c r="G49" i="2" s="1"/>
  <c r="E49" i="2" s="1"/>
  <c r="F50" i="2"/>
  <c r="G50" i="2" s="1"/>
  <c r="E50" i="2" s="1"/>
  <c r="F51" i="2"/>
  <c r="G51" i="2" s="1"/>
  <c r="E51" i="2" s="1"/>
  <c r="F52" i="2"/>
  <c r="G52" i="2" s="1"/>
  <c r="E52" i="2" s="1"/>
  <c r="F53" i="2"/>
  <c r="G53" i="2" s="1"/>
  <c r="E53" i="2" s="1"/>
  <c r="F54" i="2"/>
  <c r="G54" i="2" s="1"/>
  <c r="E54" i="2" s="1"/>
  <c r="F55" i="2"/>
  <c r="G55" i="2" s="1"/>
  <c r="E55" i="2" s="1"/>
  <c r="F56" i="2"/>
  <c r="G56" i="2" s="1"/>
  <c r="E56" i="2" s="1"/>
  <c r="F57" i="2"/>
  <c r="G57" i="2" s="1"/>
  <c r="E57" i="2" s="1"/>
  <c r="F58" i="2"/>
  <c r="G58" i="2" s="1"/>
  <c r="E58" i="2" s="1"/>
  <c r="F59" i="2"/>
  <c r="G59" i="2" s="1"/>
  <c r="E59" i="2" s="1"/>
  <c r="F60" i="2"/>
  <c r="G60" i="2" s="1"/>
  <c r="E60" i="2" s="1"/>
  <c r="F61" i="2"/>
  <c r="G61" i="2" s="1"/>
  <c r="E61" i="2" s="1"/>
  <c r="F62" i="2"/>
  <c r="G62" i="2" s="1"/>
  <c r="E62" i="2" s="1"/>
  <c r="F63" i="2"/>
  <c r="G63" i="2" s="1"/>
  <c r="E63" i="2" s="1"/>
  <c r="F64" i="2"/>
  <c r="G64" i="2" s="1"/>
  <c r="E64" i="2" s="1"/>
  <c r="F65" i="2"/>
  <c r="G65" i="2" s="1"/>
  <c r="E65" i="2" s="1"/>
  <c r="F66" i="2"/>
  <c r="G66" i="2" s="1"/>
  <c r="E66" i="2" s="1"/>
  <c r="F67" i="2"/>
  <c r="G67" i="2" s="1"/>
  <c r="E67" i="2" s="1"/>
  <c r="F68" i="2"/>
  <c r="G68" i="2" s="1"/>
  <c r="E68" i="2" s="1"/>
  <c r="F69" i="2"/>
  <c r="G69" i="2" s="1"/>
  <c r="E69" i="2" s="1"/>
  <c r="F70" i="2"/>
  <c r="G70" i="2" s="1"/>
  <c r="E70" i="2" s="1"/>
  <c r="F71" i="2"/>
  <c r="G71" i="2" s="1"/>
  <c r="E71" i="2" s="1"/>
  <c r="F72" i="2"/>
  <c r="G72" i="2" s="1"/>
  <c r="E72" i="2" s="1"/>
  <c r="F73" i="2"/>
  <c r="G73" i="2" s="1"/>
  <c r="E73" i="2" s="1"/>
  <c r="F74" i="2"/>
  <c r="G74" i="2" s="1"/>
  <c r="E74" i="2" s="1"/>
  <c r="F75" i="2"/>
  <c r="G75" i="2" s="1"/>
  <c r="E75" i="2" s="1"/>
  <c r="F76" i="2"/>
  <c r="G76" i="2" s="1"/>
  <c r="E76" i="2" s="1"/>
  <c r="F77" i="2"/>
  <c r="G77" i="2" s="1"/>
  <c r="E77" i="2" s="1"/>
  <c r="F78" i="2"/>
  <c r="G78" i="2" s="1"/>
  <c r="E78" i="2" s="1"/>
  <c r="F79" i="2"/>
  <c r="G79" i="2" s="1"/>
  <c r="E79" i="2" s="1"/>
  <c r="F80" i="2"/>
  <c r="G80" i="2" s="1"/>
  <c r="E80" i="2" s="1"/>
  <c r="F81" i="2"/>
  <c r="G81" i="2" s="1"/>
  <c r="E81" i="2" s="1"/>
  <c r="F82" i="2"/>
  <c r="G82" i="2" s="1"/>
  <c r="E82" i="2" s="1"/>
  <c r="F83" i="2"/>
  <c r="G83" i="2" s="1"/>
  <c r="E83" i="2" s="1"/>
  <c r="F84" i="2"/>
  <c r="G84" i="2" s="1"/>
  <c r="E84" i="2" s="1"/>
  <c r="F85" i="2"/>
  <c r="G85" i="2" s="1"/>
  <c r="E85" i="2" s="1"/>
  <c r="F86" i="2"/>
  <c r="G86" i="2" s="1"/>
  <c r="E86" i="2" s="1"/>
  <c r="F87" i="2"/>
  <c r="G87" i="2" s="1"/>
  <c r="E87" i="2" s="1"/>
  <c r="F88" i="2"/>
  <c r="G88" i="2" s="1"/>
  <c r="E88" i="2" s="1"/>
  <c r="F89" i="2"/>
  <c r="G89" i="2" s="1"/>
  <c r="E89" i="2" s="1"/>
  <c r="F90" i="2"/>
  <c r="G90" i="2" s="1"/>
  <c r="E90" i="2" s="1"/>
  <c r="F91" i="2"/>
  <c r="G91" i="2" s="1"/>
  <c r="E91" i="2" s="1"/>
  <c r="F92" i="2"/>
  <c r="G92" i="2" s="1"/>
  <c r="E92" i="2" s="1"/>
  <c r="F93" i="2"/>
  <c r="G93" i="2" s="1"/>
  <c r="E93" i="2" s="1"/>
  <c r="F94" i="2"/>
  <c r="G94" i="2" s="1"/>
  <c r="E94" i="2" s="1"/>
  <c r="F95" i="2"/>
  <c r="G95" i="2" s="1"/>
  <c r="E95" i="2" s="1"/>
  <c r="F96" i="2"/>
  <c r="G96" i="2" s="1"/>
  <c r="E96" i="2" s="1"/>
  <c r="F97" i="2"/>
  <c r="G97" i="2" s="1"/>
  <c r="E97" i="2" s="1"/>
  <c r="F98" i="2"/>
  <c r="G98" i="2" s="1"/>
  <c r="E98" i="2" s="1"/>
  <c r="F99" i="2"/>
  <c r="G99" i="2" s="1"/>
  <c r="E99" i="2" s="1"/>
  <c r="F100" i="2"/>
  <c r="G100" i="2" s="1"/>
  <c r="E100" i="2" s="1"/>
  <c r="F101" i="2"/>
  <c r="G101" i="2" s="1"/>
  <c r="E101" i="2" s="1"/>
  <c r="F102" i="2"/>
  <c r="G102" i="2" s="1"/>
  <c r="E102" i="2" s="1"/>
  <c r="F103" i="2"/>
  <c r="G103" i="2" s="1"/>
  <c r="E103" i="2" s="1"/>
  <c r="F104" i="2"/>
  <c r="G104" i="2" s="1"/>
  <c r="E104" i="2" s="1"/>
  <c r="F105" i="2"/>
  <c r="G105" i="2" s="1"/>
  <c r="E105" i="2" s="1"/>
  <c r="F106" i="2"/>
  <c r="G106" i="2" s="1"/>
  <c r="E106" i="2" s="1"/>
  <c r="F107" i="2"/>
  <c r="G107" i="2" s="1"/>
  <c r="E107" i="2" s="1"/>
  <c r="F108" i="2"/>
  <c r="G108" i="2" s="1"/>
  <c r="E108" i="2" s="1"/>
  <c r="F109" i="2"/>
  <c r="G109" i="2" s="1"/>
  <c r="E109" i="2" s="1"/>
  <c r="F110" i="2"/>
  <c r="G110" i="2" s="1"/>
  <c r="E110" i="2" s="1"/>
  <c r="F111" i="2"/>
  <c r="G111" i="2" s="1"/>
  <c r="E111" i="2" s="1"/>
  <c r="F112" i="2"/>
  <c r="G112" i="2" s="1"/>
  <c r="E112" i="2" s="1"/>
  <c r="F113" i="2"/>
  <c r="G113" i="2" s="1"/>
  <c r="E113" i="2" s="1"/>
  <c r="F114" i="2"/>
  <c r="G114" i="2" s="1"/>
  <c r="E114" i="2" s="1"/>
  <c r="F115" i="2"/>
  <c r="G115" i="2" s="1"/>
  <c r="E115" i="2" s="1"/>
  <c r="F116" i="2"/>
  <c r="G116" i="2" s="1"/>
  <c r="E116" i="2" s="1"/>
  <c r="F117" i="2"/>
  <c r="G117" i="2" s="1"/>
  <c r="E117" i="2" s="1"/>
  <c r="F118" i="2"/>
  <c r="G118" i="2" s="1"/>
  <c r="E118" i="2" s="1"/>
  <c r="F119" i="2"/>
  <c r="G119" i="2" s="1"/>
  <c r="E119" i="2" s="1"/>
  <c r="F120" i="2"/>
  <c r="G120" i="2" s="1"/>
  <c r="E120" i="2" s="1"/>
  <c r="F121" i="2"/>
  <c r="G121" i="2" s="1"/>
  <c r="E121" i="2" s="1"/>
  <c r="F122" i="2"/>
  <c r="G122" i="2" s="1"/>
  <c r="E122" i="2" s="1"/>
  <c r="F123" i="2"/>
  <c r="G123" i="2" s="1"/>
  <c r="E123" i="2" s="1"/>
  <c r="F124" i="2"/>
  <c r="G124" i="2" s="1"/>
  <c r="E124" i="2" s="1"/>
  <c r="F125" i="2"/>
  <c r="G125" i="2" s="1"/>
  <c r="E125" i="2" s="1"/>
  <c r="F126" i="2"/>
  <c r="G126" i="2" s="1"/>
  <c r="E126" i="2" s="1"/>
  <c r="F127" i="2"/>
  <c r="G127" i="2" s="1"/>
  <c r="E127" i="2" s="1"/>
  <c r="F128" i="2"/>
  <c r="G128" i="2" s="1"/>
  <c r="E128" i="2" s="1"/>
  <c r="F129" i="2"/>
  <c r="G129" i="2" s="1"/>
  <c r="E129" i="2" s="1"/>
  <c r="F130" i="2"/>
  <c r="G130" i="2" s="1"/>
  <c r="E130" i="2" s="1"/>
  <c r="F131" i="2"/>
  <c r="G131" i="2" s="1"/>
  <c r="E131" i="2" s="1"/>
  <c r="F132" i="2"/>
  <c r="G132" i="2" s="1"/>
  <c r="E132" i="2" s="1"/>
  <c r="F133" i="2"/>
  <c r="G133" i="2" s="1"/>
  <c r="E133" i="2" s="1"/>
  <c r="F134" i="2"/>
  <c r="G134" i="2" s="1"/>
  <c r="E134" i="2" s="1"/>
  <c r="F135" i="2"/>
  <c r="G135" i="2" s="1"/>
  <c r="E135" i="2" s="1"/>
  <c r="F136" i="2"/>
  <c r="G136" i="2" s="1"/>
  <c r="E136" i="2" s="1"/>
  <c r="F137" i="2"/>
  <c r="G137" i="2" s="1"/>
  <c r="E137" i="2" s="1"/>
  <c r="F138" i="2"/>
  <c r="G138" i="2" s="1"/>
  <c r="E138" i="2" s="1"/>
  <c r="F139" i="2"/>
  <c r="G139" i="2" s="1"/>
  <c r="E139" i="2" s="1"/>
  <c r="F140" i="2"/>
  <c r="G140" i="2" s="1"/>
  <c r="E140" i="2" s="1"/>
  <c r="F141" i="2"/>
  <c r="G141" i="2" s="1"/>
  <c r="E141" i="2" s="1"/>
  <c r="F142" i="2"/>
  <c r="G142" i="2" s="1"/>
  <c r="E142" i="2" s="1"/>
  <c r="F143" i="2"/>
  <c r="G143" i="2" s="1"/>
  <c r="E143" i="2" s="1"/>
  <c r="F144" i="2"/>
  <c r="G144" i="2" s="1"/>
  <c r="E144" i="2" s="1"/>
  <c r="F145" i="2"/>
  <c r="G145" i="2" s="1"/>
  <c r="E145" i="2" s="1"/>
  <c r="F146" i="2"/>
  <c r="G146" i="2" s="1"/>
  <c r="E146" i="2" s="1"/>
  <c r="F147" i="2"/>
  <c r="G147" i="2" s="1"/>
  <c r="E147" i="2" s="1"/>
  <c r="F148" i="2"/>
  <c r="G148" i="2" s="1"/>
  <c r="E148" i="2" s="1"/>
  <c r="F149" i="2"/>
  <c r="G149" i="2" s="1"/>
  <c r="E149" i="2" s="1"/>
  <c r="F150" i="2"/>
  <c r="G150" i="2" s="1"/>
  <c r="E150" i="2" s="1"/>
  <c r="F151" i="2"/>
  <c r="G151" i="2" s="1"/>
  <c r="E151" i="2" s="1"/>
  <c r="F152" i="2"/>
  <c r="G152" i="2" s="1"/>
  <c r="E152" i="2" s="1"/>
  <c r="F153" i="2"/>
  <c r="G153" i="2" s="1"/>
  <c r="E153" i="2" s="1"/>
  <c r="F154" i="2"/>
  <c r="G154" i="2" s="1"/>
  <c r="E154" i="2" s="1"/>
  <c r="F155" i="2"/>
  <c r="G155" i="2" s="1"/>
  <c r="E155" i="2" s="1"/>
  <c r="F156" i="2"/>
  <c r="G156" i="2" s="1"/>
  <c r="E156" i="2" s="1"/>
  <c r="F157" i="2"/>
  <c r="G157" i="2" s="1"/>
  <c r="E157" i="2" s="1"/>
  <c r="F158" i="2"/>
  <c r="G158" i="2" s="1"/>
  <c r="E158" i="2" s="1"/>
  <c r="E159" i="2"/>
  <c r="F159" i="2"/>
  <c r="G159" i="2" s="1"/>
  <c r="F160" i="2"/>
  <c r="G160" i="2" s="1"/>
  <c r="E160" i="2" s="1"/>
  <c r="F161" i="2"/>
  <c r="G161" i="2" s="1"/>
  <c r="E161" i="2" s="1"/>
  <c r="F162" i="2"/>
  <c r="G162" i="2" s="1"/>
  <c r="E162" i="2" s="1"/>
  <c r="F163" i="2"/>
  <c r="G163" i="2" s="1"/>
  <c r="E163" i="2" s="1"/>
  <c r="F164" i="2"/>
  <c r="G164" i="2" s="1"/>
  <c r="E164" i="2" s="1"/>
  <c r="F165" i="2"/>
  <c r="G165" i="2" s="1"/>
  <c r="E165" i="2" s="1"/>
  <c r="F166" i="2"/>
  <c r="G166" i="2" s="1"/>
  <c r="E166" i="2" s="1"/>
  <c r="F167" i="2"/>
  <c r="G167" i="2" s="1"/>
  <c r="E167" i="2" s="1"/>
  <c r="F168" i="2"/>
  <c r="G168" i="2" s="1"/>
  <c r="E168" i="2" s="1"/>
  <c r="F169" i="2"/>
  <c r="G169" i="2" s="1"/>
  <c r="E169" i="2" s="1"/>
  <c r="F170" i="2"/>
  <c r="G170" i="2" s="1"/>
  <c r="E170" i="2" s="1"/>
  <c r="F171" i="2"/>
  <c r="G171" i="2" s="1"/>
  <c r="E171" i="2" s="1"/>
  <c r="F172" i="2"/>
  <c r="G172" i="2" s="1"/>
  <c r="E172" i="2" s="1"/>
  <c r="F173" i="2"/>
  <c r="G173" i="2" s="1"/>
  <c r="E173" i="2" s="1"/>
  <c r="F174" i="2"/>
  <c r="G174" i="2" s="1"/>
  <c r="E174" i="2" s="1"/>
  <c r="F175" i="2"/>
  <c r="G175" i="2" s="1"/>
  <c r="E175" i="2" s="1"/>
  <c r="F176" i="2"/>
  <c r="G176" i="2" s="1"/>
  <c r="E176" i="2" s="1"/>
  <c r="F177" i="2"/>
  <c r="G177" i="2" s="1"/>
  <c r="E177" i="2" s="1"/>
  <c r="F178" i="2"/>
  <c r="G178" i="2" s="1"/>
  <c r="E178" i="2" s="1"/>
  <c r="F179" i="2"/>
  <c r="G179" i="2" s="1"/>
  <c r="E179" i="2" s="1"/>
  <c r="F180" i="2"/>
  <c r="G180" i="2" s="1"/>
  <c r="E180" i="2" s="1"/>
  <c r="F181" i="2"/>
  <c r="G181" i="2" s="1"/>
  <c r="E181" i="2" s="1"/>
  <c r="F182" i="2"/>
  <c r="G182" i="2" s="1"/>
  <c r="E182" i="2" s="1"/>
  <c r="F183" i="2"/>
  <c r="G183" i="2" s="1"/>
  <c r="E183" i="2" s="1"/>
  <c r="F184" i="2"/>
  <c r="G184" i="2" s="1"/>
  <c r="E184" i="2" s="1"/>
  <c r="F185" i="2"/>
  <c r="G185" i="2" s="1"/>
  <c r="E185" i="2" s="1"/>
  <c r="F186" i="2"/>
  <c r="G186" i="2" s="1"/>
  <c r="E186" i="2" s="1"/>
  <c r="F187" i="2"/>
  <c r="G187" i="2" s="1"/>
  <c r="E187" i="2" s="1"/>
  <c r="F188" i="2"/>
  <c r="G188" i="2" s="1"/>
  <c r="E188" i="2" s="1"/>
  <c r="F189" i="2"/>
  <c r="G189" i="2" s="1"/>
  <c r="E189" i="2" s="1"/>
  <c r="F190" i="2"/>
  <c r="G190" i="2" s="1"/>
  <c r="E190" i="2" s="1"/>
  <c r="F191" i="2"/>
  <c r="G191" i="2" s="1"/>
  <c r="E191" i="2" s="1"/>
  <c r="F192" i="2"/>
  <c r="G192" i="2" s="1"/>
  <c r="E192" i="2" s="1"/>
  <c r="F193" i="2"/>
  <c r="G193" i="2" s="1"/>
  <c r="E193" i="2" s="1"/>
  <c r="F194" i="2"/>
  <c r="G194" i="2" s="1"/>
  <c r="E194" i="2" s="1"/>
  <c r="F195" i="2"/>
  <c r="G195" i="2" s="1"/>
  <c r="E195" i="2" s="1"/>
  <c r="F196" i="2"/>
  <c r="G196" i="2" s="1"/>
  <c r="E196" i="2" s="1"/>
  <c r="F197" i="2"/>
  <c r="G197" i="2" s="1"/>
  <c r="E197" i="2" s="1"/>
  <c r="F198" i="2"/>
  <c r="G198" i="2" s="1"/>
  <c r="E198" i="2" s="1"/>
  <c r="F199" i="2"/>
  <c r="G199" i="2" s="1"/>
  <c r="E199" i="2" s="1"/>
  <c r="F200" i="2"/>
  <c r="G200" i="2" s="1"/>
  <c r="E200" i="2" s="1"/>
  <c r="F201" i="2"/>
  <c r="G201" i="2" s="1"/>
  <c r="E201" i="2" s="1"/>
  <c r="F202" i="2"/>
  <c r="G202" i="2" s="1"/>
  <c r="E202" i="2" s="1"/>
  <c r="F203" i="2"/>
  <c r="G203" i="2" s="1"/>
  <c r="E203" i="2" s="1"/>
  <c r="F204" i="2"/>
  <c r="G204" i="2" s="1"/>
  <c r="E204" i="2" s="1"/>
  <c r="F205" i="2"/>
  <c r="G205" i="2" s="1"/>
  <c r="E205" i="2" s="1"/>
  <c r="F206" i="2"/>
  <c r="G206" i="2" s="1"/>
  <c r="E206" i="2" s="1"/>
  <c r="F207" i="2"/>
  <c r="G207" i="2" s="1"/>
  <c r="E207" i="2" s="1"/>
  <c r="F208" i="2"/>
  <c r="G208" i="2" s="1"/>
  <c r="E208" i="2" s="1"/>
  <c r="F209" i="2"/>
  <c r="G209" i="2" s="1"/>
  <c r="E209" i="2" s="1"/>
  <c r="F210" i="2"/>
  <c r="G210" i="2" s="1"/>
  <c r="E210" i="2" s="1"/>
  <c r="F211" i="2"/>
  <c r="G211" i="2" s="1"/>
  <c r="E211" i="2" s="1"/>
  <c r="F212" i="2"/>
  <c r="G212" i="2" s="1"/>
  <c r="E212" i="2" s="1"/>
  <c r="F213" i="2"/>
  <c r="G213" i="2" s="1"/>
  <c r="E213" i="2" s="1"/>
  <c r="F214" i="2"/>
  <c r="G214" i="2" s="1"/>
  <c r="E214" i="2" s="1"/>
  <c r="F215" i="2"/>
  <c r="G215" i="2" s="1"/>
  <c r="E215" i="2" s="1"/>
  <c r="F216" i="2"/>
  <c r="G216" i="2" s="1"/>
  <c r="E216" i="2" s="1"/>
  <c r="F217" i="2"/>
  <c r="G217" i="2" s="1"/>
  <c r="E217" i="2" s="1"/>
  <c r="F218" i="2"/>
  <c r="G218" i="2" s="1"/>
  <c r="E218" i="2" s="1"/>
  <c r="F219" i="2"/>
  <c r="G219" i="2" s="1"/>
  <c r="E219" i="2" s="1"/>
  <c r="F220" i="2"/>
  <c r="G220" i="2" s="1"/>
  <c r="E220" i="2" s="1"/>
  <c r="F221" i="2"/>
  <c r="G221" i="2" s="1"/>
  <c r="E221" i="2" s="1"/>
  <c r="F222" i="2"/>
  <c r="G222" i="2" s="1"/>
  <c r="E222" i="2" s="1"/>
  <c r="F223" i="2"/>
  <c r="G223" i="2" s="1"/>
  <c r="E223" i="2" s="1"/>
  <c r="F224" i="2"/>
  <c r="G224" i="2" s="1"/>
  <c r="E224" i="2" s="1"/>
  <c r="F225" i="2"/>
  <c r="G225" i="2" s="1"/>
  <c r="E225" i="2" s="1"/>
  <c r="F226" i="2"/>
  <c r="G226" i="2" s="1"/>
  <c r="E226" i="2" s="1"/>
  <c r="F227" i="2"/>
  <c r="G227" i="2" s="1"/>
  <c r="E227" i="2" s="1"/>
  <c r="F228" i="2"/>
  <c r="G228" i="2" s="1"/>
  <c r="E228" i="2" s="1"/>
  <c r="F229" i="2"/>
  <c r="G229" i="2" s="1"/>
  <c r="E229" i="2" s="1"/>
  <c r="F230" i="2"/>
  <c r="G230" i="2" s="1"/>
  <c r="E230" i="2" s="1"/>
  <c r="F231" i="2"/>
  <c r="G231" i="2" s="1"/>
  <c r="E231" i="2" s="1"/>
  <c r="F232" i="2"/>
  <c r="G232" i="2" s="1"/>
  <c r="E232" i="2" s="1"/>
  <c r="F233" i="2"/>
  <c r="G233" i="2" s="1"/>
  <c r="E233" i="2" s="1"/>
  <c r="F234" i="2"/>
  <c r="G234" i="2" s="1"/>
  <c r="E234" i="2" s="1"/>
  <c r="F235" i="2"/>
  <c r="G235" i="2" s="1"/>
  <c r="E235" i="2" s="1"/>
  <c r="F236" i="2"/>
  <c r="G236" i="2" s="1"/>
  <c r="E236" i="2" s="1"/>
  <c r="F237" i="2"/>
  <c r="G237" i="2" s="1"/>
  <c r="E237" i="2" s="1"/>
  <c r="F238" i="2"/>
  <c r="G238" i="2" s="1"/>
  <c r="E238" i="2" s="1"/>
  <c r="F239" i="2"/>
  <c r="G239" i="2" s="1"/>
  <c r="E239" i="2" s="1"/>
  <c r="F240" i="2"/>
  <c r="G240" i="2" s="1"/>
  <c r="E240" i="2" s="1"/>
  <c r="F241" i="2"/>
  <c r="G241" i="2" s="1"/>
  <c r="E241" i="2" s="1"/>
  <c r="F242" i="2"/>
  <c r="G242" i="2" s="1"/>
  <c r="E242" i="2" s="1"/>
  <c r="F243" i="2"/>
  <c r="G243" i="2" s="1"/>
  <c r="E243" i="2" s="1"/>
  <c r="F244" i="2"/>
  <c r="G244" i="2" s="1"/>
  <c r="E244" i="2" s="1"/>
  <c r="F245" i="2"/>
  <c r="G245" i="2" s="1"/>
  <c r="E245" i="2" s="1"/>
  <c r="F246" i="2"/>
  <c r="G246" i="2" s="1"/>
  <c r="E246" i="2" s="1"/>
  <c r="F247" i="2"/>
  <c r="G247" i="2" s="1"/>
  <c r="E247" i="2" s="1"/>
  <c r="F248" i="2"/>
  <c r="G248" i="2" s="1"/>
  <c r="E248" i="2" s="1"/>
  <c r="F249" i="2"/>
  <c r="G249" i="2" s="1"/>
  <c r="E249" i="2" s="1"/>
  <c r="F250" i="2"/>
  <c r="G250" i="2" s="1"/>
  <c r="E250" i="2" s="1"/>
  <c r="F251" i="2"/>
  <c r="G251" i="2" s="1"/>
  <c r="E251" i="2" s="1"/>
  <c r="F252" i="2"/>
  <c r="G252" i="2" s="1"/>
  <c r="E252" i="2" s="1"/>
  <c r="F253" i="2"/>
  <c r="G253" i="2" s="1"/>
  <c r="E253" i="2" s="1"/>
  <c r="F254" i="2"/>
  <c r="G254" i="2" s="1"/>
  <c r="E254" i="2" s="1"/>
  <c r="F255" i="2"/>
  <c r="G255" i="2" s="1"/>
  <c r="E255" i="2" s="1"/>
  <c r="F256" i="2"/>
  <c r="G256" i="2" s="1"/>
  <c r="E256" i="2" s="1"/>
  <c r="F257" i="2"/>
  <c r="G257" i="2" s="1"/>
  <c r="E257" i="2" s="1"/>
  <c r="F258" i="2"/>
  <c r="G258" i="2" s="1"/>
  <c r="E258" i="2" s="1"/>
  <c r="F259" i="2"/>
  <c r="G259" i="2" s="1"/>
  <c r="E259" i="2" s="1"/>
  <c r="F260" i="2"/>
  <c r="G260" i="2" s="1"/>
  <c r="E260" i="2" s="1"/>
  <c r="F261" i="2"/>
  <c r="G261" i="2" s="1"/>
  <c r="E261" i="2" s="1"/>
  <c r="F262" i="2"/>
  <c r="G262" i="2" s="1"/>
  <c r="E262" i="2" s="1"/>
  <c r="F263" i="2"/>
  <c r="G263" i="2" s="1"/>
  <c r="E263" i="2" s="1"/>
  <c r="F264" i="2"/>
  <c r="G264" i="2" s="1"/>
  <c r="E264" i="2" s="1"/>
  <c r="F265" i="2"/>
  <c r="G265" i="2" s="1"/>
  <c r="E265" i="2" s="1"/>
  <c r="F266" i="2"/>
  <c r="G266" i="2" s="1"/>
  <c r="E266" i="2" s="1"/>
  <c r="F267" i="2"/>
  <c r="G267" i="2" s="1"/>
  <c r="E267" i="2" s="1"/>
  <c r="F268" i="2"/>
  <c r="G268" i="2" s="1"/>
  <c r="E268" i="2" s="1"/>
  <c r="F269" i="2"/>
  <c r="G269" i="2" s="1"/>
  <c r="E269" i="2" s="1"/>
  <c r="F270" i="2"/>
  <c r="G270" i="2" s="1"/>
  <c r="E270" i="2" s="1"/>
  <c r="F271" i="2"/>
  <c r="G271" i="2" s="1"/>
  <c r="E271" i="2" s="1"/>
  <c r="F272" i="2"/>
  <c r="G272" i="2" s="1"/>
  <c r="E272" i="2" s="1"/>
  <c r="F273" i="2"/>
  <c r="G273" i="2" s="1"/>
  <c r="E273" i="2" s="1"/>
  <c r="F274" i="2"/>
  <c r="G274" i="2" s="1"/>
  <c r="E274" i="2" s="1"/>
  <c r="F275" i="2"/>
  <c r="G275" i="2" s="1"/>
  <c r="E275" i="2" s="1"/>
  <c r="F276" i="2"/>
  <c r="G276" i="2" s="1"/>
  <c r="E276" i="2" s="1"/>
  <c r="F277" i="2"/>
  <c r="G277" i="2" s="1"/>
  <c r="E277" i="2" s="1"/>
  <c r="F278" i="2"/>
  <c r="G278" i="2" s="1"/>
  <c r="E278" i="2" s="1"/>
  <c r="F279" i="2"/>
  <c r="G279" i="2" s="1"/>
  <c r="E279" i="2" s="1"/>
  <c r="F280" i="2"/>
  <c r="G280" i="2" s="1"/>
  <c r="E280" i="2" s="1"/>
  <c r="F281" i="2"/>
  <c r="G281" i="2" s="1"/>
  <c r="E281" i="2" s="1"/>
  <c r="F282" i="2"/>
  <c r="G282" i="2" s="1"/>
  <c r="E282" i="2" s="1"/>
  <c r="F283" i="2"/>
  <c r="G283" i="2" s="1"/>
  <c r="E283" i="2" s="1"/>
  <c r="F284" i="2"/>
  <c r="G284" i="2" s="1"/>
  <c r="E284" i="2" s="1"/>
  <c r="F285" i="2"/>
  <c r="G285" i="2" s="1"/>
  <c r="E285" i="2" s="1"/>
  <c r="F286" i="2"/>
  <c r="G286" i="2" s="1"/>
  <c r="E286" i="2" s="1"/>
  <c r="F287" i="2"/>
  <c r="G287" i="2" s="1"/>
  <c r="E287" i="2" s="1"/>
  <c r="F288" i="2"/>
  <c r="G288" i="2"/>
  <c r="E288" i="2" s="1"/>
  <c r="F289" i="2"/>
  <c r="G289" i="2" s="1"/>
  <c r="E289" i="2" s="1"/>
  <c r="F290" i="2"/>
  <c r="G290" i="2" s="1"/>
  <c r="E290" i="2" s="1"/>
  <c r="F291" i="2"/>
  <c r="G291" i="2" s="1"/>
  <c r="E291" i="2" s="1"/>
  <c r="F292" i="2"/>
  <c r="G292" i="2" s="1"/>
  <c r="E292" i="2" s="1"/>
  <c r="F293" i="2"/>
  <c r="G293" i="2" s="1"/>
  <c r="E293" i="2" s="1"/>
  <c r="F294" i="2"/>
  <c r="G294" i="2" s="1"/>
  <c r="E294" i="2" s="1"/>
  <c r="F295" i="2"/>
  <c r="G295" i="2" s="1"/>
  <c r="E295" i="2" s="1"/>
  <c r="F297" i="2"/>
  <c r="G297" i="2" s="1"/>
  <c r="E297" i="2" s="1"/>
  <c r="F298" i="2"/>
  <c r="G298" i="2" s="1"/>
  <c r="E298" i="2" s="1"/>
  <c r="F299" i="2"/>
  <c r="G299" i="2" s="1"/>
  <c r="E299" i="2" s="1"/>
  <c r="F300" i="2"/>
  <c r="G300" i="2" s="1"/>
  <c r="E300" i="2" s="1"/>
  <c r="F301" i="2"/>
  <c r="G301" i="2" s="1"/>
  <c r="E301" i="2" s="1"/>
  <c r="F302" i="2"/>
  <c r="G302" i="2" s="1"/>
  <c r="E302" i="2" s="1"/>
  <c r="F303" i="2"/>
  <c r="G303" i="2" s="1"/>
  <c r="E303" i="2" s="1"/>
  <c r="F304" i="2"/>
  <c r="G304" i="2" s="1"/>
  <c r="E304" i="2" s="1"/>
  <c r="F305" i="2"/>
  <c r="G305" i="2" s="1"/>
  <c r="E305" i="2" s="1"/>
  <c r="F306" i="2"/>
  <c r="G306" i="2" s="1"/>
  <c r="E306" i="2" s="1"/>
  <c r="F307" i="2"/>
  <c r="G307" i="2" s="1"/>
  <c r="E307" i="2" s="1"/>
  <c r="F308" i="2"/>
  <c r="G308" i="2" s="1"/>
  <c r="E308" i="2" s="1"/>
  <c r="F309" i="2"/>
  <c r="G309" i="2" s="1"/>
  <c r="E309" i="2" s="1"/>
  <c r="F310" i="2"/>
  <c r="G310" i="2" s="1"/>
  <c r="E310" i="2" s="1"/>
  <c r="F311" i="2"/>
  <c r="G311" i="2" s="1"/>
  <c r="E311" i="2" s="1"/>
  <c r="F312" i="2"/>
  <c r="G312" i="2" s="1"/>
  <c r="E312" i="2" s="1"/>
  <c r="F313" i="2"/>
  <c r="G313" i="2" s="1"/>
  <c r="E313" i="2" s="1"/>
  <c r="F314" i="2"/>
  <c r="G314" i="2" s="1"/>
  <c r="E314" i="2" s="1"/>
  <c r="F315" i="2"/>
  <c r="G315" i="2"/>
  <c r="E315" i="2" s="1"/>
  <c r="F316" i="2"/>
  <c r="G316" i="2" s="1"/>
  <c r="E316" i="2" s="1"/>
  <c r="F317" i="2"/>
  <c r="G317" i="2" s="1"/>
  <c r="E317" i="2" s="1"/>
  <c r="F318" i="2"/>
  <c r="G318" i="2" s="1"/>
  <c r="E318" i="2" s="1"/>
  <c r="F319" i="2"/>
  <c r="G319" i="2" s="1"/>
  <c r="E319" i="2" s="1"/>
  <c r="F320" i="2"/>
  <c r="G320" i="2" s="1"/>
  <c r="E320" i="2" s="1"/>
  <c r="F321" i="2"/>
  <c r="G321" i="2" s="1"/>
  <c r="E321" i="2" s="1"/>
  <c r="F322" i="2"/>
  <c r="G322" i="2" s="1"/>
  <c r="E322" i="2" s="1"/>
  <c r="F323" i="2"/>
  <c r="G323" i="2" s="1"/>
  <c r="E323" i="2" s="1"/>
  <c r="F324" i="2"/>
  <c r="G324" i="2" s="1"/>
  <c r="E324" i="2" s="1"/>
  <c r="F325" i="2"/>
  <c r="G325" i="2" s="1"/>
  <c r="E325" i="2" s="1"/>
  <c r="F326" i="2"/>
  <c r="G326" i="2" s="1"/>
  <c r="E326" i="2" s="1"/>
  <c r="F327" i="2"/>
  <c r="G327" i="2" s="1"/>
  <c r="E327" i="2" s="1"/>
  <c r="F328" i="2"/>
  <c r="G328" i="2" s="1"/>
  <c r="E328" i="2" s="1"/>
  <c r="F329" i="2"/>
  <c r="G329" i="2" s="1"/>
  <c r="E329" i="2" s="1"/>
  <c r="F330" i="2"/>
  <c r="G330" i="2" s="1"/>
  <c r="E330" i="2" s="1"/>
  <c r="F331" i="2"/>
  <c r="G331" i="2" s="1"/>
  <c r="E331" i="2" s="1"/>
  <c r="F332" i="2"/>
  <c r="G332" i="2" s="1"/>
  <c r="E332" i="2" s="1"/>
  <c r="F333" i="2"/>
  <c r="G333" i="2" s="1"/>
  <c r="E333" i="2" s="1"/>
  <c r="F334" i="2"/>
  <c r="G334" i="2" s="1"/>
  <c r="E334" i="2" s="1"/>
  <c r="F335" i="2"/>
  <c r="G335" i="2" s="1"/>
  <c r="E335" i="2" s="1"/>
  <c r="F336" i="2"/>
  <c r="G336" i="2" s="1"/>
  <c r="E336" i="2" s="1"/>
  <c r="F337" i="2"/>
  <c r="G337" i="2" s="1"/>
  <c r="E337" i="2" s="1"/>
  <c r="F338" i="2"/>
  <c r="G338" i="2" s="1"/>
  <c r="E338" i="2" s="1"/>
  <c r="F339" i="2"/>
  <c r="G339" i="2" s="1"/>
  <c r="E339" i="2" s="1"/>
  <c r="F340" i="2"/>
  <c r="G340" i="2" s="1"/>
  <c r="E340" i="2" s="1"/>
  <c r="F341" i="2"/>
  <c r="G341" i="2" s="1"/>
  <c r="E341" i="2" s="1"/>
  <c r="F342" i="2"/>
  <c r="G342" i="2" s="1"/>
  <c r="E342" i="2" s="1"/>
  <c r="F343" i="2"/>
  <c r="G343" i="2" s="1"/>
  <c r="E343" i="2" s="1"/>
  <c r="F344" i="2"/>
  <c r="G344" i="2" s="1"/>
  <c r="E344" i="2" s="1"/>
  <c r="F345" i="2"/>
  <c r="G345" i="2" s="1"/>
  <c r="E345" i="2" s="1"/>
  <c r="F346" i="2"/>
  <c r="G346" i="2"/>
  <c r="E346" i="2" s="1"/>
  <c r="F347" i="2"/>
  <c r="G347" i="2" s="1"/>
  <c r="E347" i="2" s="1"/>
  <c r="F348" i="2"/>
  <c r="G348" i="2" s="1"/>
  <c r="E348" i="2" s="1"/>
  <c r="F349" i="2"/>
  <c r="G349" i="2" s="1"/>
  <c r="E349" i="2" s="1"/>
  <c r="F350" i="2"/>
  <c r="G350" i="2" s="1"/>
  <c r="E350" i="2" s="1"/>
  <c r="F351" i="2"/>
  <c r="G351" i="2" s="1"/>
  <c r="E351" i="2" s="1"/>
  <c r="F352" i="2"/>
  <c r="G352" i="2" s="1"/>
  <c r="E352" i="2" s="1"/>
  <c r="F353" i="2"/>
  <c r="G353" i="2" s="1"/>
  <c r="E353" i="2" s="1"/>
  <c r="F354" i="2"/>
  <c r="G354" i="2" s="1"/>
  <c r="E354" i="2" s="1"/>
  <c r="F355" i="2"/>
  <c r="G355" i="2" s="1"/>
  <c r="E355" i="2" s="1"/>
  <c r="F356" i="2"/>
  <c r="G356" i="2" s="1"/>
  <c r="E356" i="2" s="1"/>
  <c r="F357" i="2"/>
  <c r="G357" i="2" s="1"/>
  <c r="E357" i="2" s="1"/>
  <c r="F358" i="2"/>
  <c r="G358" i="2" s="1"/>
  <c r="E358" i="2" s="1"/>
  <c r="F359" i="2"/>
  <c r="G359" i="2" s="1"/>
  <c r="E359" i="2" s="1"/>
  <c r="F360" i="2"/>
  <c r="G360" i="2" s="1"/>
  <c r="E360" i="2" s="1"/>
  <c r="F361" i="2"/>
  <c r="G361" i="2" s="1"/>
  <c r="E361" i="2" s="1"/>
  <c r="F362" i="2"/>
  <c r="G362" i="2" s="1"/>
  <c r="E362" i="2" s="1"/>
  <c r="F363" i="2"/>
  <c r="G363" i="2" s="1"/>
  <c r="E363" i="2" s="1"/>
  <c r="F364" i="2"/>
  <c r="G364" i="2" s="1"/>
  <c r="E364" i="2" s="1"/>
  <c r="F365" i="2"/>
  <c r="G365" i="2" s="1"/>
  <c r="E365" i="2" s="1"/>
  <c r="F366" i="2"/>
  <c r="G366" i="2" s="1"/>
  <c r="E366" i="2" s="1"/>
  <c r="F367" i="2"/>
  <c r="G367" i="2" s="1"/>
  <c r="E367" i="2" s="1"/>
  <c r="F368" i="2"/>
  <c r="G368" i="2" s="1"/>
  <c r="E368" i="2" s="1"/>
  <c r="F369" i="2"/>
  <c r="G369" i="2" s="1"/>
  <c r="E369" i="2" s="1"/>
  <c r="F370" i="2"/>
  <c r="G370" i="2" s="1"/>
  <c r="E370" i="2" s="1"/>
  <c r="F371" i="2"/>
  <c r="G371" i="2"/>
  <c r="E371" i="2" s="1"/>
  <c r="F372" i="2"/>
  <c r="G372" i="2" s="1"/>
  <c r="E372" i="2" s="1"/>
  <c r="F373" i="2"/>
  <c r="G373" i="2" s="1"/>
  <c r="E373" i="2" s="1"/>
  <c r="F374" i="2"/>
  <c r="G374" i="2" s="1"/>
  <c r="E374" i="2" s="1"/>
  <c r="F375" i="2"/>
  <c r="G375" i="2" s="1"/>
  <c r="E375" i="2" s="1"/>
  <c r="F376" i="2"/>
  <c r="G376" i="2" s="1"/>
  <c r="E376" i="2" s="1"/>
  <c r="F377" i="2"/>
  <c r="G377" i="2" s="1"/>
  <c r="E377" i="2" s="1"/>
  <c r="F378" i="2"/>
  <c r="G378" i="2" s="1"/>
  <c r="E378" i="2" s="1"/>
  <c r="F379" i="2"/>
  <c r="G379" i="2" s="1"/>
  <c r="E379" i="2" s="1"/>
  <c r="F380" i="2"/>
  <c r="G380" i="2" s="1"/>
  <c r="E380" i="2" s="1"/>
  <c r="F381" i="2"/>
  <c r="G381" i="2" s="1"/>
  <c r="E381" i="2" s="1"/>
  <c r="F382" i="2"/>
  <c r="G382" i="2"/>
  <c r="E382" i="2" s="1"/>
  <c r="F383" i="2"/>
  <c r="G383" i="2" s="1"/>
  <c r="E383" i="2" s="1"/>
  <c r="F384" i="2"/>
  <c r="G384" i="2" s="1"/>
  <c r="E384" i="2" s="1"/>
  <c r="F385" i="2"/>
  <c r="G385" i="2" s="1"/>
  <c r="E385" i="2" s="1"/>
  <c r="F386" i="2"/>
  <c r="G386" i="2" s="1"/>
  <c r="E386" i="2" s="1"/>
  <c r="F387" i="2"/>
  <c r="G387" i="2" s="1"/>
  <c r="E387" i="2" s="1"/>
  <c r="F388" i="2"/>
  <c r="G388" i="2" s="1"/>
  <c r="E388" i="2" s="1"/>
  <c r="F389" i="2"/>
  <c r="G389" i="2"/>
  <c r="E389" i="2" s="1"/>
  <c r="F390" i="2"/>
  <c r="G390" i="2" s="1"/>
  <c r="E390" i="2" s="1"/>
  <c r="F392" i="2"/>
  <c r="G392" i="2" s="1"/>
  <c r="E392" i="2" s="1"/>
  <c r="F393" i="2"/>
  <c r="G393" i="2" s="1"/>
  <c r="E393" i="2" s="1"/>
  <c r="F394" i="2"/>
  <c r="G394" i="2" s="1"/>
  <c r="E394" i="2" s="1"/>
  <c r="F395" i="2"/>
  <c r="G395" i="2" s="1"/>
  <c r="E395" i="2" s="1"/>
  <c r="F396" i="2"/>
  <c r="G396" i="2"/>
  <c r="E396" i="2" s="1"/>
  <c r="F397" i="2"/>
  <c r="G397" i="2" s="1"/>
  <c r="E397" i="2" s="1"/>
  <c r="F398" i="2"/>
  <c r="G398" i="2" s="1"/>
  <c r="E398" i="2" s="1"/>
  <c r="F399" i="2"/>
  <c r="G399" i="2" s="1"/>
  <c r="E399" i="2" s="1"/>
  <c r="F401" i="2"/>
  <c r="G401" i="2" s="1"/>
  <c r="E401" i="2" s="1"/>
  <c r="F402" i="2"/>
  <c r="G402" i="2" s="1"/>
  <c r="E402" i="2" s="1"/>
  <c r="F403" i="2"/>
  <c r="G403" i="2" s="1"/>
  <c r="E403" i="2" s="1"/>
  <c r="F404" i="2"/>
  <c r="G404" i="2" s="1"/>
  <c r="E404" i="2" s="1"/>
  <c r="F405" i="2"/>
  <c r="G405" i="2" s="1"/>
  <c r="E405" i="2" s="1"/>
  <c r="F406" i="2"/>
  <c r="G406" i="2" s="1"/>
  <c r="E406" i="2" s="1"/>
  <c r="F407" i="2"/>
  <c r="G407" i="2"/>
  <c r="E407" i="2" s="1"/>
  <c r="F408" i="2"/>
  <c r="G408" i="2" s="1"/>
  <c r="E408" i="2" s="1"/>
  <c r="F410" i="2"/>
  <c r="G410" i="2" s="1"/>
  <c r="E410" i="2" s="1"/>
  <c r="F411" i="2"/>
  <c r="G411" i="2" s="1"/>
  <c r="E411" i="2" s="1"/>
  <c r="F412" i="2"/>
  <c r="G412" i="2" s="1"/>
  <c r="E412" i="2" s="1"/>
  <c r="F413" i="2"/>
  <c r="G413" i="2" s="1"/>
  <c r="E413" i="2" s="1"/>
  <c r="F414" i="2"/>
  <c r="G414" i="2" s="1"/>
  <c r="E414" i="2" s="1"/>
  <c r="F415" i="2"/>
  <c r="G415" i="2" s="1"/>
  <c r="E415" i="2" s="1"/>
  <c r="F416" i="2"/>
  <c r="G416" i="2" s="1"/>
  <c r="E416" i="2" s="1"/>
  <c r="F417" i="2"/>
  <c r="G417" i="2" s="1"/>
  <c r="E417" i="2" s="1"/>
  <c r="F419" i="2"/>
  <c r="G419" i="2" s="1"/>
  <c r="E419" i="2" s="1"/>
  <c r="F420" i="2"/>
  <c r="G420" i="2" s="1"/>
  <c r="E420" i="2" s="1"/>
  <c r="F421" i="2"/>
  <c r="G421" i="2" s="1"/>
  <c r="E421" i="2" s="1"/>
  <c r="F422" i="2"/>
  <c r="G422" i="2" s="1"/>
  <c r="E422" i="2" s="1"/>
  <c r="F423" i="2"/>
  <c r="G423" i="2" s="1"/>
  <c r="E423" i="2" s="1"/>
  <c r="F424" i="2"/>
  <c r="G424" i="2" s="1"/>
  <c r="E424" i="2" s="1"/>
  <c r="F425" i="2"/>
  <c r="G425" i="2" s="1"/>
  <c r="E425" i="2" s="1"/>
  <c r="F426" i="2"/>
  <c r="G426" i="2" s="1"/>
  <c r="E426" i="2" s="1"/>
  <c r="F428" i="2"/>
  <c r="G428" i="2" s="1"/>
  <c r="E428" i="2" s="1"/>
  <c r="F429" i="2"/>
  <c r="G429" i="2" s="1"/>
  <c r="E429" i="2" s="1"/>
  <c r="F430" i="2"/>
  <c r="G430" i="2" s="1"/>
  <c r="E430" i="2" s="1"/>
  <c r="F431" i="2"/>
  <c r="G431" i="2" s="1"/>
  <c r="E431" i="2" s="1"/>
  <c r="F432" i="2"/>
  <c r="G432" i="2" s="1"/>
  <c r="E432" i="2" s="1"/>
  <c r="F433" i="2"/>
  <c r="G433" i="2"/>
  <c r="E433" i="2" s="1"/>
  <c r="F434" i="2"/>
  <c r="G434" i="2" s="1"/>
  <c r="E434" i="2" s="1"/>
  <c r="F435" i="2"/>
  <c r="G435" i="2" s="1"/>
  <c r="E435" i="2" s="1"/>
  <c r="F437" i="2"/>
  <c r="G437" i="2" s="1"/>
  <c r="E437" i="2" s="1"/>
  <c r="F438" i="2"/>
  <c r="G438" i="2"/>
  <c r="E438" i="2" s="1"/>
  <c r="F439" i="2"/>
  <c r="G439" i="2" s="1"/>
  <c r="E439" i="2" s="1"/>
  <c r="F440" i="2"/>
  <c r="G440" i="2" s="1"/>
  <c r="E440" i="2" s="1"/>
  <c r="F441" i="2"/>
  <c r="G441" i="2" s="1"/>
  <c r="E441" i="2" s="1"/>
  <c r="F442" i="2"/>
  <c r="G442" i="2" s="1"/>
  <c r="E442" i="2" s="1"/>
  <c r="F443" i="2"/>
  <c r="G443" i="2" s="1"/>
  <c r="E443" i="2" s="1"/>
  <c r="F444" i="2"/>
  <c r="G444" i="2" s="1"/>
  <c r="E444" i="2" s="1"/>
  <c r="F446" i="2"/>
  <c r="G446" i="2" s="1"/>
  <c r="E446" i="2" s="1"/>
  <c r="F447" i="2"/>
  <c r="G447" i="2" s="1"/>
  <c r="E447" i="2" s="1"/>
  <c r="F448" i="2"/>
  <c r="G448" i="2" s="1"/>
  <c r="E448" i="2" s="1"/>
  <c r="F449" i="2"/>
  <c r="G449" i="2" s="1"/>
  <c r="E449" i="2" s="1"/>
  <c r="F450" i="2"/>
  <c r="G450" i="2" s="1"/>
  <c r="E450" i="2" s="1"/>
  <c r="F451" i="2"/>
  <c r="G451" i="2" s="1"/>
  <c r="E451" i="2" s="1"/>
  <c r="F452" i="2"/>
  <c r="G452" i="2" s="1"/>
  <c r="E452" i="2" s="1"/>
  <c r="F453" i="2"/>
  <c r="G453" i="2" s="1"/>
  <c r="E453" i="2" s="1"/>
  <c r="F455" i="2"/>
  <c r="G455" i="2" s="1"/>
  <c r="E455" i="2" s="1"/>
  <c r="F456" i="2"/>
  <c r="G456" i="2" s="1"/>
  <c r="E456" i="2" s="1"/>
  <c r="F457" i="2"/>
  <c r="G457" i="2" s="1"/>
  <c r="E457" i="2" s="1"/>
  <c r="F458" i="2"/>
  <c r="G458" i="2" s="1"/>
  <c r="E458" i="2" s="1"/>
  <c r="F459" i="2"/>
  <c r="G459" i="2" s="1"/>
  <c r="E459" i="2" s="1"/>
  <c r="F460" i="2"/>
  <c r="G460" i="2" s="1"/>
  <c r="E460" i="2" s="1"/>
  <c r="F461" i="2"/>
  <c r="G461" i="2" s="1"/>
  <c r="E461" i="2" s="1"/>
  <c r="F462" i="2"/>
  <c r="G462" i="2"/>
  <c r="E462" i="2" s="1"/>
  <c r="F463" i="2"/>
  <c r="G463" i="2" s="1"/>
  <c r="E463" i="2" s="1"/>
  <c r="F8" i="2"/>
  <c r="G8" i="2" s="1"/>
  <c r="E8" i="2" s="1"/>
  <c r="G1" i="6"/>
  <c r="N18" i="7"/>
  <c r="N20" i="7"/>
  <c r="N46" i="7"/>
  <c r="N25" i="7"/>
  <c r="N29" i="7"/>
  <c r="M42" i="7"/>
  <c r="M44" i="7"/>
  <c r="M37" i="7"/>
  <c r="M13" i="7"/>
  <c r="M40" i="7"/>
  <c r="K63" i="7"/>
  <c r="K44" i="7"/>
  <c r="K35" i="7"/>
  <c r="K49" i="7"/>
  <c r="K61" i="7"/>
  <c r="K14" i="7"/>
  <c r="M64" i="7"/>
  <c r="N30" i="7"/>
  <c r="N32" i="7"/>
  <c r="N55" i="7"/>
  <c r="N37" i="7"/>
  <c r="N41" i="7"/>
  <c r="M51" i="7"/>
  <c r="M53" i="7"/>
  <c r="M27" i="7"/>
  <c r="M49" i="7"/>
  <c r="M61" i="7"/>
  <c r="K45" i="7"/>
  <c r="K53" i="7"/>
  <c r="K47" i="7"/>
  <c r="K26" i="7"/>
  <c r="K17" i="7"/>
  <c r="K41" i="7"/>
  <c r="M15" i="7"/>
  <c r="N42" i="7"/>
  <c r="N44" i="7"/>
  <c r="N11" i="7"/>
  <c r="N49" i="7"/>
  <c r="N62" i="7"/>
  <c r="M63" i="7"/>
  <c r="M9" i="7"/>
  <c r="M11" i="7"/>
  <c r="M60" i="7"/>
  <c r="M17" i="7"/>
  <c r="K7" i="7"/>
  <c r="K21" i="7"/>
  <c r="K56" i="7"/>
  <c r="K33" i="7"/>
  <c r="K29" i="7"/>
  <c r="N51" i="7"/>
  <c r="N53" i="7"/>
  <c r="N23" i="7"/>
  <c r="N14" i="7"/>
  <c r="N16" i="7"/>
  <c r="M7" i="7"/>
  <c r="M21" i="7"/>
  <c r="M23" i="7"/>
  <c r="M14" i="7"/>
  <c r="M29" i="7"/>
  <c r="K19" i="7"/>
  <c r="K9" i="7"/>
  <c r="K50" i="7"/>
  <c r="K59" i="7"/>
  <c r="K62" i="7"/>
  <c r="N24" i="7"/>
  <c r="N63" i="7"/>
  <c r="N9" i="7"/>
  <c r="N35" i="7"/>
  <c r="N26" i="7"/>
  <c r="N28" i="7"/>
  <c r="M19" i="7"/>
  <c r="M33" i="7"/>
  <c r="M35" i="7"/>
  <c r="M26" i="7"/>
  <c r="M41" i="7"/>
  <c r="K31" i="7"/>
  <c r="K54" i="7"/>
  <c r="K12" i="7"/>
  <c r="K15" i="7"/>
  <c r="K5" i="7"/>
  <c r="N5" i="7"/>
  <c r="N7" i="7"/>
  <c r="N21" i="7"/>
  <c r="N47" i="7"/>
  <c r="N38" i="7"/>
  <c r="N40" i="7"/>
  <c r="M31" i="7"/>
  <c r="M45" i="7"/>
  <c r="M47" i="7"/>
  <c r="M38" i="7"/>
  <c r="M62" i="7"/>
  <c r="K43" i="7"/>
  <c r="K10" i="7"/>
  <c r="K24" i="7"/>
  <c r="K27" i="7"/>
  <c r="N15" i="7"/>
  <c r="N19" i="7"/>
  <c r="N33" i="7"/>
  <c r="N56" i="7"/>
  <c r="N50" i="7"/>
  <c r="N61" i="7"/>
  <c r="M43" i="7"/>
  <c r="M54" i="7"/>
  <c r="M56" i="7"/>
  <c r="M50" i="7"/>
  <c r="M5" i="7"/>
  <c r="K52" i="7"/>
  <c r="K22" i="7"/>
  <c r="K36" i="7"/>
  <c r="K39" i="7"/>
  <c r="N54" i="7"/>
  <c r="N31" i="7"/>
  <c r="N45" i="7"/>
  <c r="N12" i="7"/>
  <c r="N59" i="7"/>
  <c r="N17" i="7"/>
  <c r="M52" i="7"/>
  <c r="M10" i="7"/>
  <c r="M25" i="7"/>
  <c r="M59" i="7"/>
  <c r="K6" i="7"/>
  <c r="K64" i="7"/>
  <c r="K34" i="7"/>
  <c r="K48" i="7"/>
  <c r="K60" i="7"/>
  <c r="M22" i="7"/>
  <c r="N43" i="7"/>
  <c r="N52" i="7"/>
  <c r="N10" i="7"/>
  <c r="N36" i="7"/>
  <c r="N27" i="7"/>
  <c r="M6" i="7"/>
  <c r="M8" i="7"/>
  <c r="M34" i="7"/>
  <c r="M24" i="7"/>
  <c r="M39" i="7"/>
  <c r="K30" i="7"/>
  <c r="K8" i="7"/>
  <c r="K55" i="7"/>
  <c r="K13" i="7"/>
  <c r="K16" i="7"/>
  <c r="K40" i="7"/>
  <c r="M12" i="7"/>
  <c r="N64" i="7"/>
  <c r="N22" i="7"/>
  <c r="N48" i="7"/>
  <c r="N39" i="7"/>
  <c r="M18" i="7"/>
  <c r="M20" i="7"/>
  <c r="M46" i="7"/>
  <c r="M36" i="7"/>
  <c r="M16" i="7"/>
  <c r="K42" i="7"/>
  <c r="K20" i="7"/>
  <c r="K11" i="7"/>
  <c r="K25" i="7"/>
  <c r="K28" i="7"/>
  <c r="K37" i="7"/>
  <c r="K18" i="7"/>
  <c r="K38" i="7"/>
  <c r="N6" i="7"/>
  <c r="N8" i="7"/>
  <c r="N34" i="7"/>
  <c r="N13" i="7"/>
  <c r="N60" i="7"/>
  <c r="M30" i="7"/>
  <c r="M32" i="7"/>
  <c r="M55" i="7"/>
  <c r="M48" i="7"/>
  <c r="M28" i="7"/>
  <c r="K51" i="7"/>
  <c r="K32" i="7"/>
  <c r="K23" i="7"/>
  <c r="K46" i="7"/>
  <c r="K58" i="7" l="1"/>
  <c r="K57" i="7"/>
  <c r="M7" i="6"/>
  <c r="M15" i="6"/>
  <c r="M8" i="6"/>
  <c r="M9" i="6"/>
  <c r="I64" i="7"/>
  <c r="I63" i="7"/>
  <c r="I62" i="7"/>
  <c r="I61" i="7"/>
  <c r="I60" i="7"/>
  <c r="I59" i="7"/>
  <c r="I58" i="7"/>
  <c r="I57" i="7"/>
  <c r="I56" i="7"/>
  <c r="I55" i="7"/>
  <c r="I54" i="7"/>
  <c r="T36" i="5"/>
  <c r="T31" i="5"/>
  <c r="T26" i="5"/>
  <c r="D23" i="5"/>
  <c r="D22" i="5"/>
  <c r="T21" i="5"/>
  <c r="D19" i="5"/>
  <c r="D18" i="5"/>
  <c r="D17" i="5"/>
  <c r="T16" i="5"/>
  <c r="Q16" i="5"/>
  <c r="X13" i="5"/>
  <c r="J13" i="5"/>
  <c r="M13" i="5" s="1"/>
  <c r="N13" i="5" s="1"/>
  <c r="D13" i="5"/>
  <c r="X12" i="5"/>
  <c r="J12" i="5"/>
  <c r="K12" i="5" s="1"/>
  <c r="L12" i="5" s="1"/>
  <c r="D12" i="5"/>
  <c r="X11" i="5"/>
  <c r="J11" i="5"/>
  <c r="D10" i="5"/>
  <c r="X9" i="5"/>
  <c r="J9" i="5"/>
  <c r="M9" i="5" s="1"/>
  <c r="N9" i="5" s="1"/>
  <c r="X8" i="5"/>
  <c r="J8" i="5"/>
  <c r="K8" i="5" s="1"/>
  <c r="L8" i="5" s="1"/>
  <c r="X7" i="5"/>
  <c r="R7" i="5"/>
  <c r="Q7" i="5"/>
  <c r="J7" i="5"/>
  <c r="K7" i="5" s="1"/>
  <c r="L7" i="5" s="1"/>
  <c r="X6" i="5"/>
  <c r="R6" i="5"/>
  <c r="Q6" i="5"/>
  <c r="M6" i="5"/>
  <c r="N6" i="5" s="1"/>
  <c r="J6" i="5"/>
  <c r="K6" i="5" s="1"/>
  <c r="L6" i="5" s="1"/>
  <c r="C6" i="5"/>
  <c r="R5" i="5"/>
  <c r="Q5" i="5"/>
  <c r="M5" i="5"/>
  <c r="M11" i="5" s="1"/>
  <c r="N11" i="5" s="1"/>
  <c r="K5" i="5"/>
  <c r="K11" i="5" s="1"/>
  <c r="L11" i="5" s="1"/>
  <c r="M22" i="6" l="1"/>
  <c r="F391" i="4"/>
  <c r="G391" i="4" s="1"/>
  <c r="E391" i="4" s="1"/>
  <c r="F391" i="2"/>
  <c r="G391" i="2" s="1"/>
  <c r="E391" i="2" s="1"/>
  <c r="F391" i="3"/>
  <c r="G391" i="3" s="1"/>
  <c r="E391" i="3" s="1"/>
  <c r="F21" i="3"/>
  <c r="G21" i="3" s="1"/>
  <c r="E21" i="3" s="1"/>
  <c r="F21" i="4"/>
  <c r="G21" i="4" s="1"/>
  <c r="E21" i="4" s="1"/>
  <c r="F21" i="2"/>
  <c r="G21" i="2" s="1"/>
  <c r="E21" i="2" s="1"/>
  <c r="F23" i="4"/>
  <c r="G23" i="4" s="1"/>
  <c r="E23" i="4" s="1"/>
  <c r="F23" i="3"/>
  <c r="G23" i="3" s="1"/>
  <c r="E23" i="3" s="1"/>
  <c r="F23" i="2"/>
  <c r="G23" i="2" s="1"/>
  <c r="E23" i="2" s="1"/>
  <c r="F296" i="4"/>
  <c r="G296" i="4" s="1"/>
  <c r="E296" i="4" s="1"/>
  <c r="F296" i="3"/>
  <c r="G296" i="3" s="1"/>
  <c r="E296" i="3" s="1"/>
  <c r="F296" i="2"/>
  <c r="G296" i="2" s="1"/>
  <c r="E296" i="2" s="1"/>
  <c r="M19" i="6"/>
  <c r="M16" i="6"/>
  <c r="M20" i="6"/>
  <c r="M17" i="6"/>
  <c r="M21" i="6"/>
  <c r="M18" i="6"/>
  <c r="M7" i="5"/>
  <c r="N7" i="5" s="1"/>
  <c r="M8" i="5"/>
  <c r="N8" i="5" s="1"/>
  <c r="K9" i="5"/>
  <c r="L9" i="5" s="1"/>
  <c r="M12" i="5"/>
  <c r="N12" i="5" s="1"/>
  <c r="K13" i="5"/>
  <c r="L13" i="5" s="1"/>
  <c r="F418" i="3" l="1"/>
  <c r="G418" i="3" s="1"/>
  <c r="E418" i="3" s="1"/>
  <c r="F418" i="2"/>
  <c r="G418" i="2" s="1"/>
  <c r="E418" i="2" s="1"/>
  <c r="F418" i="4"/>
  <c r="G418" i="4" s="1"/>
  <c r="E418" i="4" s="1"/>
  <c r="F409" i="4"/>
  <c r="G409" i="4" s="1"/>
  <c r="E409" i="4" s="1"/>
  <c r="F409" i="2"/>
  <c r="G409" i="2" s="1"/>
  <c r="E409" i="2" s="1"/>
  <c r="F409" i="3"/>
  <c r="G409" i="3" s="1"/>
  <c r="E409" i="3" s="1"/>
  <c r="F400" i="4"/>
  <c r="G400" i="4" s="1"/>
  <c r="E400" i="4" s="1"/>
  <c r="F400" i="3"/>
  <c r="G400" i="3" s="1"/>
  <c r="E400" i="3" s="1"/>
  <c r="F400" i="2"/>
  <c r="G400" i="2" s="1"/>
  <c r="E400" i="2" s="1"/>
  <c r="F427" i="4"/>
  <c r="G427" i="4" s="1"/>
  <c r="E427" i="4" s="1"/>
  <c r="F427" i="3"/>
  <c r="G427" i="3" s="1"/>
  <c r="E427" i="3" s="1"/>
  <c r="F427" i="2"/>
  <c r="G427" i="2" s="1"/>
  <c r="E427" i="2" s="1"/>
  <c r="F454" i="2"/>
  <c r="G454" i="2" s="1"/>
  <c r="E454" i="2" s="1"/>
  <c r="F454" i="4"/>
  <c r="G454" i="4" s="1"/>
  <c r="E454" i="4" s="1"/>
  <c r="F454" i="3"/>
  <c r="G454" i="3" s="1"/>
  <c r="E454" i="3" s="1"/>
  <c r="F445" i="4"/>
  <c r="G445" i="4" s="1"/>
  <c r="E445" i="4" s="1"/>
  <c r="F445" i="3"/>
  <c r="G445" i="3" s="1"/>
  <c r="E445" i="3" s="1"/>
  <c r="F445" i="2"/>
  <c r="G445" i="2" s="1"/>
  <c r="E445" i="2" s="1"/>
  <c r="F436" i="4"/>
  <c r="G436" i="4" s="1"/>
  <c r="E436" i="4" s="1"/>
  <c r="F436" i="3"/>
  <c r="G436" i="3" s="1"/>
  <c r="E436" i="3" s="1"/>
  <c r="F436" i="2"/>
  <c r="G436" i="2" s="1"/>
  <c r="E436" i="2" s="1"/>
</calcChain>
</file>

<file path=xl/comments1.xml><?xml version="1.0" encoding="utf-8"?>
<comments xmlns="http://schemas.openxmlformats.org/spreadsheetml/2006/main">
  <authors>
    <author>Admin</author>
  </authors>
  <commentList>
    <comment ref="D6" authorId="0" shapeId="0">
      <text>
        <r>
          <rPr>
            <sz val="9"/>
            <color indexed="81"/>
            <rFont val="Tahoma"/>
            <family val="2"/>
          </rPr>
          <t xml:space="preserve">
   ****************** Advisory Messages ******************* 
General Pump [50] - BFP-B :
   Advisory: 8 - Two-phase fluid is at pump inlet  and the pump power computation assumes inlet is liquid only.  You should precool or pressurize the fluid upstream of pump.
General Pump [59] - BFP-A :
   Advisory: 8 - Two-phase fluid is at pump inlet  and the pump power computation assumes inlet is liquid only.  You should precool or pressurize the fluid upstream of pump.
Valve [74] :
   Advisory: 5 - Your selection to set the valve 'completely closed' has been overridden by the system's imposition of a throughflow.  You may re-set the flow priority from 'Moderate' to 'Strong'.
Boiler Assembly [1]:
   Advisory: 9 - Assembly is in TD mode so Assembly cannot be completely computed.
      ***************** Computation Remarks ****************** 
Feedwater Heater (PCE) [21] - LPH-7 :
   Remark: 3 - Desired feedwater exit temperature is cut off by the maximum achievable value.
Feedwater Heater (PCE) [21] - LPH-7 :
   Remark: 6 - Heating steam energy is not enough for desuperheating section.  No desuperheating section designed
Feedwater Heater (PCE) [21] - LPH-7 :
   Remark: 8 - Feedwater exit temperature cut off by minimum pinch.
Feedwater Heater (PCE) [22] - LPH-6 :
   Remark: 3 - Desired feedwater exit temperature is cut off by the maximum achievable value.
Feedwater Heater (PCE) [23] - LPH-5 :
   Remark: 3 - Desired feedwater exit temperature is cut off by the maximum achievable value.
Feedwater Heater (PCE) [24] - LPH-4 :
   Remark: 8 - Feedwater exit temperature cut off by minimum pinch.
Feedwater Heater (PCE) [46] - HPH-1 :
   Remark: 8 - Feedwater exit temperature cut off by minimum pinch.
ST Assembly [1]:
   Remark: 28 - Makeup steam (from HPT inlet) has been sent to Steam Sealing Regulator (SSR) system to supply the demanded sealing steam.
ST Assembly [1]:
   Remark: 29 - There is zero leakage flow to the Steam Sealing Regulator (SSR) system.
Computation time = 00:00:00,3</t>
        </r>
      </text>
    </comment>
    <comment ref="E6" authorId="0" shapeId="0">
      <text>
        <r>
          <rPr>
            <sz val="9"/>
            <color indexed="81"/>
            <rFont val="Tahoma"/>
            <charset val="1"/>
          </rPr>
          <t xml:space="preserve">
   ****************** Advisory Messages ******************* 
General Pump [50] - BFP-B :
   Advisory: 8 - Two-phase fluid is at pump inlet  and the pump power computation assumes inlet is liquid only.  You should precool or pressurize the fluid upstream of pump.
General Pump [59] - BFP-A :
   Advisory: 8 - Two-phase fluid is at pump inlet  and the pump power computation assumes inlet is liquid only.  You should precool or pressurize the fluid upstream of pump.
Valve [74] :
   Advisory: 5 - Your selection to set the valve 'completely closed' has been overridden by the system's imposition of a throughflow.  You may re-set the flow priority from 'Moderate' to 'Strong'.
Boiler Assembly [1]:
   Advisory: 9 - Assembly is in TD mode so Assembly cannot be completely computed.
      ***************** Computation Remarks ****************** 
Boiler Assembly [1]: Economiser (PCE) [42] - ECO :
   Remark: 6 - Water exit temperature has been reduced by minimum DT allowed.
Feedwater Heater (PCE) [21] - LPH-7 :
   Remark: 3 - Desired feedwater exit temperature is cut off by the maximum achievable value.
Feedwater Heater (PCE) [21] - LPH-7 :
   Remark: 6 - Heating steam energy is not enough for desuperheating section.  No desuperheating section designed
Feedwater Heater (PCE) [21] - LPH-7 :
   Remark: 8 - Feedwater exit temperature cut off by minimum pinch.
Feedwater Heater (PCE) [22] - LPH-6 :
   Remark: 3 - Desired feedwater exit temperature is cut off by the maximum achievable value.
Feedwater Heater (PCE) [23] - LPH-5 :
   Remark: 3 - Desired feedwater exit temperature is cut off by the maximum achievable value.
Feedwater Heater (PCE) [24] - LPH-4 :
   Remark: 8 - Feedwater exit temperature cut off by minimum pinch.
Feedwater Heater (PCE) [46] - HPH-1 :
   Remark: 9 - The specified terminal difference -4.1 C is too low.  It has been raised to satisfy the minimum pinch 
Boiler Assembly [1]: Parallel Tubular Air Heaters [14] :
   Remark: 5 - PA side heat transfer limited by minimum temperature difference.
ST Assembly [1]:
   Remark: 28 - Makeup steam (from HPT inlet) has been sent to Steam Sealing Regulator (SSR) system to supply the demanded sealing steam.
ST Assembly [1]:
   Remark: 29 - There is zero leakage flow to the Steam Sealing Regulator (SSR) system.
Computation time = 00:00:00,5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D6" authorId="0" shapeId="0">
      <text>
        <r>
          <rPr>
            <sz val="9"/>
            <color indexed="81"/>
            <rFont val="Tahoma"/>
            <family val="2"/>
          </rPr>
          <t xml:space="preserve">
   ****************** Advisory Messages ******************* 
General Pump [50] - BFP-B :
   Advisory: 8 - Two-phase fluid is at pump inlet  and the pump power computation assumes inlet is liquid only.  You should precool or pressurize the fluid upstream of pump.
General Pump [59] - BFP-A :
   Advisory: 8 - Two-phase fluid is at pump inlet  and the pump power computation assumes inlet is liquid only.  You should precool or pressurize the fluid upstream of pump.
Valve [74] :
   Advisory: 5 - Your selection to set the valve 'completely closed' has been overridden by the system's imposition of a throughflow.  You may re-set the flow priority from 'Moderate' to 'Strong'.
Boiler Assembly [1]:
   Advisory: 9 - Assembly is in TD mode so Assembly cannot be completely computed.
      ***************** Computation Remarks ****************** 
Feedwater Heater (PCE) [21] - LPH-7 :
   Remark: 3 - Desired feedwater exit temperature is cut off by the maximum achievable value.
Feedwater Heater (PCE) [21] - LPH-7 :
   Remark: 6 - Heating steam energy is not enough for desuperheating section.  No desuperheating section designed
Feedwater Heater (PCE) [21] - LPH-7 :
   Remark: 8 - Feedwater exit temperature cut off by minimum pinch.
Feedwater Heater (PCE) [22] - LPH-6 :
   Remark: 3 - Desired feedwater exit temperature is cut off by the maximum achievable value.
Feedwater Heater (PCE) [23] - LPH-5 :
   Remark: 3 - Desired feedwater exit temperature is cut off by the maximum achievable value.
Feedwater Heater (PCE) [46] - HPH-1 :
   Remark: 8 - Feedwater exit temperature cut off by minimum pinch.
ST Assembly [1]:
   Remark: 28 - Makeup steam (from HPT inlet) has been sent to Steam Sealing Regulator (SSR) system to supply the demanded sealing steam.
ST Assembly [1]:
   Remark: 29 - There is zero leakage flow to the Steam Sealing Regulator (SSR) system.
Computation time = 00:00:00,3</t>
        </r>
      </text>
    </comment>
    <comment ref="E6" authorId="0" shapeId="0">
      <text>
        <r>
          <rPr>
            <sz val="9"/>
            <color indexed="81"/>
            <rFont val="Tahoma"/>
            <charset val="1"/>
          </rPr>
          <t xml:space="preserve">
   ****************** Advisory Messages ******************* 
General Pump [50] - BFP-B :
   Advisory: 8 - Two-phase fluid is at pump inlet  and the pump power computation assumes inlet is liquid only.  You should precool or pressurize the fluid upstream of pump.
General Pump [59] - BFP-A :
   Advisory: 8 - Two-phase fluid is at pump inlet  and the pump power computation assumes inlet is liquid only.  You should precool or pressurize the fluid upstream of pump.
Valve [74] :
   Advisory: 5 - Your selection to set the valve 'completely closed' has been overridden by the system's imposition of a throughflow.  You may re-set the flow priority from 'Moderate' to 'Strong'.
Boiler Assembly [1]:
   Advisory: 9 - Assembly is in TD mode so Assembly cannot be completely computed.
      ***************** Computation Remarks ****************** 
Boiler Assembly [1]: Economiser (PCE) [42] - ECO :
   Remark: 6 - Water exit temperature has been reduced by minimum DT allowed.
Feedwater Heater (PCE) [21] - LPH-7 :
   Remark: 3 - Desired feedwater exit temperature is cut off by the maximum achievable value.
Feedwater Heater (PCE) [21] - LPH-7 :
   Remark: 6 - Heating steam energy is not enough for desuperheating section.  No desuperheating section designed
Feedwater Heater (PCE) [21] - LPH-7 :
   Remark: 8 - Feedwater exit temperature cut off by minimum pinch.
Feedwater Heater (PCE) [22] - LPH-6 :
   Remark: 3 - Desired feedwater exit temperature is cut off by the maximum achievable value.
Feedwater Heater (PCE) [23] - LPH-5 :
   Remark: 3 - Desired feedwater exit temperature is cut off by the maximum achievable value.
Feedwater Heater (PCE) [46] - HPH-1 :
   Remark: 9 - The specified terminal difference -4.1 C is too low.  It has been raised to satisfy the minimum pinch 
ST Assembly [1]:
   Remark: 28 - Makeup steam (from HPT inlet) has been sent to Steam Sealing Regulator (SSR) system to supply the demanded sealing steam.
ST Assembly [1]:
   Remark: 29 - There is zero leakage flow to the Steam Sealing Regulator (SSR) system.
Computation time = 00:00:00,5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6" authorId="0" shapeId="0">
      <text>
        <r>
          <rPr>
            <sz val="9"/>
            <color indexed="81"/>
            <rFont val="Tahoma"/>
            <family val="2"/>
          </rPr>
          <t xml:space="preserve">
   ****************** Advisory Messages ******************* 
General Pump [50] - BFP-B :
   Advisory: 8 - Two-phase fluid is at pump inlet  and the pump power computation assumes inlet is liquid only.  You should precool or pressurize the fluid upstream of pump.
General Pump [59] - BFP-A :
   Advisory: 8 - Two-phase fluid is at pump inlet  and the pump power computation assumes inlet is liquid only.  You should precool or pressurize the fluid upstream of pump.
Valve [74] :
   Advisory: 5 - Your selection to set the valve 'completely closed' has been overridden by the system's imposition of a throughflow.  You may re-set the flow priority from 'Moderate' to 'Strong'.
Boiler Assembly [1]:
   Advisory: 9 - Assembly is in TD mode so Assembly cannot be completely computed.
      ***************** Computation Remarks ****************** 
Feedwater Heater (PCE) [21] - LPH-7 :
   Remark: 3 - Desired feedwater exit temperature is cut off by the maximum achievable value.
Feedwater Heater (PCE) [21] - LPH-7 :
   Remark: 6 - Heating steam energy is not enough for desuperheating section.  No desuperheating section designed
Feedwater Heater (PCE) [21] - LPH-7 :
   Remark: 8 - Feedwater exit temperature cut off by minimum pinch.
Feedwater Heater (PCE) [22] - LPH-6 :
   Remark: 3 - Desired feedwater exit temperature is cut off by the maximum achievable value.
Feedwater Heater (PCE) [23] - LPH-5 :
   Remark: 3 - Desired feedwater exit temperature is cut off by the maximum achievable value.
Feedwater Heater (PCE) [46] - HPH-1 :
   Remark: 9 - The specified terminal difference -4.1 C is too low.  It has been raised to satisfy the minimum pinch 
ST Assembly [1]:
   Remark: 28 - Makeup steam (from HPT inlet) has been sent to Steam Sealing Regulator (SSR) system to supply the demanded sealing steam.
ST Assembly [1]:
   Remark: 29 - There is zero leakage flow to the Steam Sealing Regulator (SSR) system.
Computation time = 00:00:00,3</t>
        </r>
      </text>
    </comment>
    <comment ref="E6" authorId="0" shapeId="0">
      <text>
        <r>
          <rPr>
            <sz val="9"/>
            <color indexed="81"/>
            <rFont val="Tahoma"/>
            <charset val="1"/>
          </rPr>
          <t xml:space="preserve">
   ****************** Advisory Messages ******************* 
General Pump [50] - BFP-B :
   Advisory: 8 - Two-phase fluid is at pump inlet  and the pump power computation assumes inlet is liquid only.  You should precool or pressurize the fluid upstream of pump.
General Pump [59] - BFP-A :
   Advisory: 8 - Two-phase fluid is at pump inlet  and the pump power computation assumes inlet is liquid only.  You should precool or pressurize the fluid upstream of pump.
Valve [74] :
   Advisory: 5 - Your selection to set the valve 'completely closed' has been overridden by the system's imposition of a throughflow.  You may re-set the flow priority from 'Moderate' to 'Strong'.
Boiler Assembly [1]:
   Advisory: 9 - Assembly is in TD mode so Assembly cannot be completely computed.
      ***************** Computation Remarks ****************** 
Boiler Assembly [1]: Economiser (PCE) [42] - ECO :
   Remark: 6 - Water exit temperature has been reduced by minimum DT allowed.
Feedwater Heater (PCE) [21] - LPH-7 :
   Remark: 3 - Desired feedwater exit temperature is cut off by the maximum achievable value.
Feedwater Heater (PCE) [21] - LPH-7 :
   Remark: 6 - Heating steam energy is not enough for desuperheating section.  No desuperheating section designed
Feedwater Heater (PCE) [21] - LPH-7 :
   Remark: 8 - Feedwater exit temperature cut off by minimum pinch.
Feedwater Heater (PCE) [22] - LPH-6 :
   Remark: 3 - Desired feedwater exit temperature is cut off by the maximum achievable value.
Feedwater Heater (PCE) [23] - LPH-5 :
   Remark: 3 - Desired feedwater exit temperature is cut off by the maximum achievable value.
Feedwater Heater (PCE) [46] - HPH-1 :
   Remark: 9 - The specified terminal difference -4.1 C is too low.  It has been raised to satisfy the minimum pinch 
ST Assembly [1]:
   Remark: 28 - Makeup steam (from HPT inlet) has been sent to Steam Sealing Regulator (SSR) system to supply the demanded sealing steam.
ST Assembly [1]:
   Remark: 29 - There is zero leakage flow to the Steam Sealing Regulator (SSR) system.
Computation time = 00:00:00,5</t>
        </r>
      </text>
    </comment>
  </commentList>
</comments>
</file>

<file path=xl/comments4.xml><?xml version="1.0" encoding="utf-8"?>
<comments xmlns="http://schemas.openxmlformats.org/spreadsheetml/2006/main">
  <authors>
    <author>Adhy Marwanto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Adhy Marwanto:</t>
        </r>
        <r>
          <rPr>
            <sz val="9"/>
            <color indexed="81"/>
            <rFont val="Tahoma"/>
            <family val="2"/>
          </rPr>
          <t xml:space="preserve">
di konversi ke kJ/kg ketika di inject ke thermoflow.
kali dengan 4.1868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Adhy Marwanto:</t>
        </r>
        <r>
          <rPr>
            <sz val="9"/>
            <color indexed="81"/>
            <rFont val="Tahoma"/>
            <family val="2"/>
          </rPr>
          <t xml:space="preserve">
input from what if sim.
This default value is just tracing back value from the default modelling coal HHV.</t>
        </r>
      </text>
    </comment>
  </commentList>
</comments>
</file>

<file path=xl/comments5.xml><?xml version="1.0" encoding="utf-8"?>
<comments xmlns="http://schemas.openxmlformats.org/spreadsheetml/2006/main">
  <authors>
    <author>Adhy Marwanto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Adhy Marwanto:</t>
        </r>
        <r>
          <rPr>
            <sz val="9"/>
            <color indexed="81"/>
            <rFont val="Tahoma"/>
            <family val="2"/>
          </rPr>
          <t xml:space="preserve">
Yang ditampilkan MW hasil kalkulasi oleh thermoflow, bukan expected. Tampilan dalam MW.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Adhy Marwanto:</t>
        </r>
        <r>
          <rPr>
            <sz val="9"/>
            <color indexed="81"/>
            <rFont val="Tahoma"/>
            <family val="2"/>
          </rPr>
          <t xml:space="preserve">
ketiga item ini tampilkan di drawing posisi di bawah Air Heater.</t>
        </r>
      </text>
    </comment>
  </commentList>
</comments>
</file>

<file path=xl/sharedStrings.xml><?xml version="1.0" encoding="utf-8"?>
<sst xmlns="http://schemas.openxmlformats.org/spreadsheetml/2006/main" count="31863" uniqueCount="7383">
  <si>
    <t>Computation Message -&gt;</t>
  </si>
  <si>
    <t>Base Case</t>
  </si>
  <si>
    <t>INPUT VARIABLE DESCRIPTION</t>
  </si>
  <si>
    <t>Units</t>
  </si>
  <si>
    <t>Input</t>
  </si>
  <si>
    <t>OUTPUT VARIABLE DESCRIPTION</t>
  </si>
  <si>
    <t>Output</t>
  </si>
  <si>
    <t>Messages</t>
  </si>
  <si>
    <t>Case 1</t>
  </si>
  <si>
    <t>72|79|76|81|78|98|89|68|85|~-100~~~~~</t>
  </si>
  <si>
    <t>INPUTS - C:\Users\Admin\Documents\Thermoflow\MYFILES29\UJTNY_What if_100%_RevA.tfx: Case number for file used to start calculation (&lt;0 = Skip case)</t>
  </si>
  <si>
    <t>~2006~~1~~-2006~</t>
  </si>
  <si>
    <t>Computation Settings: Pressure damping factor (0.5=none, 1.0=default, 10=max)</t>
  </si>
  <si>
    <t>~2006~~2~~-2006~</t>
  </si>
  <si>
    <t>Computation Settings: Flow damping factor (0.5=none, 1.0=default, 10=max)</t>
  </si>
  <si>
    <t>~2006~~3~~-2006~</t>
  </si>
  <si>
    <t>Computation Settings: Convergence tolerance (0.1=tight, 1.0=default, &gt;1=loose)</t>
  </si>
  <si>
    <t>~2006~~4~~-2006~</t>
  </si>
  <si>
    <t>Computation Settings: Minimum computing loops</t>
  </si>
  <si>
    <t>~2006~~5~~-2006~</t>
  </si>
  <si>
    <t>Computation Settings: Maximum computing loops</t>
  </si>
  <si>
    <t>~2006~~6~~-2006~</t>
  </si>
  <si>
    <t>Computation Settings: Script convergence tolerance (0.1=tight, 1.0=default, &gt;1=loose)</t>
  </si>
  <si>
    <t>~2006~~7~~-2006~</t>
  </si>
  <si>
    <t>Computation Settings: Maximum Script computing loops</t>
  </si>
  <si>
    <t>~~1~1~~-1000~</t>
  </si>
  <si>
    <t>Site Menu: Site altitude</t>
  </si>
  <si>
    <t>m</t>
  </si>
  <si>
    <t>~~1~2~~-1000~</t>
  </si>
  <si>
    <t>Site Menu: Ambient temperature</t>
  </si>
  <si>
    <t>C</t>
  </si>
  <si>
    <t>~~1~3~~-1000~</t>
  </si>
  <si>
    <t>Site Menu: Ambient relative humidity</t>
  </si>
  <si>
    <t>%</t>
  </si>
  <si>
    <t>~~1~4~~-1000~</t>
  </si>
  <si>
    <t>Site Menu: Ambient wet bulb temperature</t>
  </si>
  <si>
    <t>~~1~5~~-1000~</t>
  </si>
  <si>
    <t>Site Menu: Ambient pressure</t>
  </si>
  <si>
    <t>bar</t>
  </si>
  <si>
    <t>91|~7~1~10~~-144~</t>
  </si>
  <si>
    <t>Boiler Assembly [1]: Circulating Fluidized Bed [7] : Steam production rate</t>
  </si>
  <si>
    <t>t/h</t>
  </si>
  <si>
    <t>91|~7~1~124~~-144~</t>
  </si>
  <si>
    <t>Boiler Assembly [1]: Circulating Fluidized Bed [7] : Evaporation load in wing wall</t>
  </si>
  <si>
    <t>91|~7~1~18~~-144~</t>
  </si>
  <si>
    <t>Boiler Assembly [1]: Circulating Fluidized Bed [7] : Design point furnace temperature</t>
  </si>
  <si>
    <t>91|~7~1~4~~-144~</t>
  </si>
  <si>
    <t>Boiler Assembly [1]: Circulating Fluidized Bed [7] : Excess air</t>
  </si>
  <si>
    <t>91|~7~1~7~~-144~</t>
  </si>
  <si>
    <t>Boiler Assembly [1]: Circulating Fluidized Bed [7] : Minor heat loss</t>
  </si>
  <si>
    <t>91|~7~1~8~~-144~</t>
  </si>
  <si>
    <t>Boiler Assembly [1]: Circulating Fluidized Bed [7] : Blowdown</t>
  </si>
  <si>
    <t>91|~7~1~2~~-144~</t>
  </si>
  <si>
    <t>Boiler Assembly [1]: Circulating Fluidized Bed [7] : Furnace gage pressure</t>
  </si>
  <si>
    <t>millibar</t>
  </si>
  <si>
    <t>91|~7~1~38~~-144~</t>
  </si>
  <si>
    <t>Boiler Assembly [1]: Circulating Fluidized Bed [7] : Primary air flow/combustion air</t>
  </si>
  <si>
    <t>91|~7~1~36~~-144~</t>
  </si>
  <si>
    <t>Boiler Assembly [1]: Circulating Fluidized Bed [7] : Primary air pressure</t>
  </si>
  <si>
    <t>91|~7~1~6~~-144~</t>
  </si>
  <si>
    <t>Boiler Assembly [1]: Circulating Fluidized Bed [7] : Secondary air pressure drop</t>
  </si>
  <si>
    <t>91|~7~1~143~~-144~</t>
  </si>
  <si>
    <t>Boiler Assembly [1]: Circulating Fluidized Bed [7] : Cyclone pressure drop</t>
  </si>
  <si>
    <t>91|~7~1~12~~-144~</t>
  </si>
  <si>
    <t>Boiler Assembly [1]: Circulating Fluidized Bed [7] : HX2 wing wall outlet temperature</t>
  </si>
  <si>
    <t>91|~7~1~13~~-144~</t>
  </si>
  <si>
    <t>Boiler Assembly [1]: Circulating Fluidized Bed [7] : HX3 Cyclone wall outlet temperature</t>
  </si>
  <si>
    <t>91|~7~1~150~~-144~</t>
  </si>
  <si>
    <t>Boiler Assembly [1]: Circulating Fluidized Bed [7] : Reference O2 content (for emission level definition)</t>
  </si>
  <si>
    <t>91|~7~1~152~~-144~</t>
  </si>
  <si>
    <t>Boiler Assembly [1]: Circulating Fluidized Bed [7] : NOx production based on HHV heat input</t>
  </si>
  <si>
    <t>ng/J</t>
  </si>
  <si>
    <t>~25~1~7~~-27~</t>
  </si>
  <si>
    <t>Deaerator [25] - DAER : Deaerator design pressure</t>
  </si>
  <si>
    <t>~25~1~8~~-27~</t>
  </si>
  <si>
    <t>Deaerator [25] - DAER : Deaerator outlet temperature @ design</t>
  </si>
  <si>
    <t>~25~1~5~~-27~</t>
  </si>
  <si>
    <t>Deaerator [25] - DAER : Additional water level at inlet (water level rise from inlet to DA water surface)</t>
  </si>
  <si>
    <t>~25~1~6~~-27~</t>
  </si>
  <si>
    <t>Deaerator [25] - DAER : Additional water level at outlet (water level difference from DA water surface to outlet)</t>
  </si>
  <si>
    <t>~68~1~1~~-19~</t>
  </si>
  <si>
    <t>Boiler Assembly [1]: Desuperheater [68] : Specified outlet temperature</t>
  </si>
  <si>
    <t>~68~1~12~~-19~</t>
  </si>
  <si>
    <t>Boiler Assembly [1]: Desuperheater [68] : Minimum superheat after desuperheating</t>
  </si>
  <si>
    <t>~78~1~1~~-19~</t>
  </si>
  <si>
    <t>Boiler Assembly [1]: Desuperheater [78] : Specified outlet temperature</t>
  </si>
  <si>
    <t>~78~1~12~~-19~</t>
  </si>
  <si>
    <t>Boiler Assembly [1]: Desuperheater [78] : Minimum superheat after desuperheating</t>
  </si>
  <si>
    <t>73|74|91|~48~5~1~~-122~</t>
  </si>
  <si>
    <t>Boiler Assembly [1]: Duct - Classic [48] - Flue Gas Duct Out : Assumed draft loss</t>
  </si>
  <si>
    <t>73|74|91|~48~5~2~~-122~</t>
  </si>
  <si>
    <t>Boiler Assembly [1]: Duct - Classic [48] - Flue Gas Duct Out : Assumed gas temperature drop</t>
  </si>
  <si>
    <t>73|74|91|~65~5~1~~-122~</t>
  </si>
  <si>
    <t>Boiler Assembly [1]: Duct - Classic [65] - PA Duct In #1 : Assumed draft loss</t>
  </si>
  <si>
    <t>73|74|91|~65~5~2~~-122~</t>
  </si>
  <si>
    <t>Boiler Assembly [1]: Duct - Classic [65] - PA Duct In #1 : Assumed gas temperature drop</t>
  </si>
  <si>
    <t>73|74|91|~2~5~1~~-122~</t>
  </si>
  <si>
    <t>Boiler Assembly [1]: Duct - Classic [2] - SA Duct In #1 : Assumed draft loss</t>
  </si>
  <si>
    <t>73|74|91|~2~5~2~~-122~</t>
  </si>
  <si>
    <t>Boiler Assembly [1]: Duct - Classic [2] - SA Duct In #1 : Assumed gas temperature drop</t>
  </si>
  <si>
    <t>73|74|91|~82~5~1~~-122~</t>
  </si>
  <si>
    <t>Boiler Assembly [1]: Duct - Classic [82] - PA Duct In #2 : Assumed draft loss</t>
  </si>
  <si>
    <t>73|74|91|~82~5~2~~-122~</t>
  </si>
  <si>
    <t>Boiler Assembly [1]: Duct - Classic [82] - PA Duct In #2 : Assumed gas temperature drop</t>
  </si>
  <si>
    <t>73|74|91|~83~5~1~~-122~</t>
  </si>
  <si>
    <t>Boiler Assembly [1]: Duct - Classic [83] - SA Duct In #2 : Assumed draft loss</t>
  </si>
  <si>
    <t>73|74|91|~83~5~2~~-122~</t>
  </si>
  <si>
    <t>Boiler Assembly [1]: Duct - Classic [83] - SA Duct In #2 : Assumed gas temperature drop</t>
  </si>
  <si>
    <t>~42~1~1~~-113~</t>
  </si>
  <si>
    <t>Boiler Assembly [1]: Economiser (PCE) [42] - ECO : Desired water exit temperature</t>
  </si>
  <si>
    <t>~42~1~9~~-113~</t>
  </si>
  <si>
    <t>Boiler Assembly [1]: Economiser (PCE) [42] - ECO : Heat loss as % of water heat transfer</t>
  </si>
  <si>
    <t>~42~1~6~~-113~</t>
  </si>
  <si>
    <t>Boiler Assembly [1]: Economiser (PCE) [42] - ECO : Minimum temperature difference</t>
  </si>
  <si>
    <t>~42~1~8~~-113~</t>
  </si>
  <si>
    <t>Boiler Assembly [1]: Economiser (PCE) [42] - ECO : Assumed water side pressure drop for TD mode</t>
  </si>
  <si>
    <t>91|~12~1~1~~-139~</t>
  </si>
  <si>
    <t>Boiler Assembly [1]: Electrostatic Precipitator [12] - ESP : Specified collection efficiency at design</t>
  </si>
  <si>
    <t>91|~12~1~96~~-139~</t>
  </si>
  <si>
    <t>Boiler Assembly [1]: Electrostatic Precipitator [12] - ESP : Specified emission per energy input at design</t>
  </si>
  <si>
    <t>91|~12~1~97~~-139~</t>
  </si>
  <si>
    <t>Boiler Assembly [1]: Electrostatic Precipitator [12] - ESP : Specified emission per flue gas flow at design</t>
  </si>
  <si>
    <t>mg/Nm^3</t>
  </si>
  <si>
    <t>91|~12~1~9~~-139~</t>
  </si>
  <si>
    <t>Boiler Assembly [1]: Electrostatic Precipitator [12] - ESP : Specified flue gas velocity at design</t>
  </si>
  <si>
    <t>m/s</t>
  </si>
  <si>
    <t>91|~12~1~26~~-139~</t>
  </si>
  <si>
    <t>Boiler Assembly [1]: Electrostatic Precipitator [12] - ESP : Reference O2 content</t>
  </si>
  <si>
    <t>91|~12~1~65~~-139~</t>
  </si>
  <si>
    <t>Boiler Assembly [1]: Electrostatic Precipitator [12] - ESP : User-defined dimensionless K</t>
  </si>
  <si>
    <t>91|~12~1~66~~-139~</t>
  </si>
  <si>
    <t>Boiler Assembly [1]: Electrostatic Precipitator [12] - ESP : User-defined particulate migration velocity</t>
  </si>
  <si>
    <t>91|~12~1~67~~-139~</t>
  </si>
  <si>
    <t>Boiler Assembly [1]: Electrostatic Precipitator [12] - ESP : User-defined particulate resistiviry</t>
  </si>
  <si>
    <t>ohm-cm</t>
  </si>
  <si>
    <t>91|~12~1~68~~-139~</t>
  </si>
  <si>
    <t>Boiler Assembly [1]: Electrostatic Precipitator [12] - ESP : Flue gas temperature drop (including dustwork)</t>
  </si>
  <si>
    <t>91|~52~1~2~~-65~</t>
  </si>
  <si>
    <t>Boiler Assembly [1]: Fan [52] : Fan design point overall pressure rise</t>
  </si>
  <si>
    <t>91|~52~1~3~~-65~</t>
  </si>
  <si>
    <t>Boiler Assembly [1]: Fan [52] : Fan pressure margin</t>
  </si>
  <si>
    <t>91|~52~1~8~~-65~</t>
  </si>
  <si>
    <t>Boiler Assembly [1]: Fan [52] : Flow margin</t>
  </si>
  <si>
    <t>91|~52~1~4~~-65~</t>
  </si>
  <si>
    <t>Boiler Assembly [1]: Fan [52] : Fan nominal isentropic efficiency</t>
  </si>
  <si>
    <t>91|~52~1~5~~-65~</t>
  </si>
  <si>
    <t>Boiler Assembly [1]: Fan [52] : Current RPM</t>
  </si>
  <si>
    <t>91|~52~1~7~~-65~</t>
  </si>
  <si>
    <t>Boiler Assembly [1]: Fan [52] : Design point RPM</t>
  </si>
  <si>
    <t>91|~52~1~9~~-65~</t>
  </si>
  <si>
    <t>Boiler Assembly [1]: Fan [52] : Mechanical efficiency</t>
  </si>
  <si>
    <t>91|~52~1~20~~-65~</t>
  </si>
  <si>
    <t>Boiler Assembly [1]: Fan [52] : Number of operating units</t>
  </si>
  <si>
    <t>91|~52~1~16~~-65~</t>
  </si>
  <si>
    <t>Boiler Assembly [1]: Fan [52] : Mechanical loss</t>
  </si>
  <si>
    <t>kW</t>
  </si>
  <si>
    <t>91|~52~1~13~~-65~</t>
  </si>
  <si>
    <t>Boiler Assembly [1]: Fan [52] : Fan off-design control damper dP</t>
  </si>
  <si>
    <t>91|~52~1~10~~-65~</t>
  </si>
  <si>
    <t>Boiler Assembly [1]: Fan [52] : Nominal RPM for off-design fan curve</t>
  </si>
  <si>
    <t>91|~52~1~11~~-65~</t>
  </si>
  <si>
    <t>Boiler Assembly [1]: Fan [52] : Nominal inlet volume flow for off-design fan curve</t>
  </si>
  <si>
    <t>m^3/s</t>
  </si>
  <si>
    <t>91|~52~1~12~~-65~</t>
  </si>
  <si>
    <t>Boiler Assembly [1]: Fan [52] : Nominal corrected pressure rise for off-design fan curve</t>
  </si>
  <si>
    <t>91|~52~1~5~2~-65~</t>
  </si>
  <si>
    <t>Boiler Assembly [1]: Fan [52] : Motor: Rating / design point load</t>
  </si>
  <si>
    <t>91|~72~1~2~~-65~</t>
  </si>
  <si>
    <t>Boiler Assembly [1]: Fan [72] - PA Fan #1 : Fan design point overall pressure rise</t>
  </si>
  <si>
    <t>91|~72~1~3~~-65~</t>
  </si>
  <si>
    <t>Boiler Assembly [1]: Fan [72] - PA Fan #1 : Fan pressure margin</t>
  </si>
  <si>
    <t>91|~72~1~8~~-65~</t>
  </si>
  <si>
    <t>Boiler Assembly [1]: Fan [72] - PA Fan #1 : Flow margin</t>
  </si>
  <si>
    <t>91|~72~1~4~~-65~</t>
  </si>
  <si>
    <t>Boiler Assembly [1]: Fan [72] - PA Fan #1 : Fan nominal isentropic efficiency</t>
  </si>
  <si>
    <t>91|~72~1~5~~-65~</t>
  </si>
  <si>
    <t>Boiler Assembly [1]: Fan [72] - PA Fan #1 : Current RPM</t>
  </si>
  <si>
    <t>91|~72~1~7~~-65~</t>
  </si>
  <si>
    <t>Boiler Assembly [1]: Fan [72] - PA Fan #1 : Design point RPM</t>
  </si>
  <si>
    <t>91|~72~1~9~~-65~</t>
  </si>
  <si>
    <t>Boiler Assembly [1]: Fan [72] - PA Fan #1 : Mechanical efficiency</t>
  </si>
  <si>
    <t>91|~72~1~20~~-65~</t>
  </si>
  <si>
    <t>Boiler Assembly [1]: Fan [72] - PA Fan #1 : Number of operating units</t>
  </si>
  <si>
    <t>91|~72~1~16~~-65~</t>
  </si>
  <si>
    <t>Boiler Assembly [1]: Fan [72] - PA Fan #1 : Mechanical loss</t>
  </si>
  <si>
    <t>91|~72~1~13~~-65~</t>
  </si>
  <si>
    <t>Boiler Assembly [1]: Fan [72] - PA Fan #1 : Fan off-design control damper dP</t>
  </si>
  <si>
    <t>91|~72~1~10~~-65~</t>
  </si>
  <si>
    <t>Boiler Assembly [1]: Fan [72] - PA Fan #1 : Nominal RPM for off-design fan curve</t>
  </si>
  <si>
    <t>91|~72~1~11~~-65~</t>
  </si>
  <si>
    <t>Boiler Assembly [1]: Fan [72] - PA Fan #1 : Nominal inlet volume flow for off-design fan curve</t>
  </si>
  <si>
    <t>91|~72~1~12~~-65~</t>
  </si>
  <si>
    <t>Boiler Assembly [1]: Fan [72] - PA Fan #1 : Nominal corrected pressure rise for off-design fan curve</t>
  </si>
  <si>
    <t>91|~72~1~5~2~-65~</t>
  </si>
  <si>
    <t>Boiler Assembly [1]: Fan [72] - PA Fan #1 : Motor: Rating / design point load</t>
  </si>
  <si>
    <t>91|~9~1~2~~-65~</t>
  </si>
  <si>
    <t>Boiler Assembly [1]: Fan [9] - SA Fan #1 : Fan design point overall pressure rise</t>
  </si>
  <si>
    <t>91|~9~1~3~~-65~</t>
  </si>
  <si>
    <t>Boiler Assembly [1]: Fan [9] - SA Fan #1 : Fan pressure margin</t>
  </si>
  <si>
    <t>91|~9~1~8~~-65~</t>
  </si>
  <si>
    <t>Boiler Assembly [1]: Fan [9] - SA Fan #1 : Flow margin</t>
  </si>
  <si>
    <t>91|~9~1~4~~-65~</t>
  </si>
  <si>
    <t>Boiler Assembly [1]: Fan [9] - SA Fan #1 : Fan nominal isentropic efficiency</t>
  </si>
  <si>
    <t>91|~9~1~5~~-65~</t>
  </si>
  <si>
    <t>Boiler Assembly [1]: Fan [9] - SA Fan #1 : Current RPM</t>
  </si>
  <si>
    <t>91|~9~1~7~~-65~</t>
  </si>
  <si>
    <t>Boiler Assembly [1]: Fan [9] - SA Fan #1 : Design point RPM</t>
  </si>
  <si>
    <t>91|~9~1~9~~-65~</t>
  </si>
  <si>
    <t>Boiler Assembly [1]: Fan [9] - SA Fan #1 : Mechanical efficiency</t>
  </si>
  <si>
    <t>91|~9~1~20~~-65~</t>
  </si>
  <si>
    <t>Boiler Assembly [1]: Fan [9] - SA Fan #1 : Number of operating units</t>
  </si>
  <si>
    <t>91|~9~1~16~~-65~</t>
  </si>
  <si>
    <t>Boiler Assembly [1]: Fan [9] - SA Fan #1 : Mechanical loss</t>
  </si>
  <si>
    <t>91|~9~1~13~~-65~</t>
  </si>
  <si>
    <t>Boiler Assembly [1]: Fan [9] - SA Fan #1 : Fan off-design control damper dP</t>
  </si>
  <si>
    <t>91|~9~1~10~~-65~</t>
  </si>
  <si>
    <t>Boiler Assembly [1]: Fan [9] - SA Fan #1 : Nominal RPM for off-design fan curve</t>
  </si>
  <si>
    <t>91|~9~1~11~~-65~</t>
  </si>
  <si>
    <t>Boiler Assembly [1]: Fan [9] - SA Fan #1 : Nominal inlet volume flow for off-design fan curve</t>
  </si>
  <si>
    <t>91|~9~1~12~~-65~</t>
  </si>
  <si>
    <t>Boiler Assembly [1]: Fan [9] - SA Fan #1 : Nominal corrected pressure rise for off-design fan curve</t>
  </si>
  <si>
    <t>91|~9~1~5~2~-65~</t>
  </si>
  <si>
    <t>Boiler Assembly [1]: Fan [9] - SA Fan #1 : Motor: Rating / design point load</t>
  </si>
  <si>
    <t>91|~81~1~2~~-65~</t>
  </si>
  <si>
    <t>Boiler Assembly [1]: Fan [81] - SA Fan #2 : Fan design point overall pressure rise</t>
  </si>
  <si>
    <t>91|~81~1~3~~-65~</t>
  </si>
  <si>
    <t>Boiler Assembly [1]: Fan [81] - SA Fan #2 : Fan pressure margin</t>
  </si>
  <si>
    <t>91|~81~1~8~~-65~</t>
  </si>
  <si>
    <t>Boiler Assembly [1]: Fan [81] - SA Fan #2 : Flow margin</t>
  </si>
  <si>
    <t>91|~81~1~4~~-65~</t>
  </si>
  <si>
    <t>Boiler Assembly [1]: Fan [81] - SA Fan #2 : Fan nominal isentropic efficiency</t>
  </si>
  <si>
    <t>91|~81~1~5~~-65~</t>
  </si>
  <si>
    <t>Boiler Assembly [1]: Fan [81] - SA Fan #2 : Current RPM</t>
  </si>
  <si>
    <t>91|~81~1~7~~-65~</t>
  </si>
  <si>
    <t>Boiler Assembly [1]: Fan [81] - SA Fan #2 : Design point RPM</t>
  </si>
  <si>
    <t>91|~81~1~9~~-65~</t>
  </si>
  <si>
    <t>Boiler Assembly [1]: Fan [81] - SA Fan #2 : Mechanical efficiency</t>
  </si>
  <si>
    <t>91|~81~1~20~~-65~</t>
  </si>
  <si>
    <t>Boiler Assembly [1]: Fan [81] - SA Fan #2 : Number of operating units</t>
  </si>
  <si>
    <t>91|~81~1~16~~-65~</t>
  </si>
  <si>
    <t>Boiler Assembly [1]: Fan [81] - SA Fan #2 : Mechanical loss</t>
  </si>
  <si>
    <t>91|~81~1~13~~-65~</t>
  </si>
  <si>
    <t>Boiler Assembly [1]: Fan [81] - SA Fan #2 : Fan off-design control damper dP</t>
  </si>
  <si>
    <t>91|~81~1~10~~-65~</t>
  </si>
  <si>
    <t>Boiler Assembly [1]: Fan [81] - SA Fan #2 : Nominal RPM for off-design fan curve</t>
  </si>
  <si>
    <t>91|~81~1~11~~-65~</t>
  </si>
  <si>
    <t>Boiler Assembly [1]: Fan [81] - SA Fan #2 : Nominal inlet volume flow for off-design fan curve</t>
  </si>
  <si>
    <t>91|~81~1~12~~-65~</t>
  </si>
  <si>
    <t>Boiler Assembly [1]: Fan [81] - SA Fan #2 : Nominal corrected pressure rise for off-design fan curve</t>
  </si>
  <si>
    <t>91|~81~1~5~2~-65~</t>
  </si>
  <si>
    <t>Boiler Assembly [1]: Fan [81] - SA Fan #2 : Motor: Rating / design point load</t>
  </si>
  <si>
    <t>91|~85~1~2~~-65~</t>
  </si>
  <si>
    <t>Boiler Assembly [1]: Fan [85] - PA Fan #2 : Fan design point overall pressure rise</t>
  </si>
  <si>
    <t>91|~85~1~3~~-65~</t>
  </si>
  <si>
    <t>Boiler Assembly [1]: Fan [85] - PA Fan #2 : Fan pressure margin</t>
  </si>
  <si>
    <t>91|~85~1~8~~-65~</t>
  </si>
  <si>
    <t>Boiler Assembly [1]: Fan [85] - PA Fan #2 : Flow margin</t>
  </si>
  <si>
    <t>91|~85~1~4~~-65~</t>
  </si>
  <si>
    <t>Boiler Assembly [1]: Fan [85] - PA Fan #2 : Fan nominal isentropic efficiency</t>
  </si>
  <si>
    <t>91|~85~1~5~~-65~</t>
  </si>
  <si>
    <t>Boiler Assembly [1]: Fan [85] - PA Fan #2 : Current RPM</t>
  </si>
  <si>
    <t>91|~85~1~7~~-65~</t>
  </si>
  <si>
    <t>Boiler Assembly [1]: Fan [85] - PA Fan #2 : Design point RPM</t>
  </si>
  <si>
    <t>91|~85~1~9~~-65~</t>
  </si>
  <si>
    <t>Boiler Assembly [1]: Fan [85] - PA Fan #2 : Mechanical efficiency</t>
  </si>
  <si>
    <t>91|~85~1~20~~-65~</t>
  </si>
  <si>
    <t>Boiler Assembly [1]: Fan [85] - PA Fan #2 : Number of operating units</t>
  </si>
  <si>
    <t>91|~85~1~16~~-65~</t>
  </si>
  <si>
    <t>Boiler Assembly [1]: Fan [85] - PA Fan #2 : Mechanical loss</t>
  </si>
  <si>
    <t>91|~85~1~13~~-65~</t>
  </si>
  <si>
    <t>Boiler Assembly [1]: Fan [85] - PA Fan #2 : Fan off-design control damper dP</t>
  </si>
  <si>
    <t>91|~85~1~10~~-65~</t>
  </si>
  <si>
    <t>Boiler Assembly [1]: Fan [85] - PA Fan #2 : Nominal RPM for off-design fan curve</t>
  </si>
  <si>
    <t>91|~85~1~11~~-65~</t>
  </si>
  <si>
    <t>Boiler Assembly [1]: Fan [85] - PA Fan #2 : Nominal inlet volume flow for off-design fan curve</t>
  </si>
  <si>
    <t>91|~85~1~12~~-65~</t>
  </si>
  <si>
    <t>Boiler Assembly [1]: Fan [85] - PA Fan #2 : Nominal corrected pressure rise for off-design fan curve</t>
  </si>
  <si>
    <t>91|~85~1~5~2~-65~</t>
  </si>
  <si>
    <t>Boiler Assembly [1]: Fan [85] - PA Fan #2 : Motor: Rating / design point load</t>
  </si>
  <si>
    <t>91|~21~1~70~~-102~</t>
  </si>
  <si>
    <t>Feedwater Heater (PCE) [21] - LPH-7 : FW temperature at heater exit</t>
  </si>
  <si>
    <t>91|~21~1~63~~-102~</t>
  </si>
  <si>
    <t>Feedwater Heater (PCE) [21] - LPH-7 : Residual superheat at desuperheater exit</t>
  </si>
  <si>
    <t>91|~21~1~57~~-102~</t>
  </si>
  <si>
    <t>Feedwater Heater (PCE) [21] - LPH-7 : Drain cooler approach temperature difference</t>
  </si>
  <si>
    <t>91|~21~1~72~~-102~</t>
  </si>
  <si>
    <t>Feedwater Heater (PCE) [21] - LPH-7 : Assumed water-side pressure drop for TD mode</t>
  </si>
  <si>
    <t>91|~21~1~34~~-102~</t>
  </si>
  <si>
    <t>Feedwater Heater (PCE) [21] - LPH-7 : Min. pinch temp. difference</t>
  </si>
  <si>
    <t>91|~22~1~70~~-102~</t>
  </si>
  <si>
    <t>Feedwater Heater (PCE) [22] - LPH-6 : FW temperature at heater exit</t>
  </si>
  <si>
    <t>91|~22~1~57~~-102~</t>
  </si>
  <si>
    <t>Feedwater Heater (PCE) [22] - LPH-6 : Drain cooler approach temperature difference</t>
  </si>
  <si>
    <t>91|~22~1~72~~-102~</t>
  </si>
  <si>
    <t>Feedwater Heater (PCE) [22] - LPH-6 : Assumed water-side pressure drop for TD mode</t>
  </si>
  <si>
    <t>91|~22~1~34~~-102~</t>
  </si>
  <si>
    <t>Feedwater Heater (PCE) [22] - LPH-6 : Min. pinch temp. difference</t>
  </si>
  <si>
    <t>91|~23~1~70~~-102~</t>
  </si>
  <si>
    <t>Feedwater Heater (PCE) [23] - LPH-5 : FW temperature at heater exit</t>
  </si>
  <si>
    <t>91|~23~1~57~~-102~</t>
  </si>
  <si>
    <t>Feedwater Heater (PCE) [23] - LPH-5 : Drain cooler approach temperature difference</t>
  </si>
  <si>
    <t>91|~23~1~72~~-102~</t>
  </si>
  <si>
    <t>Feedwater Heater (PCE) [23] - LPH-5 : Assumed water-side pressure drop for TD mode</t>
  </si>
  <si>
    <t>91|~23~1~34~~-102~</t>
  </si>
  <si>
    <t>Feedwater Heater (PCE) [23] - LPH-5 : Min. pinch temp. difference</t>
  </si>
  <si>
    <t>91|~24~1~70~~-102~</t>
  </si>
  <si>
    <t>Feedwater Heater (PCE) [24] - LPH-4 : FW temperature at heater exit</t>
  </si>
  <si>
    <t>91|~24~1~63~~-102~</t>
  </si>
  <si>
    <t>Feedwater Heater (PCE) [24] - LPH-4 : Residual superheat at desuperheater exit</t>
  </si>
  <si>
    <t>91|~24~1~57~~-102~</t>
  </si>
  <si>
    <t>Feedwater Heater (PCE) [24] - LPH-4 : Drain cooler approach temperature difference</t>
  </si>
  <si>
    <t>91|~24~1~72~~-102~</t>
  </si>
  <si>
    <t>Feedwater Heater (PCE) [24] - LPH-4 : Assumed water-side pressure drop for TD mode</t>
  </si>
  <si>
    <t>91|~24~1~34~~-102~</t>
  </si>
  <si>
    <t>Feedwater Heater (PCE) [24] - LPH-4 : Min. pinch temp. difference</t>
  </si>
  <si>
    <t>91|~32~1~70~~-102~</t>
  </si>
  <si>
    <t>Feedwater Heater (PCE) [32] - HPH-2 : FW temperature at heater exit</t>
  </si>
  <si>
    <t>91|~32~1~56~~-102~</t>
  </si>
  <si>
    <t>Feedwater Heater (PCE) [32] - HPH-2 : Terminal temperature difference (TTD)</t>
  </si>
  <si>
    <t>91|~32~1~63~~-102~</t>
  </si>
  <si>
    <t>Feedwater Heater (PCE) [32] - HPH-2 : Residual superheat at desuperheater exit</t>
  </si>
  <si>
    <t>91|~32~1~57~~-102~</t>
  </si>
  <si>
    <t>Feedwater Heater (PCE) [32] - HPH-2 : Drain cooler approach temperature difference</t>
  </si>
  <si>
    <t>91|~32~1~72~~-102~</t>
  </si>
  <si>
    <t>Feedwater Heater (PCE) [32] - HPH-2 : Assumed water-side pressure drop for TD mode</t>
  </si>
  <si>
    <t>91|~32~1~34~~-102~</t>
  </si>
  <si>
    <t>Feedwater Heater (PCE) [32] - HPH-2 : Min. pinch temp. difference</t>
  </si>
  <si>
    <t>91|~46~1~70~~-102~</t>
  </si>
  <si>
    <t>Feedwater Heater (PCE) [46] - HPH-1 : FW temperature at heater exit</t>
  </si>
  <si>
    <t>91|~46~1~56~~-102~</t>
  </si>
  <si>
    <t>Feedwater Heater (PCE) [46] - HPH-1 : Terminal temperature difference (TTD)</t>
  </si>
  <si>
    <t>91|~46~1~63~~-102~</t>
  </si>
  <si>
    <t>Feedwater Heater (PCE) [46] - HPH-1 : Residual superheat at desuperheater exit</t>
  </si>
  <si>
    <t>91|~46~1~57~~-102~</t>
  </si>
  <si>
    <t>Feedwater Heater (PCE) [46] - HPH-1 : Drain cooler approach temperature difference</t>
  </si>
  <si>
    <t>91|~46~1~72~~-102~</t>
  </si>
  <si>
    <t>Feedwater Heater (PCE) [46] - HPH-1 : Assumed water-side pressure drop for TD mode</t>
  </si>
  <si>
    <t>91|~46~1~34~~-102~</t>
  </si>
  <si>
    <t>Feedwater Heater (PCE) [46] - HPH-1 : Min. pinch temp. difference</t>
  </si>
  <si>
    <t>91|~10~1~1~~-24~</t>
  </si>
  <si>
    <t>Fuel Source [10] - Coal : Fuel supply pressure</t>
  </si>
  <si>
    <t>91|~10~1~2~~-24~</t>
  </si>
  <si>
    <t>Fuel Source [10] - Coal : Fuel supply temperature</t>
  </si>
  <si>
    <t>91|~10~1~3~~-24~</t>
  </si>
  <si>
    <t>Fuel Source [10] - Coal : Mass flow</t>
  </si>
  <si>
    <t>91|~10~1~9~~-24~</t>
  </si>
  <si>
    <t>Fuel Source [10] - Coal : Fuel LHV price: user-defined</t>
  </si>
  <si>
    <t>USD/GJ</t>
  </si>
  <si>
    <t>~10~4~15~100~-24~</t>
  </si>
  <si>
    <t>Fuel Source [10] - Coal : Fuel name</t>
  </si>
  <si>
    <t>Perf. Test WI sim</t>
  </si>
  <si>
    <t>~10~2~19~100~-24~</t>
  </si>
  <si>
    <t>Fuel Source [10] - Coal : Solid type (0=coal,1=coke,3=biomass,9=other)</t>
  </si>
  <si>
    <t>~10~1~53~100~-24~</t>
  </si>
  <si>
    <t>Fuel Source [10] - Coal : Weight percent of Moisture</t>
  </si>
  <si>
    <t>~10~1~54~100~-24~</t>
  </si>
  <si>
    <t>Fuel Source [10] - Coal : Weight percent of Ash</t>
  </si>
  <si>
    <t>~10~1~55~100~-24~</t>
  </si>
  <si>
    <t>Fuel Source [10] - Coal : Weight percent of C</t>
  </si>
  <si>
    <t>~10~1~56~100~-24~</t>
  </si>
  <si>
    <t>Fuel Source [10] - Coal : Weight percent of H</t>
  </si>
  <si>
    <t>~10~1~58~100~-24~</t>
  </si>
  <si>
    <t>Fuel Source [10] - Coal : Weight percent of N</t>
  </si>
  <si>
    <t>~10~1~65~100~-24~</t>
  </si>
  <si>
    <t>Fuel Source [10] - Coal : Weight percent of Cl</t>
  </si>
  <si>
    <t>~10~1~59~100~-24~</t>
  </si>
  <si>
    <t>Fuel Source [10] - Coal : Weight percent of S</t>
  </si>
  <si>
    <t>~10~1~57~100~-24~</t>
  </si>
  <si>
    <t>Fuel Source [10] - Coal : Weight percent of O</t>
  </si>
  <si>
    <t>~10~1~60~100~-24~</t>
  </si>
  <si>
    <t>Fuel Source [10] - Coal : HHV @ 25C</t>
  </si>
  <si>
    <t>kJ/kg</t>
  </si>
  <si>
    <t>~10~1~52~100~-24~</t>
  </si>
  <si>
    <t>Fuel Source [10] - Coal : Weight percent of Volatile Matter</t>
  </si>
  <si>
    <t>~10~1~91~100~-24~</t>
  </si>
  <si>
    <t>Fuel Source [10] - Coal : Specific heat (Cp) at 25 C, dry</t>
  </si>
  <si>
    <t>kJ/kg-C</t>
  </si>
  <si>
    <t>~10~1~92~100~-24~</t>
  </si>
  <si>
    <t>Fuel Source [10] - Coal : Specific heat (Cp) at 300 C, dry</t>
  </si>
  <si>
    <t>~10~1~64~100~-24~</t>
  </si>
  <si>
    <t>Fuel Source [10] - Coal : Hardgrove grindability index (HGI)</t>
  </si>
  <si>
    <t>~10~1~75~100~-24~</t>
  </si>
  <si>
    <t>Fuel Source [10] - Coal : Ash weight % of SiO2</t>
  </si>
  <si>
    <t>~10~1~76~100~-24~</t>
  </si>
  <si>
    <t>Fuel Source [10] - Coal : Ash weight % of Al2O3</t>
  </si>
  <si>
    <t>~10~1~77~100~-24~</t>
  </si>
  <si>
    <t>Fuel Source [10] - Coal : Ash weight % of Fe2O3</t>
  </si>
  <si>
    <t>~10~1~78~100~-24~</t>
  </si>
  <si>
    <t>Fuel Source [10] - Coal : Ash weight % of CaO</t>
  </si>
  <si>
    <t>~10~1~79~100~-24~</t>
  </si>
  <si>
    <t>Fuel Source [10] - Coal : Ash weight % of MgO</t>
  </si>
  <si>
    <t>~10~1~80~100~-24~</t>
  </si>
  <si>
    <t>Fuel Source [10] - Coal : Ash weight % of Na2O</t>
  </si>
  <si>
    <t>~10~1~81~100~-24~</t>
  </si>
  <si>
    <t>Fuel Source [10] - Coal : Ash weight % of K2O</t>
  </si>
  <si>
    <t>~10~1~82~100~-24~</t>
  </si>
  <si>
    <t>Fuel Source [10] - Coal : Ash weight % of TiO2</t>
  </si>
  <si>
    <t>~10~1~83~100~-24~</t>
  </si>
  <si>
    <t>Fuel Source [10] - Coal : Ash weight % of P2O5</t>
  </si>
  <si>
    <t>~10~1~84~100~-24~</t>
  </si>
  <si>
    <t>Fuel Source [10] - Coal : Ash weight % of SO3</t>
  </si>
  <si>
    <t>~10~1~85~100~-24~</t>
  </si>
  <si>
    <t>Fuel Source [10] - Coal : Ash weight % of Other</t>
  </si>
  <si>
    <t>~10~1~86~100~-24~</t>
  </si>
  <si>
    <t>Fuel Source [10] - Coal : Ash Initial Deformation Temperature (reducing atm.)</t>
  </si>
  <si>
    <t>~10~1~61~100~-24~</t>
  </si>
  <si>
    <t>Fuel Source [10] - Coal : Ash softening temperature (reducing atm.)</t>
  </si>
  <si>
    <t>91|~11~1~4~~-1~</t>
  </si>
  <si>
    <t>Gas/Air Source [11] - SA #1 : Mass flow</t>
  </si>
  <si>
    <t>91|~11~1~21~~-1~</t>
  </si>
  <si>
    <t>Gas/Air Source [11] - SA #1 : Heat price: user-defined</t>
  </si>
  <si>
    <t>91|~11~1~22~~-1~</t>
  </si>
  <si>
    <t>Gas/Air Source [11] - SA #1 : Mass price: user-defined</t>
  </si>
  <si>
    <t>USD/tonne</t>
  </si>
  <si>
    <t>91|~8~1~4~~-1~</t>
  </si>
  <si>
    <t>Gas/Air Source [8] - PA #1 : Mass flow</t>
  </si>
  <si>
    <t>91|~8~1~21~~-1~</t>
  </si>
  <si>
    <t>Gas/Air Source [8] - PA #1 : Heat price: user-defined</t>
  </si>
  <si>
    <t>91|~8~1~22~~-1~</t>
  </si>
  <si>
    <t>Gas/Air Source [8] - PA #1 : Mass price: user-defined</t>
  </si>
  <si>
    <t>91|~80~1~4~~-1~</t>
  </si>
  <si>
    <t>Gas/Air Source [80] - PA #2 : Mass flow</t>
  </si>
  <si>
    <t>91|~80~1~21~~-1~</t>
  </si>
  <si>
    <t>Gas/Air Source [80] - PA #2 : Heat price: user-defined</t>
  </si>
  <si>
    <t>91|~80~1~22~~-1~</t>
  </si>
  <si>
    <t>Gas/Air Source [80] - PA #2 : Mass price: user-defined</t>
  </si>
  <si>
    <t>91|~84~1~4~~-1~</t>
  </si>
  <si>
    <t>Gas/Air Source [84] - SA #2 : Mass flow</t>
  </si>
  <si>
    <t>91|~84~1~21~~-1~</t>
  </si>
  <si>
    <t>Gas/Air Source [84] - SA #2 : Heat price: user-defined</t>
  </si>
  <si>
    <t>91|~84~1~22~~-1~</t>
  </si>
  <si>
    <t>Gas/Air Source [84] - SA #2 : Mass price: user-defined</t>
  </si>
  <si>
    <t>83|91|~45~1~12~~-168~</t>
  </si>
  <si>
    <t>General Pump [45] - CP : Assumed isentropic efficiency for TD mode</t>
  </si>
  <si>
    <t>91|~45~1~5~1000~-168~</t>
  </si>
  <si>
    <t>General Pump [45] - CP : Motor: Rating / design point load</t>
  </si>
  <si>
    <t>83|91|~6~1~12~~-168~</t>
  </si>
  <si>
    <t>General Pump [6] - CWP-2 : Assumed isentropic efficiency for TD mode</t>
  </si>
  <si>
    <t>91|~6~1~5~1000~-168~</t>
  </si>
  <si>
    <t>General Pump [6] - CWP-2 : Motor: Rating / design point load</t>
  </si>
  <si>
    <t>83|91|~27~1~12~~-168~</t>
  </si>
  <si>
    <t>General Pump [27] - CWP-1 : Assumed isentropic efficiency for TD mode</t>
  </si>
  <si>
    <t>91|~27~1~5~1000~-168~</t>
  </si>
  <si>
    <t>General Pump [27] - CWP-1 : Motor: Rating / design point load</t>
  </si>
  <si>
    <t>83|91|~35~1~12~~-168~</t>
  </si>
  <si>
    <t>General Pump [35] - BFP-C : Assumed isentropic efficiency for TD mode</t>
  </si>
  <si>
    <t>91|~35~1~5~1000~-168~</t>
  </si>
  <si>
    <t>General Pump [35] - BFP-C : Motor: Rating / design point load</t>
  </si>
  <si>
    <t>83|91|~50~1~12~~-168~</t>
  </si>
  <si>
    <t>General Pump [50] - BFP-B : Assumed isentropic efficiency for TD mode</t>
  </si>
  <si>
    <t>91|~50~1~5~1000~-168~</t>
  </si>
  <si>
    <t>General Pump [50] - BFP-B : Motor: Rating / design point load</t>
  </si>
  <si>
    <t>83|91|~59~1~12~~-168~</t>
  </si>
  <si>
    <t>General Pump [59] - BFP-A : Assumed isentropic efficiency for TD mode</t>
  </si>
  <si>
    <t>91|~59~1~5~1000~-168~</t>
  </si>
  <si>
    <t>General Pump [59] - BFP-A : Motor: Rating / design point load</t>
  </si>
  <si>
    <t>91|~44~1~1~~-46~</t>
  </si>
  <si>
    <t>Makeup / Blowdown [44] : Makeup temperature</t>
  </si>
  <si>
    <t>91|~44~1~2~~-46~</t>
  </si>
  <si>
    <t>Makeup / Blowdown [44] : Makeup quality</t>
  </si>
  <si>
    <t>91|~60~1~1~~-6~</t>
  </si>
  <si>
    <t>Mixer [60] : Desired mass flow fraction into 1st clockwise node</t>
  </si>
  <si>
    <t>91|~60~1~3~~-6~</t>
  </si>
  <si>
    <t>Mixer [60] : Desired mass flow fraction into 3rd clockwise node</t>
  </si>
  <si>
    <t>91|~62~1~1~~-6~</t>
  </si>
  <si>
    <t>Mixer [62] : Desired mass flow fraction into 1st clockwise node</t>
  </si>
  <si>
    <t>91|~62~1~2~~-6~</t>
  </si>
  <si>
    <t>Mixer [62] : Desired mass flow fraction into 2nd clockwise node</t>
  </si>
  <si>
    <t>91|~64~1~1~~-6~</t>
  </si>
  <si>
    <t>Mixer [64] : Desired mass flow fraction into 1st clockwise node</t>
  </si>
  <si>
    <t>91|~64~1~2~~-6~</t>
  </si>
  <si>
    <t>Mixer [64] : Desired mass flow fraction into 2nd clockwise node</t>
  </si>
  <si>
    <t>91|~5~1~1~~-6~</t>
  </si>
  <si>
    <t>Mixer [5] : Desired mass flow fraction into 1st clockwise node</t>
  </si>
  <si>
    <t>91|~5~1~3~~-6~</t>
  </si>
  <si>
    <t>Mixer [5] : Desired mass flow fraction into 3rd clockwise node</t>
  </si>
  <si>
    <t>91|~66~1~1~~-6~</t>
  </si>
  <si>
    <t>Mixer [66] : Desired mass flow fraction into 1st clockwise node</t>
  </si>
  <si>
    <t>91|~66~1~2~~-6~</t>
  </si>
  <si>
    <t>Mixer [66] : Desired mass flow fraction into 2nd clockwise node</t>
  </si>
  <si>
    <t>91|~66~1~3~~-6~</t>
  </si>
  <si>
    <t>Mixer [66] : Desired mass flow fraction into 3rd clockwise node</t>
  </si>
  <si>
    <t>91|~86~1~1~~-6~</t>
  </si>
  <si>
    <t>Gas/Air Mixer [86] : Desired mass flow fraction into 1st clockwise node</t>
  </si>
  <si>
    <t>91|~86~1~3~~-6~</t>
  </si>
  <si>
    <t>Gas/Air Mixer [86] : Desired mass flow fraction into 3rd clockwise node</t>
  </si>
  <si>
    <t>91|~87~1~1~~-6~</t>
  </si>
  <si>
    <t>Gas/Air Mixer [87] : Desired mass flow fraction into 1st clockwise node</t>
  </si>
  <si>
    <t>91|~87~1~3~~-6~</t>
  </si>
  <si>
    <t>Gas/Air Mixer [87] : Desired mass flow fraction into 3rd clockwise node</t>
  </si>
  <si>
    <t>~14~1~3~~-162~</t>
  </si>
  <si>
    <t>Boiler Assembly [1]: Parallel Tubular Air Heaters [14] : Secondary air desired temperature change</t>
  </si>
  <si>
    <t>~14~1~5~~-162~</t>
  </si>
  <si>
    <t>Boiler Assembly [1]: Parallel Tubular Air Heaters [14] : Primary air desired temperature change</t>
  </si>
  <si>
    <t>~14~1~17~~-162~</t>
  </si>
  <si>
    <t>Boiler Assembly [1]: Parallel Tubular Air Heaters [14] : Heat loss as percent of heat transfer</t>
  </si>
  <si>
    <t>~14~1~6~~-162~</t>
  </si>
  <si>
    <t>Boiler Assembly [1]: Parallel Tubular Air Heaters [14] : Secondary air assumed pressure drop for TD mode</t>
  </si>
  <si>
    <t>~14~1~7~~-162~</t>
  </si>
  <si>
    <t>Boiler Assembly [1]: Parallel Tubular Air Heaters [14] : Primary air assumed pressure drop for TD mode</t>
  </si>
  <si>
    <t>~14~1~8~~-162~</t>
  </si>
  <si>
    <t>Boiler Assembly [1]: Parallel Tubular Air Heaters [14] : External gas assumed pressure drop for TD mode</t>
  </si>
  <si>
    <t>~53~1~4~~-107~</t>
  </si>
  <si>
    <t>Pipe (PCE) [53] : Assumed pressure drop for TD mode (as % of exit pressure)</t>
  </si>
  <si>
    <t>~53~1~9~~-107~</t>
  </si>
  <si>
    <t>Pipe (PCE) [53] : Heat Loss</t>
  </si>
  <si>
    <t>~54~1~4~~-107~</t>
  </si>
  <si>
    <t>Pipe (PCE) [54] : Assumed pressure drop for TD mode (as % of exit pressure)</t>
  </si>
  <si>
    <t>~54~1~9~~-107~</t>
  </si>
  <si>
    <t>Pipe (PCE) [54] : Heat Loss</t>
  </si>
  <si>
    <t>~55~1~4~~-107~</t>
  </si>
  <si>
    <t>Pipe (PCE) [55] : Assumed pressure drop for TD mode (as % of exit pressure)</t>
  </si>
  <si>
    <t>~55~1~9~~-107~</t>
  </si>
  <si>
    <t>Pipe (PCE) [55] : Heat Loss</t>
  </si>
  <si>
    <t>~56~1~4~~-107~</t>
  </si>
  <si>
    <t>Pipe (PCE) [56] : Assumed pressure drop for TD mode (as % of exit pressure)</t>
  </si>
  <si>
    <t>~56~1~9~~-107~</t>
  </si>
  <si>
    <t>Pipe (PCE) [56] : Heat Loss</t>
  </si>
  <si>
    <t>~57~1~4~~-107~</t>
  </si>
  <si>
    <t>Pipe (PCE) [57] : Assumed pressure drop for TD mode (as % of exit pressure)</t>
  </si>
  <si>
    <t>~57~1~9~~-107~</t>
  </si>
  <si>
    <t>Pipe (PCE) [57] : Heat Loss</t>
  </si>
  <si>
    <t>~58~1~4~~-107~</t>
  </si>
  <si>
    <t>Pipe (PCE) [58] : Assumed pressure drop for TD mode (as % of exit pressure)</t>
  </si>
  <si>
    <t>~58~1~9~~-107~</t>
  </si>
  <si>
    <t>Pipe (PCE) [58] : Heat Loss</t>
  </si>
  <si>
    <t>~1~1~4~~-107~</t>
  </si>
  <si>
    <t>Pipe (PCE) [1] : Assumed pressure drop for TD mode (as % of exit pressure)</t>
  </si>
  <si>
    <t>~1~1~9~~-107~</t>
  </si>
  <si>
    <t>Pipe (PCE) [1] : Heat Loss</t>
  </si>
  <si>
    <t>~4~1~4~~-107~</t>
  </si>
  <si>
    <t>Pipe (PCE) [4] : Assumed pressure drop for TD mode (as % of exit pressure)</t>
  </si>
  <si>
    <t>~4~1~9~~-107~</t>
  </si>
  <si>
    <t>Pipe (PCE) [4] : Heat Loss</t>
  </si>
  <si>
    <t>~77~1~4~~-107~</t>
  </si>
  <si>
    <t>Pipe (PCE) [77] : Assumed pressure drop for TD mode (as % of exit pressure)</t>
  </si>
  <si>
    <t>~77~1~9~~-107~</t>
  </si>
  <si>
    <t>Pipe (PCE) [77] : Heat Loss</t>
  </si>
  <si>
    <t>~79~1~4~~-107~</t>
  </si>
  <si>
    <t>Pipe (PCE) [79] : Assumed pressure drop for TD mode (as % of exit pressure)</t>
  </si>
  <si>
    <t>~79~1~9~~-107~</t>
  </si>
  <si>
    <t>Pipe (PCE) [79] : Heat Loss</t>
  </si>
  <si>
    <t>91|~63~1~84~~-127~</t>
  </si>
  <si>
    <t>Shell-Tube Water Heater (PCE) [63] - GC : Condenser pressure</t>
  </si>
  <si>
    <t>91|~63~1~72~~-127~</t>
  </si>
  <si>
    <t>Shell-Tube Water Heater (PCE) [63] - GC : Assumed water-side pressure drop for TD mode</t>
  </si>
  <si>
    <t>91|~63~1~34~~-127~</t>
  </si>
  <si>
    <t>Shell-Tube Water Heater (PCE) [63] - GC : Min. pinch temp. difference</t>
  </si>
  <si>
    <t>91|~26~1~1~~-7~</t>
  </si>
  <si>
    <t>Splitter [26] - k : Desired flow fraction of 1st clockwise node</t>
  </si>
  <si>
    <t>91|~26~1~2~~-7~</t>
  </si>
  <si>
    <t>Splitter [26] - k : Desired flow fraction of 2nd clockwise node</t>
  </si>
  <si>
    <t>91|~26~1~3~~-7~</t>
  </si>
  <si>
    <t>Splitter [26] - k : Desired flow fraction of 3rd clockwise node</t>
  </si>
  <si>
    <t>91|~28~1~1~~-7~</t>
  </si>
  <si>
    <t>Splitter [28] : Desired flow fraction of 1st clockwise node</t>
  </si>
  <si>
    <t>91|~28~1~2~~-7~</t>
  </si>
  <si>
    <t>Splitter [28] : Desired flow fraction of 2nd clockwise node</t>
  </si>
  <si>
    <t>91|~29~1~1~~-7~</t>
  </si>
  <si>
    <t>Splitter [29] : Desired flow fraction of 1st clockwise node</t>
  </si>
  <si>
    <t>91|~29~1~2~~-7~</t>
  </si>
  <si>
    <t>Splitter [29] : Desired flow fraction of 2nd clockwise node</t>
  </si>
  <si>
    <t>91|~30~1~1~~-7~</t>
  </si>
  <si>
    <t>Splitter [30] : Desired flow fraction of 1st clockwise node</t>
  </si>
  <si>
    <t>91|~30~1~2~~-7~</t>
  </si>
  <si>
    <t>Splitter [30] : Desired flow fraction of 2nd clockwise node</t>
  </si>
  <si>
    <t>91|~33~1~1~~-7~</t>
  </si>
  <si>
    <t>Splitter [33] : Desired flow fraction of 1st clockwise node</t>
  </si>
  <si>
    <t>91|~33~1~2~~-7~</t>
  </si>
  <si>
    <t>Splitter [33] : Desired flow fraction of 2nd clockwise node</t>
  </si>
  <si>
    <t>91|~34~1~1~~-7~</t>
  </si>
  <si>
    <t>Splitter [34] : Desired flow fraction of 1st clockwise node</t>
  </si>
  <si>
    <t>91|~34~1~2~~-7~</t>
  </si>
  <si>
    <t>Splitter [34] : Desired flow fraction of 2nd clockwise node</t>
  </si>
  <si>
    <t>91|~34~1~3~~-7~</t>
  </si>
  <si>
    <t>Splitter [34] : Desired flow fraction of 3rd clockwise node</t>
  </si>
  <si>
    <t>91|~47~1~1~~-7~</t>
  </si>
  <si>
    <t>Splitter [47] : Desired flow fraction of 1st clockwise node</t>
  </si>
  <si>
    <t>91|~47~1~2~~-7~</t>
  </si>
  <si>
    <t>Splitter [47] : Desired flow fraction of 2nd clockwise node</t>
  </si>
  <si>
    <t>91|~49~1~1~~-7~</t>
  </si>
  <si>
    <t>Splitter [49] : Desired flow fraction of 1st clockwise node</t>
  </si>
  <si>
    <t>91|~49~1~2~~-7~</t>
  </si>
  <si>
    <t>Splitter [49] : Desired flow fraction of 2nd clockwise node</t>
  </si>
  <si>
    <t>91|~15~1~1~~-7~</t>
  </si>
  <si>
    <t>Splitter [15] : Desired flow fraction of 1st clockwise node</t>
  </si>
  <si>
    <t>91|~15~1~3~~-7~</t>
  </si>
  <si>
    <t>Splitter [15] : Desired flow fraction of 3rd clockwise node</t>
  </si>
  <si>
    <t>91|~61~1~1~~-7~</t>
  </si>
  <si>
    <t>Splitter [61] : Desired flow fraction of 1st clockwise node</t>
  </si>
  <si>
    <t>91|~61~1~2~~-7~</t>
  </si>
  <si>
    <t>Splitter [61] : Desired flow fraction of 2nd clockwise node</t>
  </si>
  <si>
    <t>91|~61~1~3~~-7~</t>
  </si>
  <si>
    <t>Splitter [61] : Desired flow fraction of 3rd clockwise node</t>
  </si>
  <si>
    <t>91|~76~1~1~~-7~</t>
  </si>
  <si>
    <t>Splitter [76] : Desired flow fraction of 1st clockwise node</t>
  </si>
  <si>
    <t>91|~76~1~3~~-7~</t>
  </si>
  <si>
    <t>Splitter [76] : Desired flow fraction of 3rd clockwise node</t>
  </si>
  <si>
    <t>91|~67~1~1~~-7~</t>
  </si>
  <si>
    <t>Splitter [67] : Desired flow fraction of 1st clockwise node</t>
  </si>
  <si>
    <t>91|~67~1~3~~-7~</t>
  </si>
  <si>
    <t>Splitter [67] : Desired flow fraction of 3rd clockwise node</t>
  </si>
  <si>
    <t>91|~38~1~4~~-115~</t>
  </si>
  <si>
    <t>Boiler Assembly [1]: Superheater (PCE) [38] - FSH : Desired steam outlet temperature</t>
  </si>
  <si>
    <t>~38~1~9~~-115~</t>
  </si>
  <si>
    <t>Boiler Assembly [1]: Superheater (PCE) [38] - FSH : Heat loss as % of steam heat transfer</t>
  </si>
  <si>
    <t>~38~1~6~~-115~</t>
  </si>
  <si>
    <t>Boiler Assembly [1]: Superheater (PCE) [38] - FSH : Minimum temperature difference</t>
  </si>
  <si>
    <t>~38~1~8~~-115~</t>
  </si>
  <si>
    <t>Boiler Assembly [1]: Superheater (PCE) [38] - FSH : Assumed steam side pressure drop for TD mode</t>
  </si>
  <si>
    <t>91|~41~1~4~~-115~</t>
  </si>
  <si>
    <t>Boiler Assembly [1]: Superheater (PCE) [41] - LTSH : Desired steam outlet temperature</t>
  </si>
  <si>
    <t>~41~1~9~~-115~</t>
  </si>
  <si>
    <t>Boiler Assembly [1]: Superheater (PCE) [41] - LTSH : Heat loss as % of steam heat transfer</t>
  </si>
  <si>
    <t>~41~1~6~~-115~</t>
  </si>
  <si>
    <t>Boiler Assembly [1]: Superheater (PCE) [41] - LTSH : Minimum temperature difference</t>
  </si>
  <si>
    <t>~41~1~8~~-115~</t>
  </si>
  <si>
    <t>Boiler Assembly [1]: Superheater (PCE) [41] - LTSH : Assumed steam side pressure drop for TD mode</t>
  </si>
  <si>
    <t>~13~2~2~~-32~</t>
  </si>
  <si>
    <t>Boiler Assembly [1]: Valve [13] : Pressure control 0:Upset 1:VWO 2:Dnset 3:dP 4:Rubber 5:Closed</t>
  </si>
  <si>
    <t>~13~1~5~~-32~</t>
  </si>
  <si>
    <t>Boiler Assembly [1]: Valve [13] : Pressure drop at valve wide open (dP/P)</t>
  </si>
  <si>
    <t>~13~1~6~~-32~</t>
  </si>
  <si>
    <t>Boiler Assembly [1]: Valve [13] : Upstream set point</t>
  </si>
  <si>
    <t>~13~1~8~~-32~</t>
  </si>
  <si>
    <t>Boiler Assembly [1]: Valve [13] : Downstream set point</t>
  </si>
  <si>
    <t>~13~1~7~~-32~</t>
  </si>
  <si>
    <t>Boiler Assembly [1]: Valve [13] : Specified pressure drop</t>
  </si>
  <si>
    <t>~31~2~2~~-32~</t>
  </si>
  <si>
    <t>Boiler Assembly [1]: Valve [31] : Pressure control 0:Upset 1:VWO 2:Dnset 3:dP 4:Rubber 5:Closed</t>
  </si>
  <si>
    <t>~31~1~5~~-32~</t>
  </si>
  <si>
    <t>Boiler Assembly [1]: Valve [31] : Pressure drop at valve wide open (dP/P)</t>
  </si>
  <si>
    <t>~31~1~6~~-32~</t>
  </si>
  <si>
    <t>Boiler Assembly [1]: Valve [31] : Upstream set point</t>
  </si>
  <si>
    <t>~31~1~8~~-32~</t>
  </si>
  <si>
    <t>Boiler Assembly [1]: Valve [31] : Downstream set point</t>
  </si>
  <si>
    <t>~31~1~7~~-32~</t>
  </si>
  <si>
    <t>Boiler Assembly [1]: Valve [31] : Specified pressure drop</t>
  </si>
  <si>
    <t>~69~2~2~~-32~</t>
  </si>
  <si>
    <t>Valve [69] : Pressure control 0:Upset 1:VWO 2:Dnset 3:dP 4:Rubber 5:Closed</t>
  </si>
  <si>
    <t>~69~1~5~~-32~</t>
  </si>
  <si>
    <t>Valve [69] : Pressure drop at valve wide open (dP/P)</t>
  </si>
  <si>
    <t>~69~1~6~~-32~</t>
  </si>
  <si>
    <t>Valve [69] : Upstream set point</t>
  </si>
  <si>
    <t>~69~1~8~~-32~</t>
  </si>
  <si>
    <t>Valve [69] : Downstream set point</t>
  </si>
  <si>
    <t>~69~1~7~~-32~</t>
  </si>
  <si>
    <t>Valve [69] : Specified pressure drop</t>
  </si>
  <si>
    <t>~70~2~2~~-32~</t>
  </si>
  <si>
    <t>Valve [70] : Pressure control 0:Upset 1:VWO 2:Dnset 3:dP 4:Rubber 5:Closed</t>
  </si>
  <si>
    <t>~70~1~5~~-32~</t>
  </si>
  <si>
    <t>Valve [70] : Pressure drop at valve wide open (dP/P)</t>
  </si>
  <si>
    <t>~70~1~6~~-32~</t>
  </si>
  <si>
    <t>Valve [70] : Upstream set point</t>
  </si>
  <si>
    <t>~70~1~8~~-32~</t>
  </si>
  <si>
    <t>Valve [70] : Downstream set point</t>
  </si>
  <si>
    <t>~70~1~7~~-32~</t>
  </si>
  <si>
    <t>Valve [70] : Specified pressure drop</t>
  </si>
  <si>
    <t>~71~2~2~~-32~</t>
  </si>
  <si>
    <t>Valve [71] : Pressure control 0:Upset 1:VWO 2:Dnset 3:dP 4:Rubber 5:Closed</t>
  </si>
  <si>
    <t>~71~1~5~~-32~</t>
  </si>
  <si>
    <t>Valve [71] : Pressure drop at valve wide open (dP/P)</t>
  </si>
  <si>
    <t>~71~1~6~~-32~</t>
  </si>
  <si>
    <t>Valve [71] : Upstream set point</t>
  </si>
  <si>
    <t>~71~1~8~~-32~</t>
  </si>
  <si>
    <t>Valve [71] : Downstream set point</t>
  </si>
  <si>
    <t>~71~1~7~~-32~</t>
  </si>
  <si>
    <t>Valve [71] : Specified pressure drop</t>
  </si>
  <si>
    <t>~73~2~2~~-32~</t>
  </si>
  <si>
    <t>Valve [73] : Pressure control 0:Upset 1:VWO 2:Dnset 3:dP 4:Rubber 5:Closed</t>
  </si>
  <si>
    <t>~73~1~5~~-32~</t>
  </si>
  <si>
    <t>Valve [73] : Pressure drop at valve wide open (dP/P)</t>
  </si>
  <si>
    <t>~73~1~6~~-32~</t>
  </si>
  <si>
    <t>Valve [73] : Upstream set point</t>
  </si>
  <si>
    <t>~73~1~8~~-32~</t>
  </si>
  <si>
    <t>Valve [73] : Downstream set point</t>
  </si>
  <si>
    <t>~73~1~7~~-32~</t>
  </si>
  <si>
    <t>Valve [73] : Specified pressure drop</t>
  </si>
  <si>
    <t>~74~2~2~~-32~</t>
  </si>
  <si>
    <t>Valve [74] : Pressure control 0:Upset 1:VWO 2:Dnset 3:dP 4:Rubber 5:Closed</t>
  </si>
  <si>
    <t>~74~1~5~~-32~</t>
  </si>
  <si>
    <t>Valve [74] : Pressure drop at valve wide open (dP/P)</t>
  </si>
  <si>
    <t>~74~1~6~~-32~</t>
  </si>
  <si>
    <t>Valve [74] : Upstream set point</t>
  </si>
  <si>
    <t>~74~1~8~~-32~</t>
  </si>
  <si>
    <t>Valve [74] : Downstream set point</t>
  </si>
  <si>
    <t>~74~1~7~~-32~</t>
  </si>
  <si>
    <t>Valve [74] : Specified pressure drop</t>
  </si>
  <si>
    <t>~75~2~2~~-32~</t>
  </si>
  <si>
    <t>Valve [75] : Pressure control 0:Upset 1:VWO 2:Dnset 3:dP 4:Rubber 5:Closed</t>
  </si>
  <si>
    <t>~75~1~5~~-32~</t>
  </si>
  <si>
    <t>Valve [75] : Pressure drop at valve wide open (dP/P)</t>
  </si>
  <si>
    <t>~75~1~6~~-32~</t>
  </si>
  <si>
    <t>Valve [75] : Upstream set point</t>
  </si>
  <si>
    <t>~75~1~8~~-32~</t>
  </si>
  <si>
    <t>Valve [75] : Downstream set point</t>
  </si>
  <si>
    <t>~75~1~7~~-32~</t>
  </si>
  <si>
    <t>Valve [75] : Specified pressure drop</t>
  </si>
  <si>
    <t>91|~51~1~1~~-14~</t>
  </si>
  <si>
    <t>Water Sink [51] - Outfall : Pressure</t>
  </si>
  <si>
    <t>91|~51~1~21~~-14~</t>
  </si>
  <si>
    <t>Water Sink [51] - Outfall : Heat price: user-defined</t>
  </si>
  <si>
    <t>91|~51~1~22~~-14~</t>
  </si>
  <si>
    <t>Water Sink [51] - Outfall : Mass price: user-defined</t>
  </si>
  <si>
    <t>91|~3~1~2~~-9~</t>
  </si>
  <si>
    <t>Water Source [3] - Intake : Pressure</t>
  </si>
  <si>
    <t>91|~3~1~3~~-9~</t>
  </si>
  <si>
    <t>Water Source [3] - Intake : Temperature</t>
  </si>
  <si>
    <t>91|~3~1~4~~-9~</t>
  </si>
  <si>
    <t>Water Source [3] - Intake : Steam quality</t>
  </si>
  <si>
    <t>91|~3~1~5~~-9~</t>
  </si>
  <si>
    <t>Water Source [3] - Intake : Mass flow</t>
  </si>
  <si>
    <t>91|~3~1~21~~-9~</t>
  </si>
  <si>
    <t>Water Source [3] - Intake : Heat price: user-defined</t>
  </si>
  <si>
    <t>91|~3~1~22~~-9~</t>
  </si>
  <si>
    <t>Water Source [3] - Intake : Mass price: user-defined</t>
  </si>
  <si>
    <t>~40~1~53~~-104~</t>
  </si>
  <si>
    <t>Water-cooled Condenser (PCE) [40] - COND : Condenser pressure</t>
  </si>
  <si>
    <t>~40~1~5~~-104~</t>
  </si>
  <si>
    <t>Water-cooled Condenser (PCE) [40] - COND : Condensate subcooling at condenser pressure</t>
  </si>
  <si>
    <t>~40~1~9~~-104~</t>
  </si>
  <si>
    <t>Water-cooled Condenser (PCE) [40] - COND : Cooling water temperature rise</t>
  </si>
  <si>
    <t>~~1~2~~-1005~</t>
  </si>
  <si>
    <t>Miscellaneous: Misc. auxiliary as fraction of gross plant output</t>
  </si>
  <si>
    <t>~~1~3~~-1005~</t>
  </si>
  <si>
    <t>Miscellaneous: Misc. auxiliary power</t>
  </si>
  <si>
    <t>~~1~4~~-1005~</t>
  </si>
  <si>
    <t>Miscellaneous: LHV efficiency of alternate boiler</t>
  </si>
  <si>
    <t>~~1~6~~-1005~</t>
  </si>
  <si>
    <t>Miscellaneous: Step Up Transformer loss as fraction of gross plant output</t>
  </si>
  <si>
    <t>91|~10~1~1~1~-7000~</t>
  </si>
  <si>
    <t xml:space="preserve">Energy Inflow: Multiplier of Fuel Source [10] - Coal </t>
  </si>
  <si>
    <t>91|~16~1~1~3~-7000~</t>
  </si>
  <si>
    <t>Power Device: Multiplier of ST Assembly [1]: ST Group [16]  - ST Assembly [1]-G</t>
  </si>
  <si>
    <t>91|~7~1~1~4~-7000~</t>
  </si>
  <si>
    <t>Auxiliary Device: Multiplier of Boiler Assembly [1]: Circulating Fluidized Bed [7] : aux</t>
  </si>
  <si>
    <t>91|~42~1~1~4~-7000~</t>
  </si>
  <si>
    <t>Auxiliary Device: Multiplier of Boiler Assembly [1]: Economiser (PCE) [42] - ECO : aux</t>
  </si>
  <si>
    <t>91|~12~1~1~4~-7000~</t>
  </si>
  <si>
    <t>Auxiliary Device: Multiplier of Boiler Assembly [1]: Electrostatic Precipitator [12] - ESP : aux</t>
  </si>
  <si>
    <t>91|~52~1~1~4~-7000~</t>
  </si>
  <si>
    <t>Auxiliary Device: Multiplier of Boiler Assembly [1]: Fan [52] : aux</t>
  </si>
  <si>
    <t>91|~72~1~1~4~-7000~</t>
  </si>
  <si>
    <t>Auxiliary Device: Multiplier of Boiler Assembly [1]: Fan [72] - PA Fan #1 : aux</t>
  </si>
  <si>
    <t>91|~81~1~1~4~-7000~</t>
  </si>
  <si>
    <t>Auxiliary Device: Multiplier of Boiler Assembly [1]: Fan [81] - SA Fan #2 : aux</t>
  </si>
  <si>
    <t>91|~85~1~1~4~-7000~</t>
  </si>
  <si>
    <t>Auxiliary Device: Multiplier of Boiler Assembly [1]: Fan [85] - PA Fan #2 : aux</t>
  </si>
  <si>
    <t>91|~9~1~1~4~-7000~</t>
  </si>
  <si>
    <t>Auxiliary Device: Multiplier of Boiler Assembly [1]: Fan [9] - SA Fan #1 : aux</t>
  </si>
  <si>
    <t>91|~27~1~1~4~-7000~</t>
  </si>
  <si>
    <t xml:space="preserve">Auxiliary Device: Multiplier of General Pump [27] - CWP-1 </t>
  </si>
  <si>
    <t>91|~35~1~1~4~-7000~</t>
  </si>
  <si>
    <t xml:space="preserve">Auxiliary Device: Multiplier of General Pump [35] - BFP-C </t>
  </si>
  <si>
    <t>91|~45~1~1~4~-7000~</t>
  </si>
  <si>
    <t xml:space="preserve">Auxiliary Device: Multiplier of General Pump [45] - CP </t>
  </si>
  <si>
    <t>91|~50~1~1~4~-7000~</t>
  </si>
  <si>
    <t xml:space="preserve">Auxiliary Device: Multiplier of General Pump [50] - BFP-B </t>
  </si>
  <si>
    <t>91|~59~1~1~4~-7000~</t>
  </si>
  <si>
    <t xml:space="preserve">Auxiliary Device: Multiplier of General Pump [59] - BFP-A </t>
  </si>
  <si>
    <t>91|~6~1~1~4~-7000~</t>
  </si>
  <si>
    <t xml:space="preserve">Auxiliary Device: Multiplier of General Pump [6] - CWP-2 </t>
  </si>
  <si>
    <t>86|87|68|86|86|~16~1~5~~-4100~</t>
  </si>
  <si>
    <t>ST Assembly [1]: Throttle pressure / first stage exit pressure</t>
  </si>
  <si>
    <t>86|87|68|86|86|~16~1~7~~-4100~</t>
  </si>
  <si>
    <t>ST Assembly [1]: Nameplate throttle pressure / current value</t>
  </si>
  <si>
    <t>86|87|68|86|86|~16~1~25~~-4100~</t>
  </si>
  <si>
    <t>ST Assembly [1]: Nameplate throttle temperature / current value</t>
  </si>
  <si>
    <t>86|87|68|86|86|98|86|79|78|~16~1~1~1~-4100~</t>
  </si>
  <si>
    <t>ST Assembly [1]: Leakage flow (Valve Stem leak 1 to LP section inlet)</t>
  </si>
  <si>
    <t>86|87|68|86|86|98|86|79|78|~16~1~2~1~-4100~</t>
  </si>
  <si>
    <t>ST Assembly [1]: Leakage flow (Valve Stem leak 2 to SSR)</t>
  </si>
  <si>
    <t>86|87|68|86|86|98|86|79|78|~16~1~4~1~-4100~</t>
  </si>
  <si>
    <t>ST Assembly [1]: Leakage flow (HPT HP leak 1 to LP section inlet)</t>
  </si>
  <si>
    <t>86|87|68|86|86|98|86|79|78|~16~1~5~1~-4100~</t>
  </si>
  <si>
    <t>ST Assembly [1]: Leakage flow (HPT HP leak 2 to SSR)</t>
  </si>
  <si>
    <t>86|87|68|86|86|~16~1~8~~-4100~</t>
  </si>
  <si>
    <t>ST Assembly [1]: Sealing steam condenser pressure</t>
  </si>
  <si>
    <t>86|87|68|86|86|~16~1~9~~-4100~</t>
  </si>
  <si>
    <t>ST Assembly [1]: Sealing steam regulator pressure</t>
  </si>
  <si>
    <t>86|87|68|86|86|~16~1~13~~-4100~</t>
  </si>
  <si>
    <t>ST Assembly [1]: Maximum sealing steam regulator temperature</t>
  </si>
  <si>
    <t>86|87|68|86|86|~16~1~14~~-4100~</t>
  </si>
  <si>
    <t>ST Assembly [1]: Desuperheating water temperature</t>
  </si>
  <si>
    <t>86|87|68|86|86|~16~1~10~~-4100~</t>
  </si>
  <si>
    <t>ST Assembly [1]: ST misc auxiliary power (% of generator rating)</t>
  </si>
  <si>
    <t>91|~16~1~4~2000~-4100~</t>
  </si>
  <si>
    <t>ST Assembly [1]: Generator design point power factor</t>
  </si>
  <si>
    <t>91|~16~1~5~2000~-4100~</t>
  </si>
  <si>
    <t>ST Assembly [1]: Generator rating / design point load</t>
  </si>
  <si>
    <t>89|~16~3~18~2000~-4100~</t>
  </si>
  <si>
    <t>ST Assembly [1]: Generator mechanical loss as % of generator total loss @ rating</t>
  </si>
  <si>
    <t>91|~16~1~2~~-11~</t>
  </si>
  <si>
    <t>ST Assembly [1]: ST Group [16] : Design point Inlet pressure (upstream of any stop or control valves)</t>
  </si>
  <si>
    <t>91|~16~1~40~~-11~</t>
  </si>
  <si>
    <t>ST Assembly [1]: ST Group [16] : Correction factor to automatic estimate of design point dry step efficiency</t>
  </si>
  <si>
    <t>91|~16~1~7~~-11~</t>
  </si>
  <si>
    <t>ST Assembly [1]: ST Group [16] : Design point stop valve (and/or internal piping) pressure drop (% of inlet pressure)</t>
  </si>
  <si>
    <t>72|79|91|~16~5~15~~-11~</t>
  </si>
  <si>
    <t>ST Assembly [1]: ST Group [16] : Design point dry exhaust loss</t>
  </si>
  <si>
    <t>91|~16~1~4~~-11~</t>
  </si>
  <si>
    <t>ST Assembly [1]: ST Group [16] : Reference pressure ratio for steam turbine expansion step</t>
  </si>
  <si>
    <t>91|~16~1~5~~-11~</t>
  </si>
  <si>
    <t>ST Assembly [1]: ST Group [16] : Condensation quality (Wilson line)</t>
  </si>
  <si>
    <t>91|~16~1~6~~-11~</t>
  </si>
  <si>
    <t>ST Assembly [1]: ST Group [16] : Moisture efficiency penalty (Baumann coefficient)</t>
  </si>
  <si>
    <t>91|~16~1~11~~-11~</t>
  </si>
  <si>
    <t>ST Assembly [1]: ST Group [16] : Mechanical efficiency</t>
  </si>
  <si>
    <t>91|~16~1~12~~-11~</t>
  </si>
  <si>
    <t>ST Assembly [1]: ST Group [16] : Sizing flow / design point flow</t>
  </si>
  <si>
    <t>91|~17~1~2~~-11~</t>
  </si>
  <si>
    <t>ST Assembly [1]: ST Group [17] : Design point Inlet pressure (upstream of any stop or control valves)</t>
  </si>
  <si>
    <t>91|~17~1~40~~-11~</t>
  </si>
  <si>
    <t>ST Assembly [1]: ST Group [17] : Correction factor to automatic estimate of design point dry step efficiency</t>
  </si>
  <si>
    <t>91|~17~1~7~~-11~</t>
  </si>
  <si>
    <t>ST Assembly [1]: ST Group [17] : Design point stop valve (and/or internal piping) pressure drop (% of inlet pressure)</t>
  </si>
  <si>
    <t>72|79|91|~17~5~15~~-11~</t>
  </si>
  <si>
    <t>ST Assembly [1]: ST Group [17] : Design point dry exhaust loss</t>
  </si>
  <si>
    <t>91|~17~1~4~~-11~</t>
  </si>
  <si>
    <t>ST Assembly [1]: ST Group [17] : Reference pressure ratio for steam turbine expansion step</t>
  </si>
  <si>
    <t>91|~17~1~5~~-11~</t>
  </si>
  <si>
    <t>ST Assembly [1]: ST Group [17] : Condensation quality (Wilson line)</t>
  </si>
  <si>
    <t>91|~17~1~6~~-11~</t>
  </si>
  <si>
    <t>ST Assembly [1]: ST Group [17] : Moisture efficiency penalty (Baumann coefficient)</t>
  </si>
  <si>
    <t>91|~17~1~11~~-11~</t>
  </si>
  <si>
    <t>ST Assembly [1]: ST Group [17] : Mechanical efficiency</t>
  </si>
  <si>
    <t>91|~17~1~12~~-11~</t>
  </si>
  <si>
    <t>ST Assembly [1]: ST Group [17] : Sizing flow / design point flow</t>
  </si>
  <si>
    <t>91|~18~1~2~~-11~</t>
  </si>
  <si>
    <t>ST Assembly [1]: ST Group [18] : Design point Inlet pressure (upstream of any stop or control valves)</t>
  </si>
  <si>
    <t>91|~18~1~40~~-11~</t>
  </si>
  <si>
    <t>ST Assembly [1]: ST Group [18] : Correction factor to automatic estimate of design point dry step efficiency</t>
  </si>
  <si>
    <t>91|~18~1~7~~-11~</t>
  </si>
  <si>
    <t>ST Assembly [1]: ST Group [18] : Design point stop valve (and/or internal piping) pressure drop (% of inlet pressure)</t>
  </si>
  <si>
    <t>72|79|91|~18~5~15~~-11~</t>
  </si>
  <si>
    <t>ST Assembly [1]: ST Group [18] : Design point dry exhaust loss</t>
  </si>
  <si>
    <t>91|~18~1~4~~-11~</t>
  </si>
  <si>
    <t>ST Assembly [1]: ST Group [18] : Reference pressure ratio for steam turbine expansion step</t>
  </si>
  <si>
    <t>91|~18~1~5~~-11~</t>
  </si>
  <si>
    <t>ST Assembly [1]: ST Group [18] : Condensation quality (Wilson line)</t>
  </si>
  <si>
    <t>91|~18~1~6~~-11~</t>
  </si>
  <si>
    <t>ST Assembly [1]: ST Group [18] : Moisture efficiency penalty (Baumann coefficient)</t>
  </si>
  <si>
    <t>91|~18~1~11~~-11~</t>
  </si>
  <si>
    <t>ST Assembly [1]: ST Group [18] : Mechanical efficiency</t>
  </si>
  <si>
    <t>91|~18~1~12~~-11~</t>
  </si>
  <si>
    <t>ST Assembly [1]: ST Group [18] : Sizing flow / design point flow</t>
  </si>
  <si>
    <t>91|~19~1~2~~-11~</t>
  </si>
  <si>
    <t>ST Assembly [1]: ST Group [19] : Design point Inlet pressure (upstream of any stop or control valves)</t>
  </si>
  <si>
    <t>91|~19~1~40~~-11~</t>
  </si>
  <si>
    <t>ST Assembly [1]: ST Group [19] : Correction factor to automatic estimate of design point dry step efficiency</t>
  </si>
  <si>
    <t>91|~19~1~7~~-11~</t>
  </si>
  <si>
    <t>ST Assembly [1]: ST Group [19] : Design point stop valve (and/or internal piping) pressure drop (% of inlet pressure)</t>
  </si>
  <si>
    <t>72|79|91|~19~5~15~~-11~</t>
  </si>
  <si>
    <t>ST Assembly [1]: ST Group [19] : Design point dry exhaust loss</t>
  </si>
  <si>
    <t>91|~19~1~4~~-11~</t>
  </si>
  <si>
    <t>ST Assembly [1]: ST Group [19] : Reference pressure ratio for steam turbine expansion step</t>
  </si>
  <si>
    <t>91|~19~1~5~~-11~</t>
  </si>
  <si>
    <t>ST Assembly [1]: ST Group [19] : Condensation quality (Wilson line)</t>
  </si>
  <si>
    <t>91|~19~1~6~~-11~</t>
  </si>
  <si>
    <t>ST Assembly [1]: ST Group [19] : Moisture efficiency penalty (Baumann coefficient)</t>
  </si>
  <si>
    <t>91|~19~1~11~~-11~</t>
  </si>
  <si>
    <t>ST Assembly [1]: ST Group [19] : Mechanical efficiency</t>
  </si>
  <si>
    <t>91|~19~1~12~~-11~</t>
  </si>
  <si>
    <t>ST Assembly [1]: ST Group [19] : Sizing flow / design point flow</t>
  </si>
  <si>
    <t>91|~20~1~2~~-11~</t>
  </si>
  <si>
    <t>ST Assembly [1]: ST Group [20] : Design point Inlet pressure (upstream of any stop or control valves)</t>
  </si>
  <si>
    <t>91|~20~1~40~~-11~</t>
  </si>
  <si>
    <t>ST Assembly [1]: ST Group [20] : Correction factor to automatic estimate of design point dry step efficiency</t>
  </si>
  <si>
    <t>91|~20~1~7~~-11~</t>
  </si>
  <si>
    <t>ST Assembly [1]: ST Group [20] : Design point stop valve (and/or internal piping) pressure drop (% of inlet pressure)</t>
  </si>
  <si>
    <t>72|79|91|~20~5~15~~-11~</t>
  </si>
  <si>
    <t>ST Assembly [1]: ST Group [20] : Design point dry exhaust loss</t>
  </si>
  <si>
    <t>91|~20~1~4~~-11~</t>
  </si>
  <si>
    <t>ST Assembly [1]: ST Group [20] : Reference pressure ratio for steam turbine expansion step</t>
  </si>
  <si>
    <t>91|~20~1~5~~-11~</t>
  </si>
  <si>
    <t>ST Assembly [1]: ST Group [20] : Condensation quality (Wilson line)</t>
  </si>
  <si>
    <t>91|~20~1~6~~-11~</t>
  </si>
  <si>
    <t>ST Assembly [1]: ST Group [20] : Moisture efficiency penalty (Baumann coefficient)</t>
  </si>
  <si>
    <t>91|~20~1~11~~-11~</t>
  </si>
  <si>
    <t>ST Assembly [1]: ST Group [20] : Mechanical efficiency</t>
  </si>
  <si>
    <t>91|~20~1~12~~-11~</t>
  </si>
  <si>
    <t>ST Assembly [1]: ST Group [20] : Sizing flow / design point flow</t>
  </si>
  <si>
    <t>91|~36~1~2~~-11~</t>
  </si>
  <si>
    <t>ST Assembly [1]: ST Group [36] : Design point Inlet pressure (upstream of any stop or control valves)</t>
  </si>
  <si>
    <t>91|~36~1~40~~-11~</t>
  </si>
  <si>
    <t>ST Assembly [1]: ST Group [36] : Correction factor to automatic estimate of design point dry step efficiency</t>
  </si>
  <si>
    <t>91|~36~1~7~~-11~</t>
  </si>
  <si>
    <t>ST Assembly [1]: ST Group [36] : Design point stop valve (and/or internal piping) pressure drop (% of inlet pressure)</t>
  </si>
  <si>
    <t>72|79|91|~36~5~15~~-11~</t>
  </si>
  <si>
    <t>ST Assembly [1]: ST Group [36] : Design point dry exhaust loss</t>
  </si>
  <si>
    <t>91|~36~1~4~~-11~</t>
  </si>
  <si>
    <t>ST Assembly [1]: ST Group [36] : Reference pressure ratio for steam turbine expansion step</t>
  </si>
  <si>
    <t>91|~36~1~5~~-11~</t>
  </si>
  <si>
    <t>ST Assembly [1]: ST Group [36] : Condensation quality (Wilson line)</t>
  </si>
  <si>
    <t>91|~36~1~6~~-11~</t>
  </si>
  <si>
    <t>ST Assembly [1]: ST Group [36] : Moisture efficiency penalty (Baumann coefficient)</t>
  </si>
  <si>
    <t>91|~36~1~11~~-11~</t>
  </si>
  <si>
    <t>ST Assembly [1]: ST Group [36] : Mechanical efficiency</t>
  </si>
  <si>
    <t>91|~36~1~12~~-11~</t>
  </si>
  <si>
    <t>ST Assembly [1]: ST Group [36] : Sizing flow / design point flow</t>
  </si>
  <si>
    <t>91|~37~1~2~~-11~</t>
  </si>
  <si>
    <t>ST Assembly [1]: ST Group [37] : Design point Inlet pressure (upstream of any stop or control valves)</t>
  </si>
  <si>
    <t>91|~37~1~40~~-11~</t>
  </si>
  <si>
    <t>ST Assembly [1]: ST Group [37] : Correction factor to automatic estimate of design point dry step efficiency</t>
  </si>
  <si>
    <t>91|~37~1~7~~-11~</t>
  </si>
  <si>
    <t>ST Assembly [1]: ST Group [37] : Design point stop valve (and/or internal piping) pressure drop (% of inlet pressure)</t>
  </si>
  <si>
    <t>72|79|91|~37~5~15~~-11~</t>
  </si>
  <si>
    <t>ST Assembly [1]: ST Group [37] : Design point dry exhaust loss</t>
  </si>
  <si>
    <t>91|~37~1~4~~-11~</t>
  </si>
  <si>
    <t>ST Assembly [1]: ST Group [37] : Reference pressure ratio for steam turbine expansion step</t>
  </si>
  <si>
    <t>91|~37~1~5~~-11~</t>
  </si>
  <si>
    <t>ST Assembly [1]: ST Group [37] : Condensation quality (Wilson line)</t>
  </si>
  <si>
    <t>91|~37~1~6~~-11~</t>
  </si>
  <si>
    <t>ST Assembly [1]: ST Group [37] : Moisture efficiency penalty (Baumann coefficient)</t>
  </si>
  <si>
    <t>91|~37~1~11~~-11~</t>
  </si>
  <si>
    <t>ST Assembly [1]: ST Group [37] : Mechanical efficiency</t>
  </si>
  <si>
    <t>91|~37~1~12~~-11~</t>
  </si>
  <si>
    <t>ST Assembly [1]: ST Group [37] : Sizing flow / design point flow</t>
  </si>
  <si>
    <t>91|~39~1~2~~-11~</t>
  </si>
  <si>
    <t>ST Assembly [1]: ST Group [39] : Design point Inlet pressure (upstream of any stop or control valves)</t>
  </si>
  <si>
    <t>91|~39~1~40~~-11~</t>
  </si>
  <si>
    <t>ST Assembly [1]: ST Group [39] : Correction factor to automatic estimate of design point dry step efficiency</t>
  </si>
  <si>
    <t>91|~39~1~7~~-11~</t>
  </si>
  <si>
    <t>ST Assembly [1]: ST Group [39] : Design point stop valve (and/or internal piping) pressure drop (% of inlet pressure)</t>
  </si>
  <si>
    <t>72|79|91|~39~5~6~~-11~</t>
  </si>
  <si>
    <t>ST Assembly [1]: ST Group [39] : Correction factor to automatically computed design point dry exhaust loss</t>
  </si>
  <si>
    <t>91|~39~1~4~~-11~</t>
  </si>
  <si>
    <t>ST Assembly [1]: ST Group [39] : Reference pressure ratio for steam turbine expansion step</t>
  </si>
  <si>
    <t>91|~39~1~5~~-11~</t>
  </si>
  <si>
    <t>ST Assembly [1]: ST Group [39] : Condensation quality (Wilson line)</t>
  </si>
  <si>
    <t>91|~39~1~6~~-11~</t>
  </si>
  <si>
    <t>ST Assembly [1]: ST Group [39] : Moisture efficiency penalty (Baumann coefficient)</t>
  </si>
  <si>
    <t>91|~39~1~11~~-11~</t>
  </si>
  <si>
    <t>ST Assembly [1]: ST Group [39] : Mechanical efficiency</t>
  </si>
  <si>
    <t>91|~39~1~12~~-11~</t>
  </si>
  <si>
    <t>ST Assembly [1]: ST Group [39] : Sizing flow / design point flow</t>
  </si>
  <si>
    <t>~1~1~~~-5007~</t>
  </si>
  <si>
    <t>Boiler: Label 1</t>
  </si>
  <si>
    <t>ESP</t>
  </si>
  <si>
    <t>~~~1~~-5000~</t>
  </si>
  <si>
    <t>Plant Summary: Ambient pressure</t>
  </si>
  <si>
    <t>~~~2~~-5000~</t>
  </si>
  <si>
    <t>Plant Summary: Ambient temperature</t>
  </si>
  <si>
    <t>~~~3~~-5000~</t>
  </si>
  <si>
    <t>Plant Summary: Ambient RH</t>
  </si>
  <si>
    <t>~~~20~~-5000~</t>
  </si>
  <si>
    <t>Plant Summary: Ambient wet bulb temperature</t>
  </si>
  <si>
    <t>~~~4~~-5000~</t>
  </si>
  <si>
    <t>Plant Summary: Gross power</t>
  </si>
  <si>
    <t>~~~7~~-5000~</t>
  </si>
  <si>
    <t>Plant Summary: Net power</t>
  </si>
  <si>
    <t>~~~29~~-5000~</t>
  </si>
  <si>
    <t>Plant Summary: Total auxiliaries and transformer losses</t>
  </si>
  <si>
    <t>~~~14~~-5000~</t>
  </si>
  <si>
    <t>Plant Summary: Plant auxiliary</t>
  </si>
  <si>
    <t>~~~27~~-5000~</t>
  </si>
  <si>
    <t>Plant Summary: Transformer losses</t>
  </si>
  <si>
    <t>~~~5~~-5000~</t>
  </si>
  <si>
    <t>Plant Summary: Gross electric efficiency(LHV)</t>
  </si>
  <si>
    <t>~~~6~~-5000~</t>
  </si>
  <si>
    <t>Plant Summary: Gross heat rate(LHV)</t>
  </si>
  <si>
    <t>kJ/kWh</t>
  </si>
  <si>
    <t>~~~8~~-5000~</t>
  </si>
  <si>
    <t>Plant Summary: Net electric efficiency(LHV)</t>
  </si>
  <si>
    <t>~~~9~~-5000~</t>
  </si>
  <si>
    <t>Plant Summary: Net heat rate(LHV)</t>
  </si>
  <si>
    <t>~~~10~~-5000~</t>
  </si>
  <si>
    <t>Plant Summary: Net fuel/energy input(LHV)</t>
  </si>
  <si>
    <t>~~~11~~-5000~</t>
  </si>
  <si>
    <t>Plant Summary: Net process heat output</t>
  </si>
  <si>
    <t>~~~12~~-5000~</t>
  </si>
  <si>
    <t>Plant Summary: CHP efficiency</t>
  </si>
  <si>
    <t>~~~13~~-5000~</t>
  </si>
  <si>
    <t>Plant Summary: PURPA efficiency</t>
  </si>
  <si>
    <t>~~~17~~-5000~</t>
  </si>
  <si>
    <t>Plant Summary: Net electric efficiency(HHV)</t>
  </si>
  <si>
    <t>~~~18~~-5000~</t>
  </si>
  <si>
    <t>Plant Summary: Net heat rate(HHV)</t>
  </si>
  <si>
    <t>~~~19~~-5000~</t>
  </si>
  <si>
    <t>Plant Summary: Net fuel/energy input(HHV)</t>
  </si>
  <si>
    <t>~~~21~~-5000~</t>
  </si>
  <si>
    <t>Plant Summary: Energy chargeable to power</t>
  </si>
  <si>
    <t>~~~22~~-5000~</t>
  </si>
  <si>
    <t>Plant Summary: Electric efficiency on chargeable energy</t>
  </si>
  <si>
    <t>~~~23~~-5000~</t>
  </si>
  <si>
    <t>Plant Summary: Water consumption</t>
  </si>
  <si>
    <t>~~~24~~-5000~</t>
  </si>
  <si>
    <t>Plant Summary: Water discharge</t>
  </si>
  <si>
    <t>~~~34~~-5000~</t>
  </si>
  <si>
    <t>Plant Summary: Net gaseous fuel input(LHV)</t>
  </si>
  <si>
    <t>~~~35~~-5000~</t>
  </si>
  <si>
    <t>Plant Summary: Net liquid fuel input(LHV)</t>
  </si>
  <si>
    <t>~~~36~~-5000~</t>
  </si>
  <si>
    <t>Plant Summary: Net solid fuel input(LHV)</t>
  </si>
  <si>
    <t>~~~37~~-5000~</t>
  </si>
  <si>
    <t>Plant Summary: Net gaseous fuel input(HHV)</t>
  </si>
  <si>
    <t>~~~38~~-5000~</t>
  </si>
  <si>
    <t>Plant Summary: Net liquid fuel input(HHV)</t>
  </si>
  <si>
    <t>~~~39~~-5000~</t>
  </si>
  <si>
    <t>Plant Summary: Net solid fuel input(HHV)</t>
  </si>
  <si>
    <t>~~~30~~-5000~</t>
  </si>
  <si>
    <t>Plant Summary: Fuel LHV price</t>
  </si>
  <si>
    <t>~~~31~~-5000~</t>
  </si>
  <si>
    <t>Plant Summary: Fuel/Heat expense</t>
  </si>
  <si>
    <t>USD/hr</t>
  </si>
  <si>
    <t>~~~32~~-5000~</t>
  </si>
  <si>
    <t>Plant Summary: Heat export price</t>
  </si>
  <si>
    <t>~~~33~~-5000~</t>
  </si>
  <si>
    <t>Plant Summary: Process revenue</t>
  </si>
  <si>
    <t>~~~26~~-5000~</t>
  </si>
  <si>
    <t>Plant Summary: Revision date</t>
  </si>
  <si>
    <t>~~~49~~-5000~</t>
  </si>
  <si>
    <t>Plant Summary: Total for costed components + linked files</t>
  </si>
  <si>
    <t>USD</t>
  </si>
  <si>
    <t>~~~50~~-5000~</t>
  </si>
  <si>
    <t>Plant Summary: Total incl. soft cost allowance</t>
  </si>
  <si>
    <t>73|76|81|68|81|70|76|68|79|85|72|83|~2~22~~~-8000~</t>
  </si>
  <si>
    <t>FINANCIAL: Operating Hours per Year</t>
  </si>
  <si>
    <t>73|76|81|68|81|70|76|68|79|85|72|83|~3~1~~~-8000~</t>
  </si>
  <si>
    <t>FINANCIAL: Annual Electricity Export [E6 kWh]</t>
  </si>
  <si>
    <t>73|76|81|68|81|70|76|68|79|85|72|83|~3~2~~~-8000~</t>
  </si>
  <si>
    <t>FINANCIAL: Annual Heat Export</t>
  </si>
  <si>
    <t>TJ</t>
  </si>
  <si>
    <t>73|76|81|68|81|70|76|68|79|85|72|83|~3~3~~~-8000~</t>
  </si>
  <si>
    <t>FINANCIAL: Annual Fuel LHV Import</t>
  </si>
  <si>
    <t>73|76|81|68|81|70|76|68|79|85|72|83|~3~18~~~-8000~</t>
  </si>
  <si>
    <t>FINANCIAL: Annual Water Import</t>
  </si>
  <si>
    <t>10^6 l</t>
  </si>
  <si>
    <t>73|76|81|68|81|70|76|68|79|85|72|83|~3~19~~~-8000~</t>
  </si>
  <si>
    <t>FINANCIAL: Annual CO2 Emission</t>
  </si>
  <si>
    <t>ktonne</t>
  </si>
  <si>
    <t>73|76|81|68|81|70|76|68|79|85|72|83|~2~25~~~-8000~</t>
  </si>
  <si>
    <t>FINANCIAL: Total Investment</t>
  </si>
  <si>
    <t>kUSD</t>
  </si>
  <si>
    <t>73|76|81|68|81|70|76|68|79|85|72|83|~3~4~~~-8000~</t>
  </si>
  <si>
    <t>FINANCIAL: Specific Investment (Estimated plant specific cost)</t>
  </si>
  <si>
    <t>USD/kW</t>
  </si>
  <si>
    <t>73|76|81|68|81|70|76|68|79|85|72|83|~3~6~~~-8000~</t>
  </si>
  <si>
    <t>FINANCIAL: Cumulative Net Cash Flow</t>
  </si>
  <si>
    <t>73|76|81|68|81|70|76|68|79|85|72|83|~3~5~~~-8000~</t>
  </si>
  <si>
    <t>FINANCIAL: Initial Equity</t>
  </si>
  <si>
    <t>73|76|81|68|81|70|76|68|79|85|72|83|~3~10~~~-8000~</t>
  </si>
  <si>
    <t>FINANCIAL: Internal Rate of Return on Investment (ROI)</t>
  </si>
  <si>
    <t>73|76|81|68|81|70|76|68|79|85|72|83|~3~8~~~-8000~</t>
  </si>
  <si>
    <t>FINANCIAL: Internal Rate of Return on Equity (ROE)</t>
  </si>
  <si>
    <t>73|76|81|68|81|70|76|68|79|85|72|83|~3~7~~~-8000~</t>
  </si>
  <si>
    <t>FINANCIAL: Years for Equity Payback</t>
  </si>
  <si>
    <t>73|76|81|68|81|70|76|68|79|85|72|83|~3~9~~~-8000~</t>
  </si>
  <si>
    <t>FINANCIAL: Net Present Value</t>
  </si>
  <si>
    <t>73|76|81|68|81|70|76|68|79|85|72|83|~3~11~~~-8000~</t>
  </si>
  <si>
    <t>FINANCIAL: Break-even electricity price</t>
  </si>
  <si>
    <t>USD/kWh</t>
  </si>
  <si>
    <t>73|76|81|68|81|70|76|68|79|85|72|83|~3~12~~~-8000~</t>
  </si>
  <si>
    <t>FINANCIAL: Break-even fuel LHV price</t>
  </si>
  <si>
    <t>70|82|86|87|85|72|83|~4~101~~~-8000~</t>
  </si>
  <si>
    <t>PEACE Cost Report: Sum of Costs for Equipment and PEACE Components</t>
  </si>
  <si>
    <t>70|82|86|87|85|72|83|~4~102~~~-8000~</t>
  </si>
  <si>
    <t>PEACE Cost Report: Sum of User-defined Costs</t>
  </si>
  <si>
    <t>70|82|86|87|85|72|83|~4~103~~~-8000~</t>
  </si>
  <si>
    <t>PEACE Cost Report: Sum of PEACE Components, Linked Files, and User-defined Costs (Contractor's Internal Cost)</t>
  </si>
  <si>
    <t>70|82|86|87|85|72|83|~4~104~~~-8000~</t>
  </si>
  <si>
    <t>PEACE Cost Report: Contractor's Soft &amp; Miscellaneous Costs</t>
  </si>
  <si>
    <t>70|82|86|87|85|72|83|~4~105~~~-8000~</t>
  </si>
  <si>
    <t>PEACE Cost Report: Contractor's Price</t>
  </si>
  <si>
    <t>70|82|86|87|85|72|83|~4~107~~~-8000~</t>
  </si>
  <si>
    <t>PEACE Cost Report: Total - Owner's Cost*</t>
  </si>
  <si>
    <t>~1~16~~4100~-5003~</t>
  </si>
  <si>
    <t>Generator / Motor Power: ST Assembly [1] generator power</t>
  </si>
  <si>
    <t>~4~7~144~~-5003~</t>
  </si>
  <si>
    <t>Generator / Motor Power: Boiler Assembly [1]: Circulating Fluidized Bed [7] : aux</t>
  </si>
  <si>
    <t>~4~42~113~~-5003~</t>
  </si>
  <si>
    <t>Generator / Motor Power: Boiler Assembly [1]: Economiser (PCE) [42] - ECO : aux</t>
  </si>
  <si>
    <t>~4~12~139~~-5003~</t>
  </si>
  <si>
    <t>Generator / Motor Power: Boiler Assembly [1]: Electrostatic Precipitator [12] - ESP : aux</t>
  </si>
  <si>
    <t>~4~52~65~~-5003~</t>
  </si>
  <si>
    <t>Generator / Motor Power: Boiler Assembly [1]: Fan [52] : aux</t>
  </si>
  <si>
    <t>~4~72~65~~-5003~</t>
  </si>
  <si>
    <t>Generator / Motor Power: Boiler Assembly [1]: Fan [72] - PA Fan #1 : aux</t>
  </si>
  <si>
    <t>~4~81~65~~-5003~</t>
  </si>
  <si>
    <t>Generator / Motor Power: Boiler Assembly [1]: Fan [81] - SA Fan #2 : aux</t>
  </si>
  <si>
    <t>~4~85~65~~-5003~</t>
  </si>
  <si>
    <t>Generator / Motor Power: Boiler Assembly [1]: Fan [85] - PA Fan #2 : aux</t>
  </si>
  <si>
    <t>~4~9~65~~-5003~</t>
  </si>
  <si>
    <t>Generator / Motor Power: Boiler Assembly [1]: Fan [9] - SA Fan #1 : aux</t>
  </si>
  <si>
    <t>~4~27~168~~-5003~</t>
  </si>
  <si>
    <t xml:space="preserve">Generator / Motor Power: General Pump [27] - CWP-1 </t>
  </si>
  <si>
    <t>~4~35~168~~-5003~</t>
  </si>
  <si>
    <t xml:space="preserve">Generator / Motor Power: General Pump [35] - BFP-C </t>
  </si>
  <si>
    <t>~4~45~168~~-5003~</t>
  </si>
  <si>
    <t xml:space="preserve">Generator / Motor Power: General Pump [45] - CP </t>
  </si>
  <si>
    <t>~4~50~168~~-5003~</t>
  </si>
  <si>
    <t xml:space="preserve">Generator / Motor Power: General Pump [50] - BFP-B </t>
  </si>
  <si>
    <t>~4~59~168~~-5003~</t>
  </si>
  <si>
    <t xml:space="preserve">Generator / Motor Power: General Pump [59] - BFP-A </t>
  </si>
  <si>
    <t>~4~6~168~~-5003~</t>
  </si>
  <si>
    <t xml:space="preserve">Generator / Motor Power: General Pump [6] - CWP-2 </t>
  </si>
  <si>
    <t>~4~~~4101~-5003~</t>
  </si>
  <si>
    <t>Generator / Motor Power: ST Assembly [1] steam turbine auxiliary</t>
  </si>
  <si>
    <t>~4~~~2000~-5003~</t>
  </si>
  <si>
    <t>Generator / Motor Power: Specified total misc. auxiliary</t>
  </si>
  <si>
    <t>~4~~~2001~-5003~</t>
  </si>
  <si>
    <t>Generator / Motor Power: Transformer losses</t>
  </si>
  <si>
    <t>Generator / Motor Power: Plant auxiliary</t>
  </si>
  <si>
    <t>93|~10~3~1~1~-7000~</t>
  </si>
  <si>
    <t>Energy Inflow: Fuel Source [10] - Coal  heat transfer</t>
  </si>
  <si>
    <t>Energy Inflow: Fuel Source [10] - Coal  heat transfer multiplier</t>
  </si>
  <si>
    <t>82|71|~10~5~10~1~-7000~</t>
  </si>
  <si>
    <t>Energy Inflow: Fuel Source [10] - Coal  status</t>
  </si>
  <si>
    <t>Charged as Fuel(LHV)</t>
  </si>
  <si>
    <t>93|~8~3~1~1~-7000~</t>
  </si>
  <si>
    <t>Energy Inflow: Gas/Air Source [8] - PA #1  heat transfer</t>
  </si>
  <si>
    <t>91|~8~1~1~1~-7000~</t>
  </si>
  <si>
    <t>Energy Inflow: Gas/Air Source [8] - PA #1  heat transfer multiplier</t>
  </si>
  <si>
    <t>82|71|~8~5~10~1~-7000~</t>
  </si>
  <si>
    <t>Energy Inflow: Gas/Air Source [8] - PA #1  status</t>
  </si>
  <si>
    <t>Ignored</t>
  </si>
  <si>
    <t>93|~11~3~1~1~-7000~</t>
  </si>
  <si>
    <t>Energy Inflow: Gas/Air Source [11] - SA #1  heat transfer</t>
  </si>
  <si>
    <t>91|~11~1~1~1~-7000~</t>
  </si>
  <si>
    <t>Energy Inflow: Gas/Air Source [11] - SA #1  heat transfer multiplier</t>
  </si>
  <si>
    <t>82|71|~11~5~10~1~-7000~</t>
  </si>
  <si>
    <t>Energy Inflow: Gas/Air Source [11] - SA #1  status</t>
  </si>
  <si>
    <t>93|~80~3~1~1~-7000~</t>
  </si>
  <si>
    <t>Energy Inflow: Gas/Air Source [80] - PA #2  heat transfer</t>
  </si>
  <si>
    <t>91|~80~1~1~1~-7000~</t>
  </si>
  <si>
    <t>Energy Inflow: Gas/Air Source [80] - PA #2  heat transfer multiplier</t>
  </si>
  <si>
    <t>82|71|~80~5~10~1~-7000~</t>
  </si>
  <si>
    <t>Energy Inflow: Gas/Air Source [80] - PA #2  status</t>
  </si>
  <si>
    <t>93|~84~3~1~1~-7000~</t>
  </si>
  <si>
    <t>Energy Inflow: Gas/Air Source [84] - SA #2  heat transfer</t>
  </si>
  <si>
    <t>91|~84~1~1~1~-7000~</t>
  </si>
  <si>
    <t>Energy Inflow: Gas/Air Source [84] - SA #2  heat transfer multiplier</t>
  </si>
  <si>
    <t>82|71|~84~5~10~1~-7000~</t>
  </si>
  <si>
    <t>Energy Inflow: Gas/Air Source [84] - SA #2  status</t>
  </si>
  <si>
    <t>93|~44~3~1~1~-7000~</t>
  </si>
  <si>
    <t>Energy Inflow: Makeup / Blowdown [44]  heat transfer</t>
  </si>
  <si>
    <t>91|~44~1~1~1~-7000~</t>
  </si>
  <si>
    <t>Energy Inflow: Makeup / Blowdown [44]  heat transfer multiplier</t>
  </si>
  <si>
    <t>82|71|~44~5~10~1~-7000~</t>
  </si>
  <si>
    <t>Energy Inflow: Makeup / Blowdown [44]  status</t>
  </si>
  <si>
    <t>93|~3~3~1~1~-7000~</t>
  </si>
  <si>
    <t>Energy Inflow: Water Source [3] - Intake  heat transfer</t>
  </si>
  <si>
    <t>91|~3~1~1~1~-7000~</t>
  </si>
  <si>
    <t>Energy Inflow: Water Source [3] - Intake  heat transfer multiplier</t>
  </si>
  <si>
    <t>82|71|~3~5~10~1~-7000~</t>
  </si>
  <si>
    <t>Energy Inflow: Water Source [3] - Intake  status</t>
  </si>
  <si>
    <t>93|~44~3~1~2~-7000~</t>
  </si>
  <si>
    <t>Energy Outflow: Makeup / Blowdown [44]  heat transfer</t>
  </si>
  <si>
    <t>91|~44~1~1~2~-7000~</t>
  </si>
  <si>
    <t>Energy Outflow: Makeup / Blowdown [44]  heat transfer multiplier</t>
  </si>
  <si>
    <t>82|71|~44~5~10~2~-7000~</t>
  </si>
  <si>
    <t>Energy Outflow: Makeup / Blowdown [44]  status</t>
  </si>
  <si>
    <t>93|~51~3~1~2~-7000~</t>
  </si>
  <si>
    <t>Energy Outflow: Water Sink [51] - Outfall  heat transfer</t>
  </si>
  <si>
    <t>91|~51~1~1~2~-7000~</t>
  </si>
  <si>
    <t>Energy Outflow: Water Sink [51] - Outfall  heat transfer multiplier</t>
  </si>
  <si>
    <t>82|71|~51~5~10~2~-7000~</t>
  </si>
  <si>
    <t>Energy Outflow: Water Sink [51] - Outfall  status</t>
  </si>
  <si>
    <t>93|~16~3~1~3~-7000~</t>
  </si>
  <si>
    <t>Power Device: ST Assembly [1]: ST Group [16]  shaft power</t>
  </si>
  <si>
    <t>93|~17~3~1~3~-7000~</t>
  </si>
  <si>
    <t>Power Device: ST Assembly [1]: ST Group [17]  shaft power</t>
  </si>
  <si>
    <t>93|~18~3~1~3~-7000~</t>
  </si>
  <si>
    <t>Power Device: ST Assembly [1]: ST Group [18]  shaft power</t>
  </si>
  <si>
    <t>93|~19~3~1~3~-7000~</t>
  </si>
  <si>
    <t>Power Device: ST Assembly [1]: ST Group [19]  shaft power</t>
  </si>
  <si>
    <t>93|~20~3~1~3~-7000~</t>
  </si>
  <si>
    <t>Power Device: ST Assembly [1]: ST Group [20]  shaft power</t>
  </si>
  <si>
    <t>93|~36~3~1~3~-7000~</t>
  </si>
  <si>
    <t>Power Device: ST Assembly [1]: ST Group [36]  shaft power</t>
  </si>
  <si>
    <t>93|~37~3~1~3~-7000~</t>
  </si>
  <si>
    <t>Power Device: ST Assembly [1]: ST Group [37]  shaft power</t>
  </si>
  <si>
    <t>93|~39~3~1~3~-7000~</t>
  </si>
  <si>
    <t>Power Device: ST Assembly [1]: ST Group [39]  shaft power</t>
  </si>
  <si>
    <t>93|~7~3~2~4~-7000~</t>
  </si>
  <si>
    <t>Auxiliary Device: Boiler Assembly [1]: Circulating Fluidized Bed [7] : aux power</t>
  </si>
  <si>
    <t>Auxiliary Device: Boiler Assembly [1]: Circulating Fluidized Bed [7] : aux multiplier</t>
  </si>
  <si>
    <t>82|71|~7~5~10~4~-7000~</t>
  </si>
  <si>
    <t>Auxiliary Device: Boiler Assembly [1]: Circulating Fluidized Bed [7] : aux status</t>
  </si>
  <si>
    <t>power consumer</t>
  </si>
  <si>
    <t>93|~42~3~2~4~-7000~</t>
  </si>
  <si>
    <t>Auxiliary Device: Boiler Assembly [1]: Economiser (PCE) [42] - ECO : aux power</t>
  </si>
  <si>
    <t>Auxiliary Device: Boiler Assembly [1]: Economiser (PCE) [42] - ECO : aux multiplier</t>
  </si>
  <si>
    <t>82|71|~42~5~10~4~-7000~</t>
  </si>
  <si>
    <t>Auxiliary Device: Boiler Assembly [1]: Economiser (PCE) [42] - ECO : aux status</t>
  </si>
  <si>
    <t>93|~12~3~2~4~-7000~</t>
  </si>
  <si>
    <t>Auxiliary Device: Boiler Assembly [1]: Electrostatic Precipitator [12] - ESP : aux power</t>
  </si>
  <si>
    <t>Auxiliary Device: Boiler Assembly [1]: Electrostatic Precipitator [12] - ESP : aux multiplier</t>
  </si>
  <si>
    <t>82|71|~12~5~10~4~-7000~</t>
  </si>
  <si>
    <t>Auxiliary Device: Boiler Assembly [1]: Electrostatic Precipitator [12] - ESP : aux status</t>
  </si>
  <si>
    <t>93|~52~3~2~4~-7000~</t>
  </si>
  <si>
    <t>Auxiliary Device: Boiler Assembly [1]: Fan [52] : aux power</t>
  </si>
  <si>
    <t>Auxiliary Device: Boiler Assembly [1]: Fan [52] : aux multiplier</t>
  </si>
  <si>
    <t>82|71|~52~5~10~4~-7000~</t>
  </si>
  <si>
    <t>Auxiliary Device: Boiler Assembly [1]: Fan [52] : aux status</t>
  </si>
  <si>
    <t>93|~72~3~2~4~-7000~</t>
  </si>
  <si>
    <t>Auxiliary Device: Boiler Assembly [1]: Fan [72] - PA Fan #1 : aux power</t>
  </si>
  <si>
    <t>Auxiliary Device: Boiler Assembly [1]: Fan [72] - PA Fan #1 : aux multiplier</t>
  </si>
  <si>
    <t>82|71|~72~5~10~4~-7000~</t>
  </si>
  <si>
    <t>Auxiliary Device: Boiler Assembly [1]: Fan [72] - PA Fan #1 : aux status</t>
  </si>
  <si>
    <t>93|~81~3~2~4~-7000~</t>
  </si>
  <si>
    <t>Auxiliary Device: Boiler Assembly [1]: Fan [81] - SA Fan #2 : aux power</t>
  </si>
  <si>
    <t>Auxiliary Device: Boiler Assembly [1]: Fan [81] - SA Fan #2 : aux multiplier</t>
  </si>
  <si>
    <t>82|71|~81~5~10~4~-7000~</t>
  </si>
  <si>
    <t>Auxiliary Device: Boiler Assembly [1]: Fan [81] - SA Fan #2 : aux status</t>
  </si>
  <si>
    <t>93|~85~3~2~4~-7000~</t>
  </si>
  <si>
    <t>Auxiliary Device: Boiler Assembly [1]: Fan [85] - PA Fan #2 : aux power</t>
  </si>
  <si>
    <t>Auxiliary Device: Boiler Assembly [1]: Fan [85] - PA Fan #2 : aux multiplier</t>
  </si>
  <si>
    <t>82|71|~85~5~10~4~-7000~</t>
  </si>
  <si>
    <t>Auxiliary Device: Boiler Assembly [1]: Fan [85] - PA Fan #2 : aux status</t>
  </si>
  <si>
    <t>93|~9~3~2~4~-7000~</t>
  </si>
  <si>
    <t>Auxiliary Device: Boiler Assembly [1]: Fan [9] - SA Fan #1 : aux power</t>
  </si>
  <si>
    <t>Auxiliary Device: Boiler Assembly [1]: Fan [9] - SA Fan #1 : aux multiplier</t>
  </si>
  <si>
    <t>82|71|~9~5~10~4~-7000~</t>
  </si>
  <si>
    <t>Auxiliary Device: Boiler Assembly [1]: Fan [9] - SA Fan #1 : aux status</t>
  </si>
  <si>
    <t>93|~27~3~2~4~-7000~</t>
  </si>
  <si>
    <t>Auxiliary Device: General Pump [27] - CWP-1  power</t>
  </si>
  <si>
    <t>Auxiliary Device: General Pump [27] - CWP-1  multiplier</t>
  </si>
  <si>
    <t>82|71|~27~5~10~4~-7000~</t>
  </si>
  <si>
    <t>Auxiliary Device: General Pump [27] - CWP-1  status</t>
  </si>
  <si>
    <t>93|~35~3~2~4~-7000~</t>
  </si>
  <si>
    <t>Auxiliary Device: General Pump [35] - BFP-C  power</t>
  </si>
  <si>
    <t>Auxiliary Device: General Pump [35] - BFP-C  multiplier</t>
  </si>
  <si>
    <t>82|71|~35~5~10~4~-7000~</t>
  </si>
  <si>
    <t>Auxiliary Device: General Pump [35] - BFP-C  status</t>
  </si>
  <si>
    <t>93|~45~3~2~4~-7000~</t>
  </si>
  <si>
    <t>Auxiliary Device: General Pump [45] - CP  power</t>
  </si>
  <si>
    <t>Auxiliary Device: General Pump [45] - CP  multiplier</t>
  </si>
  <si>
    <t>82|71|~45~5~10~4~-7000~</t>
  </si>
  <si>
    <t>Auxiliary Device: General Pump [45] - CP  status</t>
  </si>
  <si>
    <t>93|~50~3~2~4~-7000~</t>
  </si>
  <si>
    <t>Auxiliary Device: General Pump [50] - BFP-B  power</t>
  </si>
  <si>
    <t>Auxiliary Device: General Pump [50] - BFP-B  multiplier</t>
  </si>
  <si>
    <t>82|71|~50~5~10~4~-7000~</t>
  </si>
  <si>
    <t>Auxiliary Device: General Pump [50] - BFP-B  status</t>
  </si>
  <si>
    <t>93|~59~3~2~4~-7000~</t>
  </si>
  <si>
    <t>Auxiliary Device: General Pump [59] - BFP-A  power</t>
  </si>
  <si>
    <t>Auxiliary Device: General Pump [59] - BFP-A  multiplier</t>
  </si>
  <si>
    <t>82|71|~59~5~10~4~-7000~</t>
  </si>
  <si>
    <t>Auxiliary Device: General Pump [59] - BFP-A  status</t>
  </si>
  <si>
    <t>93|~6~3~2~4~-7000~</t>
  </si>
  <si>
    <t>Auxiliary Device: General Pump [6] - CWP-2  power</t>
  </si>
  <si>
    <t>Auxiliary Device: General Pump [6] - CWP-2  multiplier</t>
  </si>
  <si>
    <t>82|71|~6~5~10~4~-7000~</t>
  </si>
  <si>
    <t>Auxiliary Device: General Pump [6] - CWP-2  status</t>
  </si>
  <si>
    <t>93|~7~4~57~~-144~</t>
  </si>
  <si>
    <t>Boiler Assembly [1]: Circulating Fluidized Bed [7] : Steam produced by waterwall</t>
  </si>
  <si>
    <t>93|~7~4~296~~-144~</t>
  </si>
  <si>
    <t>Boiler Assembly [1]: Circulating Fluidized Bed [7] : Steam produced by evaporator wing wall</t>
  </si>
  <si>
    <t>93|~7~4~54~~-144~</t>
  </si>
  <si>
    <t>Boiler Assembly [1]: Circulating Fluidized Bed [7] : Steam pressure</t>
  </si>
  <si>
    <t>93|~7~4~55~~-144~</t>
  </si>
  <si>
    <t>Boiler Assembly [1]: Circulating Fluidized Bed [7] : Steam temperature</t>
  </si>
  <si>
    <t>93|~7~4~56~~-144~</t>
  </si>
  <si>
    <t>Boiler Assembly [1]: Circulating Fluidized Bed [7] : Steam enthalpy</t>
  </si>
  <si>
    <t>93|~7~4~2~~-144~</t>
  </si>
  <si>
    <t>Boiler Assembly [1]: Circulating Fluidized Bed [7] : Furnace temperature</t>
  </si>
  <si>
    <t>93|~7~4~4~~-144~</t>
  </si>
  <si>
    <t>Boiler Assembly [1]: Circulating Fluidized Bed [7] : Waterwall mean water temperature</t>
  </si>
  <si>
    <t>93|~7~4~19~~-144~</t>
  </si>
  <si>
    <t>82|71|~7~6~1~~-144~</t>
  </si>
  <si>
    <t>Boiler Assembly [1]: Circulating Fluidized Bed [7] : Flue gas N2 mol%</t>
  </si>
  <si>
    <t>93|~7~4~103~~-144~</t>
  </si>
  <si>
    <t>Boiler Assembly [1]: Circulating Fluidized Bed [7] : Flue gas O2 mol%</t>
  </si>
  <si>
    <t>93|~7~4~104~~-144~</t>
  </si>
  <si>
    <t>Boiler Assembly [1]: Circulating Fluidized Bed [7] : Flue gas CO2 mol%</t>
  </si>
  <si>
    <t>93|~7~4~105~~-144~</t>
  </si>
  <si>
    <t>Boiler Assembly [1]: Circulating Fluidized Bed [7] : Flue gas H2O mol%</t>
  </si>
  <si>
    <t>93|~7~4~191~~-144~</t>
  </si>
  <si>
    <t>Boiler Assembly [1]: Circulating Fluidized Bed [7] : Flue gas SO2 mol%</t>
  </si>
  <si>
    <t>82|71|~7~6~2~~-144~</t>
  </si>
  <si>
    <t>Boiler Assembly [1]: Circulating Fluidized Bed [7] : Flue gas Ar mol%</t>
  </si>
  <si>
    <t>93|~7~4~289~~-144~</t>
  </si>
  <si>
    <t>Boiler Assembly [1]: Circulating Fluidized Bed [7] : Total heat transfer to water/steam side</t>
  </si>
  <si>
    <t>93|~7~4~5~~-144~</t>
  </si>
  <si>
    <t>Boiler Assembly [1]: Circulating Fluidized Bed [7] : Heat transfer to waterwall</t>
  </si>
  <si>
    <t>93|~7~4~297~~-144~</t>
  </si>
  <si>
    <t>Boiler Assembly [1]: Circulating Fluidized Bed [7] : Heat transfer to evaporator wing wall</t>
  </si>
  <si>
    <t>93|~7~4~7~~-144~</t>
  </si>
  <si>
    <t>Boiler Assembly [1]: Circulating Fluidized Bed [7] : Heat transfer to HX2 wing wall</t>
  </si>
  <si>
    <t>93|~7~4~8~~-144~</t>
  </si>
  <si>
    <t>Boiler Assembly [1]: Circulating Fluidized Bed [7] : Heat transfer to HX3 Cyclone wall</t>
  </si>
  <si>
    <t>82|71|~7~6~3~~-144~</t>
  </si>
  <si>
    <t>Boiler Assembly [1]: Circulating Fluidized Bed [7] : Unburnt carbon in ash</t>
  </si>
  <si>
    <t>93|~7~4~13~~-144~</t>
  </si>
  <si>
    <t>Boiler Assembly [1]: Circulating Fluidized Bed [7] : Heat losses</t>
  </si>
  <si>
    <t>93|~7~4~321~~-144~</t>
  </si>
  <si>
    <t>Boiler Assembly [1]: Circulating Fluidized Bed [7] : Bottom ash (bed drain) sensible heat</t>
  </si>
  <si>
    <t>93|~7~4~322~~-144~</t>
  </si>
  <si>
    <t>Boiler Assembly [1]: Circulating Fluidized Bed [7] : Fly ash sensible heat</t>
  </si>
  <si>
    <t>93|~7~4~43~~-144~</t>
  </si>
  <si>
    <t>Boiler Assembly [1]: Circulating Fluidized Bed [7] : Heat absorption rate</t>
  </si>
  <si>
    <t>kW/m^2</t>
  </si>
  <si>
    <t>93|~7~4~41~~-144~</t>
  </si>
  <si>
    <t>Boiler Assembly [1]: Circulating Fluidized Bed [7] : Heat release rate</t>
  </si>
  <si>
    <t>93|~7~4~42~~-144~</t>
  </si>
  <si>
    <t>Boiler Assembly [1]: Circulating Fluidized Bed [7] : Volumetric fuel release rate</t>
  </si>
  <si>
    <t>kW/m^3</t>
  </si>
  <si>
    <t>93|~7~4~305~~-144~</t>
  </si>
  <si>
    <t>Boiler Assembly [1]: Circulating Fluidized Bed [7] : SO2 removal efficiency</t>
  </si>
  <si>
    <t>93|~7~4~302~~-144~</t>
  </si>
  <si>
    <t>Boiler Assembly [1]: Circulating Fluidized Bed [7] : Sulfur removed</t>
  </si>
  <si>
    <t>93|~7~4~301~~-144~</t>
  </si>
  <si>
    <t>Boiler Assembly [1]: Circulating Fluidized Bed [7] : Reagent consumption</t>
  </si>
  <si>
    <t>93|~7~4~339~~-144~</t>
  </si>
  <si>
    <t>Boiler Assembly [1]: Circulating Fluidized Bed [7] : Fuel mass flow</t>
  </si>
  <si>
    <t>82|71|~7~6~4~~-144~</t>
  </si>
  <si>
    <t>Boiler Assembly [1]: Circulating Fluidized Bed [7] : Fuel consumption per day</t>
  </si>
  <si>
    <t>tonne/day</t>
  </si>
  <si>
    <t>93|~7~4~17~~-144~</t>
  </si>
  <si>
    <t>Boiler Assembly [1]: Circulating Fluidized Bed [7] : Fuel input (LHV)</t>
  </si>
  <si>
    <t>93|~7~4~49~~-144~</t>
  </si>
  <si>
    <t>Boiler Assembly [1]: Circulating Fluidized Bed [7] : Fuel input (HHV)</t>
  </si>
  <si>
    <t>93|~7~4~28~~-144~</t>
  </si>
  <si>
    <t>Boiler Assembly [1]: Circulating Fluidized Bed [7] : Fuel delivery power</t>
  </si>
  <si>
    <t>93|~7~4~246~~-144~</t>
  </si>
  <si>
    <t>Boiler Assembly [1]: Circulating Fluidized Bed [7] : Ash handling power</t>
  </si>
  <si>
    <t>93|~7~4~47~~-144~</t>
  </si>
  <si>
    <t>Boiler Assembly [1]: Circulating Fluidized Bed [7] : Forced circulation pump power</t>
  </si>
  <si>
    <t>93|~7~4~16~~-144~</t>
  </si>
  <si>
    <t>Boiler Assembly [1]: Circulating Fluidized Bed [7] : Fuel ash flow</t>
  </si>
  <si>
    <t>93|~7~4~24~~-144~</t>
  </si>
  <si>
    <t>Boiler Assembly [1]: Circulating Fluidized Bed [7] : Unburnt carbon flow</t>
  </si>
  <si>
    <t>93|~7~4~312~~-144~</t>
  </si>
  <si>
    <t>Boiler Assembly [1]: Circulating Fluidized Bed [7] : Total solids added to ash due to reagent addition</t>
  </si>
  <si>
    <t>93|~7~4~326~~-144~</t>
  </si>
  <si>
    <t>Boiler Assembly [1]: Circulating Fluidized Bed [7] : Inert bed material feed</t>
  </si>
  <si>
    <t>93|~7~4~327~~-144~</t>
  </si>
  <si>
    <t>Boiler Assembly [1]: Circulating Fluidized Bed [7] : Total solid produced from combustion</t>
  </si>
  <si>
    <t>93|~7~4~314~~-144~</t>
  </si>
  <si>
    <t>Boiler Assembly [1]: Circulating Fluidized Bed [7] : Bottom ash flow</t>
  </si>
  <si>
    <t>93|~7~4~317~~-144~</t>
  </si>
  <si>
    <t>Boiler Assembly [1]: Circulating Fluidized Bed [7] : Fly ash flow</t>
  </si>
  <si>
    <t>Boiler Assembly [1]: Circulating Fluidized Bed [7] : Reference O2 content</t>
  </si>
  <si>
    <t>Boiler Assembly [1]: Circulating Fluidized Bed [7] : Exit flue gas O2 content</t>
  </si>
  <si>
    <t>Boiler Assembly [1]: Circulating Fluidized Bed [7] : Exit flue gas H2O content</t>
  </si>
  <si>
    <t>93|~7~4~431~~-144~</t>
  </si>
  <si>
    <t>Boiler Assembly [1]: Circulating Fluidized Bed [7] : Hg from combustion</t>
  </si>
  <si>
    <t>kg/hr</t>
  </si>
  <si>
    <t>93|~7~4~432~~-144~</t>
  </si>
  <si>
    <t>Boiler Assembly [1]: Circulating Fluidized Bed [7] : Hg in exit gas</t>
  </si>
  <si>
    <t>93|~7~4~193~~-144~</t>
  </si>
  <si>
    <t>Boiler Assembly [1]: Circulating Fluidized Bed [7] : HCl in exit gas</t>
  </si>
  <si>
    <t>93|~7~4~194~~-144~</t>
  </si>
  <si>
    <t>Boiler Assembly [1]: Circulating Fluidized Bed [7] : NOx production</t>
  </si>
  <si>
    <t>93|~7~4~333~~-144~</t>
  </si>
  <si>
    <t>Boiler Assembly [1]: Circulating Fluidized Bed [7] : NOx volume concentration in exit flue gas</t>
  </si>
  <si>
    <t>ppmv</t>
  </si>
  <si>
    <t>93|~7~4~336~~-144~</t>
  </si>
  <si>
    <t>Boiler Assembly [1]: Circulating Fluidized Bed [7] : NOx mass concentration in exit flue gas</t>
  </si>
  <si>
    <t>ppm</t>
  </si>
  <si>
    <t>93|~7~4~334~~-144~</t>
  </si>
  <si>
    <t>Boiler Assembly [1]: Circulating Fluidized Bed [7] : NOx volume concentration in exit flue gas (dry base, actual O2%)</t>
  </si>
  <si>
    <t>ppmvd</t>
  </si>
  <si>
    <t>93|~7~4~335~~-144~</t>
  </si>
  <si>
    <t>Boiler Assembly [1]: Circulating Fluidized Bed [7] : NOx volume concentration in exit flue gas (dry base, reference O2%)</t>
  </si>
  <si>
    <t>~25~6~1~~-27~</t>
  </si>
  <si>
    <t>Deaerator [25] - DAER : Mode</t>
  </si>
  <si>
    <t>TD</t>
  </si>
  <si>
    <t>~25~6~3~~-27~</t>
  </si>
  <si>
    <t>Deaerator [25] - DAER : DA pressure specification</t>
  </si>
  <si>
    <t>Specified by user</t>
  </si>
  <si>
    <t>~25~4~4~~-27~</t>
  </si>
  <si>
    <t>Deaerator [25] - DAER : Operating pressure</t>
  </si>
  <si>
    <t>~25~4~5~~-27~</t>
  </si>
  <si>
    <t>Deaerator [25] - DAER : Temperature</t>
  </si>
  <si>
    <t>93|~25~4~7~~-27~</t>
  </si>
  <si>
    <t>Deaerator [25] - DAER : FW inlet pressure</t>
  </si>
  <si>
    <t>93|~25~4~8~~-27~</t>
  </si>
  <si>
    <t>Deaerator [25] - DAER : FW inlet temperature</t>
  </si>
  <si>
    <t>93|~25~4~28~~-27~</t>
  </si>
  <si>
    <t>Deaerator [25] - DAER : FW inlet enthalpy</t>
  </si>
  <si>
    <t>93|~25~4~9~~-27~</t>
  </si>
  <si>
    <t>Deaerator [25] - DAER : FW inlet mass flow</t>
  </si>
  <si>
    <t>93|~25~4~23~~-27~</t>
  </si>
  <si>
    <t>Deaerator [25] - DAER : Additional water head at inlet</t>
  </si>
  <si>
    <t>93|~25~4~10~~-27~</t>
  </si>
  <si>
    <t>Deaerator [25] - DAER : Heating stream pressure</t>
  </si>
  <si>
    <t>93|~25~4~12~~-27~</t>
  </si>
  <si>
    <t>Deaerator [25] - DAER : Heating stream temperature</t>
  </si>
  <si>
    <t>93|~25~4~11~~-27~</t>
  </si>
  <si>
    <t>Deaerator [25] - DAER : Heating stream enthalpy</t>
  </si>
  <si>
    <t>93|~25~4~13~~-27~</t>
  </si>
  <si>
    <t>Deaerator [25] - DAER : Heating stream mass flow</t>
  </si>
  <si>
    <t>93|~25~4~17~~-27~</t>
  </si>
  <si>
    <t>Deaerator [25] - DAER : Flash in pressure</t>
  </si>
  <si>
    <t>93|~25~4~18~~-27~</t>
  </si>
  <si>
    <t>Deaerator [25] - DAER : Flash in temperature</t>
  </si>
  <si>
    <t>93|~25~4~19~~-27~</t>
  </si>
  <si>
    <t>Deaerator [25] - DAER : Flash in enthalpy</t>
  </si>
  <si>
    <t>93|~25~4~20~~-27~</t>
  </si>
  <si>
    <t>Deaerator [25] - DAER : Flash in mass flow</t>
  </si>
  <si>
    <t>93|~25~4~14~~-27~</t>
  </si>
  <si>
    <t>Deaerator [25] - DAER : FW outlet pressure</t>
  </si>
  <si>
    <t>93|~25~4~15~~-27~</t>
  </si>
  <si>
    <t>Deaerator [25] - DAER : FW outlet temperature</t>
  </si>
  <si>
    <t>93|~25~4~29~~-27~</t>
  </si>
  <si>
    <t>Deaerator [25] - DAER : FW outlet enthalpy</t>
  </si>
  <si>
    <t>93|~25~4~16~~-27~</t>
  </si>
  <si>
    <t>Deaerator [25] - DAER : FW outlet mass flow</t>
  </si>
  <si>
    <t>93|~25~4~24~~-27~</t>
  </si>
  <si>
    <t>Deaerator [25] - DAER : Additional water head at outlet</t>
  </si>
  <si>
    <t>~68~3~22~~-19~</t>
  </si>
  <si>
    <t>Boiler Assembly [1]: Desuperheater [68] : Temperature drop</t>
  </si>
  <si>
    <t>~68~3~3~~-19~</t>
  </si>
  <si>
    <t>Boiler Assembly [1]: Desuperheater [68] : Inlet pressure</t>
  </si>
  <si>
    <t>~68~3~4~~-19~</t>
  </si>
  <si>
    <t>Boiler Assembly [1]: Desuperheater [68] : Inlet temperature</t>
  </si>
  <si>
    <t>~68~3~5~~-19~</t>
  </si>
  <si>
    <t>Boiler Assembly [1]: Desuperheater [68] : Inlet mass flow</t>
  </si>
  <si>
    <t>~68~3~6~~-19~</t>
  </si>
  <si>
    <t>Boiler Assembly [1]: Desuperheater [68] : Inlet enthalpy</t>
  </si>
  <si>
    <t>~68~3~11~~-19~</t>
  </si>
  <si>
    <t>Boiler Assembly [1]: Desuperheater [68] : Outlet pressure</t>
  </si>
  <si>
    <t>~68~3~12~~-19~</t>
  </si>
  <si>
    <t>Boiler Assembly [1]: Desuperheater [68] : Outlet temperature</t>
  </si>
  <si>
    <t>~68~3~13~~-19~</t>
  </si>
  <si>
    <t>Boiler Assembly [1]: Desuperheater [68] : Outlet mass flow</t>
  </si>
  <si>
    <t>~68~3~14~~-19~</t>
  </si>
  <si>
    <t>Boiler Assembly [1]: Desuperheater [68] : Outlet enthalpy</t>
  </si>
  <si>
    <t>~68~3~9~~-19~</t>
  </si>
  <si>
    <t>Boiler Assembly [1]: Desuperheater [68] : Spray mass flow</t>
  </si>
  <si>
    <t>~68~3~10~~-19~</t>
  </si>
  <si>
    <t>Boiler Assembly [1]: Desuperheater [68] : Spray water enthalpy</t>
  </si>
  <si>
    <t>~78~3~22~~-19~</t>
  </si>
  <si>
    <t>Boiler Assembly [1]: Desuperheater [78] : Temperature drop</t>
  </si>
  <si>
    <t>~78~3~3~~-19~</t>
  </si>
  <si>
    <t>Boiler Assembly [1]: Desuperheater [78] : Inlet pressure</t>
  </si>
  <si>
    <t>~78~3~4~~-19~</t>
  </si>
  <si>
    <t>Boiler Assembly [1]: Desuperheater [78] : Inlet temperature</t>
  </si>
  <si>
    <t>~78~3~5~~-19~</t>
  </si>
  <si>
    <t>Boiler Assembly [1]: Desuperheater [78] : Inlet mass flow</t>
  </si>
  <si>
    <t>~78~3~6~~-19~</t>
  </si>
  <si>
    <t>Boiler Assembly [1]: Desuperheater [78] : Inlet enthalpy</t>
  </si>
  <si>
    <t>~78~3~11~~-19~</t>
  </si>
  <si>
    <t>Boiler Assembly [1]: Desuperheater [78] : Outlet pressure</t>
  </si>
  <si>
    <t>~78~3~12~~-19~</t>
  </si>
  <si>
    <t>Boiler Assembly [1]: Desuperheater [78] : Outlet temperature</t>
  </si>
  <si>
    <t>~78~3~13~~-19~</t>
  </si>
  <si>
    <t>Boiler Assembly [1]: Desuperheater [78] : Outlet mass flow</t>
  </si>
  <si>
    <t>~78~3~14~~-19~</t>
  </si>
  <si>
    <t>Boiler Assembly [1]: Desuperheater [78] : Outlet enthalpy</t>
  </si>
  <si>
    <t>~78~3~9~~-19~</t>
  </si>
  <si>
    <t>Boiler Assembly [1]: Desuperheater [78] : Spray mass flow</t>
  </si>
  <si>
    <t>~78~3~10~~-19~</t>
  </si>
  <si>
    <t>Boiler Assembly [1]: Desuperheater [78] : Spray water enthalpy</t>
  </si>
  <si>
    <t>82|71|~2~8~2~~-122~</t>
  </si>
  <si>
    <t>Boiler Assembly [1]: Duct - Classic [2] - SA Duct In #1 : Mode</t>
  </si>
  <si>
    <t>ED</t>
  </si>
  <si>
    <t>73|74|93|~2~4~1~~-122~</t>
  </si>
  <si>
    <t>Boiler Assembly [1]: Duct - Classic [2] - SA Duct In #1 : Pressure drop</t>
  </si>
  <si>
    <t>82|71|~2~8~1~~-122~</t>
  </si>
  <si>
    <t>Boiler Assembly [1]: Duct - Classic [2] - SA Duct In #1 : Temperature drop</t>
  </si>
  <si>
    <t>73|74|93|~2~4~5~~-122~</t>
  </si>
  <si>
    <t>Boiler Assembly [1]: Duct - Classic [2] - SA Duct In #1 : Heat loss</t>
  </si>
  <si>
    <t>82|71|~48~8~2~~-122~</t>
  </si>
  <si>
    <t>Boiler Assembly [1]: Duct - Classic [48] - Flue Gas Duct Out : Mode</t>
  </si>
  <si>
    <t>73|74|93|~48~4~1~~-122~</t>
  </si>
  <si>
    <t>Boiler Assembly [1]: Duct - Classic [48] - Flue Gas Duct Out : Pressure drop</t>
  </si>
  <si>
    <t>82|71|~48~8~1~~-122~</t>
  </si>
  <si>
    <t>Boiler Assembly [1]: Duct - Classic [48] - Flue Gas Duct Out : Temperature drop</t>
  </si>
  <si>
    <t>73|74|93|~48~4~5~~-122~</t>
  </si>
  <si>
    <t>Boiler Assembly [1]: Duct - Classic [48] - Flue Gas Duct Out : Heat loss</t>
  </si>
  <si>
    <t>82|71|~65~8~2~~-122~</t>
  </si>
  <si>
    <t>Boiler Assembly [1]: Duct - Classic [65] - PA Duct In #1 : Mode</t>
  </si>
  <si>
    <t>73|74|93|~65~4~1~~-122~</t>
  </si>
  <si>
    <t>Boiler Assembly [1]: Duct - Classic [65] - PA Duct In #1 : Pressure drop</t>
  </si>
  <si>
    <t>82|71|~65~8~1~~-122~</t>
  </si>
  <si>
    <t>Boiler Assembly [1]: Duct - Classic [65] - PA Duct In #1 : Temperature drop</t>
  </si>
  <si>
    <t>73|74|93|~65~4~5~~-122~</t>
  </si>
  <si>
    <t>Boiler Assembly [1]: Duct - Classic [65] - PA Duct In #1 : Heat loss</t>
  </si>
  <si>
    <t>82|71|~82~8~2~~-122~</t>
  </si>
  <si>
    <t>Boiler Assembly [1]: Duct - Classic [82] - PA Duct In #2 : Mode</t>
  </si>
  <si>
    <t>73|74|93|~82~4~1~~-122~</t>
  </si>
  <si>
    <t>Boiler Assembly [1]: Duct - Classic [82] - PA Duct In #2 : Pressure drop</t>
  </si>
  <si>
    <t>82|71|~82~8~1~~-122~</t>
  </si>
  <si>
    <t>Boiler Assembly [1]: Duct - Classic [82] - PA Duct In #2 : Temperature drop</t>
  </si>
  <si>
    <t>73|74|93|~82~4~5~~-122~</t>
  </si>
  <si>
    <t>Boiler Assembly [1]: Duct - Classic [82] - PA Duct In #2 : Heat loss</t>
  </si>
  <si>
    <t>82|71|~83~8~2~~-122~</t>
  </si>
  <si>
    <t>Boiler Assembly [1]: Duct - Classic [83] - SA Duct In #2 : Mode</t>
  </si>
  <si>
    <t>73|74|93|~83~4~1~~-122~</t>
  </si>
  <si>
    <t>Boiler Assembly [1]: Duct - Classic [83] - SA Duct In #2 : Pressure drop</t>
  </si>
  <si>
    <t>82|71|~83~8~1~~-122~</t>
  </si>
  <si>
    <t>Boiler Assembly [1]: Duct - Classic [83] - SA Duct In #2 : Temperature drop</t>
  </si>
  <si>
    <t>73|74|93|~83~4~5~~-122~</t>
  </si>
  <si>
    <t>Boiler Assembly [1]: Duct - Classic [83] - SA Duct In #2 : Heat loss</t>
  </si>
  <si>
    <t>~42~10~1~~-113~</t>
  </si>
  <si>
    <t>Boiler Assembly [1]: Economiser (PCE) [42] - ECO : Mode</t>
  </si>
  <si>
    <t>~42~1~35~~-113~</t>
  </si>
  <si>
    <t>Boiler Assembly [1]: Economiser (PCE) [42] - ECO : Water inlet mass flow</t>
  </si>
  <si>
    <t>~42~1~36~~-113~</t>
  </si>
  <si>
    <t>Boiler Assembly [1]: Economiser (PCE) [42] - ECO : Water inlet pressure</t>
  </si>
  <si>
    <t>~42~1~38~~-113~</t>
  </si>
  <si>
    <t>Boiler Assembly [1]: Economiser (PCE) [42] - ECO : Water inlet enthalpy</t>
  </si>
  <si>
    <t>~42~1~37~~-113~</t>
  </si>
  <si>
    <t>Boiler Assembly [1]: Economiser (PCE) [42] - ECO : Water inlet temperature</t>
  </si>
  <si>
    <t>~42~3~12~~-113~</t>
  </si>
  <si>
    <t>Boiler Assembly [1]: Economiser (PCE) [42] - ECO : Water exit mass flow</t>
  </si>
  <si>
    <t>~42~3~13~~-113~</t>
  </si>
  <si>
    <t>Boiler Assembly [1]: Economiser (PCE) [42] - ECO : Water exit pressure</t>
  </si>
  <si>
    <t>~42~3~14~~-113~</t>
  </si>
  <si>
    <t>Boiler Assembly [1]: Economiser (PCE) [42] - ECO : Water exit temperature</t>
  </si>
  <si>
    <t>~42~3~15~~-113~</t>
  </si>
  <si>
    <t>Boiler Assembly [1]: Economiser (PCE) [42] - ECO : Water exit enthalpy</t>
  </si>
  <si>
    <t>~42~1~24~~-113~</t>
  </si>
  <si>
    <t>Boiler Assembly [1]: Economiser (PCE) [42] - ECO : Gas mass flow</t>
  </si>
  <si>
    <t>~42~1~105~~-113~</t>
  </si>
  <si>
    <t>Boiler Assembly [1]: Economiser (PCE) [42] - ECO : Flyash mass flow</t>
  </si>
  <si>
    <t>~42~1~26~~-113~</t>
  </si>
  <si>
    <t>Boiler Assembly [1]: Economiser (PCE) [42] - ECO : Gas inlet temperature</t>
  </si>
  <si>
    <t>~42~3~3~~-113~</t>
  </si>
  <si>
    <t>Boiler Assembly [1]: Economiser (PCE) [42] - ECO : Gas exit temperature</t>
  </si>
  <si>
    <t>~42~3~20~~-113~</t>
  </si>
  <si>
    <t>Boiler Assembly [1]: Economiser (PCE) [42] - ECO : Dew point temperature</t>
  </si>
  <si>
    <t>~42~3~10~~-113~</t>
  </si>
  <si>
    <t>Boiler Assembly [1]: Economiser (PCE) [42] - ECO : Condensed water flow from air</t>
  </si>
  <si>
    <t>~42~3~11~~-113~</t>
  </si>
  <si>
    <t>Boiler Assembly [1]: Economiser (PCE) [42] - ECO : Condensed water enthalpy from air</t>
  </si>
  <si>
    <t>~42~3~17~~-113~</t>
  </si>
  <si>
    <t>Boiler Assembly [1]: Economiser (PCE) [42] - ECO : Heat transfer in non-condensing section</t>
  </si>
  <si>
    <t>~42~3~18~~-113~</t>
  </si>
  <si>
    <t>Boiler Assembly [1]: Economiser (PCE) [42] - ECO : Heat transfer in condensing section</t>
  </si>
  <si>
    <t>~42~3~19~~-113~</t>
  </si>
  <si>
    <t>Boiler Assembly [1]: Economiser (PCE) [42] - ECO : Total heat transfer to liquid</t>
  </si>
  <si>
    <t>~42~3~26~~-113~</t>
  </si>
  <si>
    <t>Boiler Assembly [1]: Economiser (PCE) [42] - ECO : Heat loss</t>
  </si>
  <si>
    <t>~42~1~16~~-113~</t>
  </si>
  <si>
    <t>Boiler Assembly [1]: Economiser (PCE) [42] - ECO : Radiant heat influx</t>
  </si>
  <si>
    <t>~42~3~29~~-113~</t>
  </si>
  <si>
    <t>Boiler Assembly [1]: Economiser (PCE) [42] - ECO : Gas side pressure drop</t>
  </si>
  <si>
    <t>~42~3~28~~-113~</t>
  </si>
  <si>
    <t>Boiler Assembly [1]: Economiser (PCE) [42] - ECO : Water side pressure drop</t>
  </si>
  <si>
    <t>89|~12~3~6~~-139~</t>
  </si>
  <si>
    <t>Boiler Assembly [1]: Electrostatic Precipitator [12] - ESP : Particulate collection efficiency</t>
  </si>
  <si>
    <t>89|~12~3~5~~-139~</t>
  </si>
  <si>
    <t>Boiler Assembly [1]: Electrostatic Precipitator [12] - ESP : Electricity consumption</t>
  </si>
  <si>
    <t>91|~12~1~81~~-139~</t>
  </si>
  <si>
    <t>Boiler Assembly [1]: Electrostatic Precipitator [12] - ESP : Flue gas pressure</t>
  </si>
  <si>
    <t>91|~12~1~82~~-139~</t>
  </si>
  <si>
    <t>Boiler Assembly [1]: Electrostatic Precipitator [12] - ESP : Flue gas temperature</t>
  </si>
  <si>
    <t>91|~12~1~84~~-139~</t>
  </si>
  <si>
    <t>Boiler Assembly [1]: Electrostatic Precipitator [12] - ESP : Flue gas volume flow</t>
  </si>
  <si>
    <t>m^3/hr</t>
  </si>
  <si>
    <t>91|~12~1~83~~-139~</t>
  </si>
  <si>
    <t>Boiler Assembly [1]: Electrostatic Precipitator [12] - ESP : Flue gas mass flow</t>
  </si>
  <si>
    <t>91|~12~1~93~~-139~</t>
  </si>
  <si>
    <t>Boiler Assembly [1]: Electrostatic Precipitator [12] - ESP : Inlet particulate flow</t>
  </si>
  <si>
    <t>89|~12~3~3~~-139~</t>
  </si>
  <si>
    <t>Boiler Assembly [1]: Electrostatic Precipitator [12] - ESP : Particulate removal</t>
  </si>
  <si>
    <t>91|~12~1~95~~-139~</t>
  </si>
  <si>
    <t>Boiler Assembly [1]: Electrostatic Precipitator [12] - ESP : Outlet particulate flow</t>
  </si>
  <si>
    <t>89|~12~3~8~~-139~</t>
  </si>
  <si>
    <t>Boiler Assembly [1]: Electrostatic Precipitator [12] - ESP : Inlet particulate load per energy input</t>
  </si>
  <si>
    <t>89|~12~3~25~~-139~</t>
  </si>
  <si>
    <t>Boiler Assembly [1]: Electrostatic Precipitator [12] - ESP : Inlet particulate load per gas flow @ 6% O2, dry</t>
  </si>
  <si>
    <t>89|~12~3~7~~-139~</t>
  </si>
  <si>
    <t>Boiler Assembly [1]: Electrostatic Precipitator [12] - ESP : Outlet particulate load per energy input</t>
  </si>
  <si>
    <t>89|~12~3~24~~-139~</t>
  </si>
  <si>
    <t>Boiler Assembly [1]: Electrostatic Precipitator [12] - ESP : Outlet particulate load per gas flow @ 6% O2, dry</t>
  </si>
  <si>
    <t>89|~12~3~4~~-139~</t>
  </si>
  <si>
    <t>Boiler Assembly [1]: Electrostatic Precipitator [12] - ESP : Pressure drop</t>
  </si>
  <si>
    <t>89|~12~3~97~~-139~</t>
  </si>
  <si>
    <t>Boiler Assembly [1]: Electrostatic Precipitator [12] - ESP : Heat loss</t>
  </si>
  <si>
    <t>89|~12~3~2~~-139~</t>
  </si>
  <si>
    <t>Boiler Assembly [1]: Electrostatic Precipitator [12] - ESP : Flue gas velocity</t>
  </si>
  <si>
    <t>82|71|~9~5~10~~-65~</t>
  </si>
  <si>
    <t>Boiler Assembly [1]: Fan [9] - SA Fan #1 : Mode</t>
  </si>
  <si>
    <t>TD - Fixed RPM</t>
  </si>
  <si>
    <t>82|71|~9~5~20~~-65~</t>
  </si>
  <si>
    <t>Boiler Assembly [1]: Fan [9] - SA Fan #1 : Actual operating mode</t>
  </si>
  <si>
    <t>91|~9~1~19~~-65~</t>
  </si>
  <si>
    <t>Boiler Assembly [1]: Fan [9] - SA Fan #1 : Number of existing units</t>
  </si>
  <si>
    <t>93|~9~3~20~~-65~</t>
  </si>
  <si>
    <t>93|~9~3~19~~-65~</t>
  </si>
  <si>
    <t>Boiler Assembly [1]: Fan [9] - SA Fan #1 : Total shaft power</t>
  </si>
  <si>
    <t>93|~9~3~1~~-65~</t>
  </si>
  <si>
    <t>Boiler Assembly [1]: Fan [9] - SA Fan #1 : Shaft power per unit</t>
  </si>
  <si>
    <t>93|~9~3~2~~-65~</t>
  </si>
  <si>
    <t>Boiler Assembly [1]: Fan [9] - SA Fan #1 : Fan compression power per unit</t>
  </si>
  <si>
    <t>93|~9~3~3~~-65~</t>
  </si>
  <si>
    <t>Boiler Assembly [1]: Fan [9] - SA Fan #1 : Fan inlet volume flow per unit</t>
  </si>
  <si>
    <t>93|~9~3~4~~-65~</t>
  </si>
  <si>
    <t>Boiler Assembly [1]: Fan [9] - SA Fan #1 : Fan pressure rise (before control damper)</t>
  </si>
  <si>
    <t>93|~9~3~5~~-65~</t>
  </si>
  <si>
    <t>Boiler Assembly [1]: Fan [9] - SA Fan #1 : Fan overall pressure rise</t>
  </si>
  <si>
    <t>93|~9~3~6~~-65~</t>
  </si>
  <si>
    <t>Boiler Assembly [1]: Fan [9] - SA Fan #1 : Fan isentropic efficiency</t>
  </si>
  <si>
    <t>93|~9~3~11~~-65~</t>
  </si>
  <si>
    <t>Boiler Assembly [1]: Fan [9] - SA Fan #1 : Fan polytropic efficiency</t>
  </si>
  <si>
    <t>93|~9~3~8~~-65~</t>
  </si>
  <si>
    <t>93|~9~3~9~~-65~</t>
  </si>
  <si>
    <t>Boiler Assembly [1]: Fan [9] - SA Fan #1 : Mechanical loss per unit</t>
  </si>
  <si>
    <t>93|~9~3~10~~-65~</t>
  </si>
  <si>
    <t>82|71|~9~6~1~2~-65~</t>
  </si>
  <si>
    <t>Boiler Assembly [1]: Fan [9] - SA Fan #1 : Motor: Mode</t>
  </si>
  <si>
    <t>Design</t>
  </si>
  <si>
    <t>91|~9~1~7~2~-65~</t>
  </si>
  <si>
    <t>Boiler Assembly [1]: Fan [9] - SA Fan #1 : Motor: Nameplate power</t>
  </si>
  <si>
    <t>91|~9~1~19~2~-65~</t>
  </si>
  <si>
    <t>Boiler Assembly [1]: Fan [9] - SA Fan #1 : Motor: Nameplate efficiency</t>
  </si>
  <si>
    <t>Boiler Assembly [1]: Fan [9] - SA Fan #1 : Motor: Nameplate / Design point load</t>
  </si>
  <si>
    <t>76|~9~2~8~2~-65~</t>
  </si>
  <si>
    <t>Boiler Assembly [1]: Fan [9] - SA Fan #1 : Motor: Number of operating units</t>
  </si>
  <si>
    <t>93|~9~7~2~2~-65~</t>
  </si>
  <si>
    <t>Boiler Assembly [1]: Fan [9] - SA Fan #1 : Motor: Electricity consumption</t>
  </si>
  <si>
    <t>93|~9~7~6~2~-65~</t>
  </si>
  <si>
    <t>Boiler Assembly [1]: Fan [9] - SA Fan #1 : Motor: Shaft power</t>
  </si>
  <si>
    <t>93|~9~7~4~2~-65~</t>
  </si>
  <si>
    <t>Boiler Assembly [1]: Fan [9] - SA Fan #1 : Motor: Efficiency</t>
  </si>
  <si>
    <t>93|~9~7~3~2~-65~</t>
  </si>
  <si>
    <t>Boiler Assembly [1]: Fan [9] - SA Fan #1 : Motor: Electrical loss</t>
  </si>
  <si>
    <t>89|~9~3~5~2~-65~</t>
  </si>
  <si>
    <t>Boiler Assembly [1]: Fan [9] - SA Fan #1 : Motor: Nameplate motor shaft power</t>
  </si>
  <si>
    <t>82|71|~52~5~10~~-65~</t>
  </si>
  <si>
    <t>Boiler Assembly [1]: Fan [52] : Mode</t>
  </si>
  <si>
    <t>82|71|~52~5~20~~-65~</t>
  </si>
  <si>
    <t>Boiler Assembly [1]: Fan [52] : Actual operating mode</t>
  </si>
  <si>
    <t>91|~52~1~19~~-65~</t>
  </si>
  <si>
    <t>Boiler Assembly [1]: Fan [52] : Number of existing units</t>
  </si>
  <si>
    <t>93|~52~3~20~~-65~</t>
  </si>
  <si>
    <t>93|~52~3~19~~-65~</t>
  </si>
  <si>
    <t>Boiler Assembly [1]: Fan [52] : Total shaft power</t>
  </si>
  <si>
    <t>93|~52~3~1~~-65~</t>
  </si>
  <si>
    <t>Boiler Assembly [1]: Fan [52] : Shaft power per unit</t>
  </si>
  <si>
    <t>93|~52~3~2~~-65~</t>
  </si>
  <si>
    <t>Boiler Assembly [1]: Fan [52] : Fan compression power per unit</t>
  </si>
  <si>
    <t>93|~52~3~3~~-65~</t>
  </si>
  <si>
    <t>Boiler Assembly [1]: Fan [52] : Fan inlet volume flow per unit</t>
  </si>
  <si>
    <t>93|~52~3~4~~-65~</t>
  </si>
  <si>
    <t>Boiler Assembly [1]: Fan [52] : Fan pressure rise (before control damper)</t>
  </si>
  <si>
    <t>93|~52~3~5~~-65~</t>
  </si>
  <si>
    <t>Boiler Assembly [1]: Fan [52] : Fan overall pressure rise</t>
  </si>
  <si>
    <t>93|~52~3~6~~-65~</t>
  </si>
  <si>
    <t>Boiler Assembly [1]: Fan [52] : Fan isentropic efficiency</t>
  </si>
  <si>
    <t>93|~52~3~11~~-65~</t>
  </si>
  <si>
    <t>Boiler Assembly [1]: Fan [52] : Fan polytropic efficiency</t>
  </si>
  <si>
    <t>93|~52~3~8~~-65~</t>
  </si>
  <si>
    <t>93|~52~3~9~~-65~</t>
  </si>
  <si>
    <t>Boiler Assembly [1]: Fan [52] : Mechanical loss per unit</t>
  </si>
  <si>
    <t>93|~52~3~10~~-65~</t>
  </si>
  <si>
    <t>82|71|~52~6~1~2~-65~</t>
  </si>
  <si>
    <t>Boiler Assembly [1]: Fan [52] : Motor: Mode</t>
  </si>
  <si>
    <t>91|~52~1~7~2~-65~</t>
  </si>
  <si>
    <t>Boiler Assembly [1]: Fan [52] : Motor: Nameplate power</t>
  </si>
  <si>
    <t>91|~52~1~19~2~-65~</t>
  </si>
  <si>
    <t>Boiler Assembly [1]: Fan [52] : Motor: Nameplate efficiency</t>
  </si>
  <si>
    <t>Boiler Assembly [1]: Fan [52] : Motor: Nameplate / Design point load</t>
  </si>
  <si>
    <t>76|~52~2~8~2~-65~</t>
  </si>
  <si>
    <t>Boiler Assembly [1]: Fan [52] : Motor: Number of operating units</t>
  </si>
  <si>
    <t>93|~52~7~2~2~-65~</t>
  </si>
  <si>
    <t>Boiler Assembly [1]: Fan [52] : Motor: Electricity consumption</t>
  </si>
  <si>
    <t>93|~52~7~6~2~-65~</t>
  </si>
  <si>
    <t>Boiler Assembly [1]: Fan [52] : Motor: Shaft power</t>
  </si>
  <si>
    <t>93|~52~7~4~2~-65~</t>
  </si>
  <si>
    <t>Boiler Assembly [1]: Fan [52] : Motor: Efficiency</t>
  </si>
  <si>
    <t>93|~52~7~3~2~-65~</t>
  </si>
  <si>
    <t>Boiler Assembly [1]: Fan [52] : Motor: Electrical loss</t>
  </si>
  <si>
    <t>89|~52~3~5~2~-65~</t>
  </si>
  <si>
    <t>Boiler Assembly [1]: Fan [52] : Motor: Nameplate motor shaft power</t>
  </si>
  <si>
    <t>82|71|~72~5~10~~-65~</t>
  </si>
  <si>
    <t>Boiler Assembly [1]: Fan [72] - PA Fan #1 : Mode</t>
  </si>
  <si>
    <t>82|71|~72~5~20~~-65~</t>
  </si>
  <si>
    <t>Boiler Assembly [1]: Fan [72] - PA Fan #1 : Actual operating mode</t>
  </si>
  <si>
    <t>91|~72~1~19~~-65~</t>
  </si>
  <si>
    <t>Boiler Assembly [1]: Fan [72] - PA Fan #1 : Number of existing units</t>
  </si>
  <si>
    <t>93|~72~3~20~~-65~</t>
  </si>
  <si>
    <t>93|~72~3~19~~-65~</t>
  </si>
  <si>
    <t>Boiler Assembly [1]: Fan [72] - PA Fan #1 : Total shaft power</t>
  </si>
  <si>
    <t>93|~72~3~1~~-65~</t>
  </si>
  <si>
    <t>Boiler Assembly [1]: Fan [72] - PA Fan #1 : Shaft power per unit</t>
  </si>
  <si>
    <t>93|~72~3~2~~-65~</t>
  </si>
  <si>
    <t>Boiler Assembly [1]: Fan [72] - PA Fan #1 : Fan compression power per unit</t>
  </si>
  <si>
    <t>93|~72~3~3~~-65~</t>
  </si>
  <si>
    <t>Boiler Assembly [1]: Fan [72] - PA Fan #1 : Fan inlet volume flow per unit</t>
  </si>
  <si>
    <t>93|~72~3~4~~-65~</t>
  </si>
  <si>
    <t>Boiler Assembly [1]: Fan [72] - PA Fan #1 : Fan pressure rise (before control damper)</t>
  </si>
  <si>
    <t>93|~72~3~5~~-65~</t>
  </si>
  <si>
    <t>Boiler Assembly [1]: Fan [72] - PA Fan #1 : Fan overall pressure rise</t>
  </si>
  <si>
    <t>93|~72~3~6~~-65~</t>
  </si>
  <si>
    <t>Boiler Assembly [1]: Fan [72] - PA Fan #1 : Fan isentropic efficiency</t>
  </si>
  <si>
    <t>93|~72~3~11~~-65~</t>
  </si>
  <si>
    <t>Boiler Assembly [1]: Fan [72] - PA Fan #1 : Fan polytropic efficiency</t>
  </si>
  <si>
    <t>93|~72~3~8~~-65~</t>
  </si>
  <si>
    <t>93|~72~3~9~~-65~</t>
  </si>
  <si>
    <t>Boiler Assembly [1]: Fan [72] - PA Fan #1 : Mechanical loss per unit</t>
  </si>
  <si>
    <t>93|~72~3~10~~-65~</t>
  </si>
  <si>
    <t>82|71|~72~6~1~2~-65~</t>
  </si>
  <si>
    <t>Boiler Assembly [1]: Fan [72] - PA Fan #1 : Motor: Mode</t>
  </si>
  <si>
    <t>91|~72~1~7~2~-65~</t>
  </si>
  <si>
    <t>Boiler Assembly [1]: Fan [72] - PA Fan #1 : Motor: Nameplate power</t>
  </si>
  <si>
    <t>91|~72~1~19~2~-65~</t>
  </si>
  <si>
    <t>Boiler Assembly [1]: Fan [72] - PA Fan #1 : Motor: Nameplate efficiency</t>
  </si>
  <si>
    <t>Boiler Assembly [1]: Fan [72] - PA Fan #1 : Motor: Nameplate / Design point load</t>
  </si>
  <si>
    <t>76|~72~2~8~2~-65~</t>
  </si>
  <si>
    <t>Boiler Assembly [1]: Fan [72] - PA Fan #1 : Motor: Number of operating units</t>
  </si>
  <si>
    <t>93|~72~7~2~2~-65~</t>
  </si>
  <si>
    <t>Boiler Assembly [1]: Fan [72] - PA Fan #1 : Motor: Electricity consumption</t>
  </si>
  <si>
    <t>93|~72~7~6~2~-65~</t>
  </si>
  <si>
    <t>Boiler Assembly [1]: Fan [72] - PA Fan #1 : Motor: Shaft power</t>
  </si>
  <si>
    <t>93|~72~7~4~2~-65~</t>
  </si>
  <si>
    <t>Boiler Assembly [1]: Fan [72] - PA Fan #1 : Motor: Efficiency</t>
  </si>
  <si>
    <t>93|~72~7~3~2~-65~</t>
  </si>
  <si>
    <t>Boiler Assembly [1]: Fan [72] - PA Fan #1 : Motor: Electrical loss</t>
  </si>
  <si>
    <t>89|~72~3~5~2~-65~</t>
  </si>
  <si>
    <t>Boiler Assembly [1]: Fan [72] - PA Fan #1 : Motor: Nameplate motor shaft power</t>
  </si>
  <si>
    <t>82|71|~81~5~10~~-65~</t>
  </si>
  <si>
    <t>Boiler Assembly [1]: Fan [81] - SA Fan #2 : Mode</t>
  </si>
  <si>
    <t>82|71|~81~5~20~~-65~</t>
  </si>
  <si>
    <t>Boiler Assembly [1]: Fan [81] - SA Fan #2 : Actual operating mode</t>
  </si>
  <si>
    <t>91|~81~1~19~~-65~</t>
  </si>
  <si>
    <t>Boiler Assembly [1]: Fan [81] - SA Fan #2 : Number of existing units</t>
  </si>
  <si>
    <t>93|~81~3~20~~-65~</t>
  </si>
  <si>
    <t>93|~81~3~19~~-65~</t>
  </si>
  <si>
    <t>Boiler Assembly [1]: Fan [81] - SA Fan #2 : Total shaft power</t>
  </si>
  <si>
    <t>93|~81~3~1~~-65~</t>
  </si>
  <si>
    <t>Boiler Assembly [1]: Fan [81] - SA Fan #2 : Shaft power per unit</t>
  </si>
  <si>
    <t>93|~81~3~2~~-65~</t>
  </si>
  <si>
    <t>Boiler Assembly [1]: Fan [81] - SA Fan #2 : Fan compression power per unit</t>
  </si>
  <si>
    <t>93|~81~3~3~~-65~</t>
  </si>
  <si>
    <t>Boiler Assembly [1]: Fan [81] - SA Fan #2 : Fan inlet volume flow per unit</t>
  </si>
  <si>
    <t>93|~81~3~4~~-65~</t>
  </si>
  <si>
    <t>Boiler Assembly [1]: Fan [81] - SA Fan #2 : Fan pressure rise (before control damper)</t>
  </si>
  <si>
    <t>93|~81~3~5~~-65~</t>
  </si>
  <si>
    <t>Boiler Assembly [1]: Fan [81] - SA Fan #2 : Fan overall pressure rise</t>
  </si>
  <si>
    <t>93|~81~3~6~~-65~</t>
  </si>
  <si>
    <t>Boiler Assembly [1]: Fan [81] - SA Fan #2 : Fan isentropic efficiency</t>
  </si>
  <si>
    <t>93|~81~3~11~~-65~</t>
  </si>
  <si>
    <t>Boiler Assembly [1]: Fan [81] - SA Fan #2 : Fan polytropic efficiency</t>
  </si>
  <si>
    <t>93|~81~3~8~~-65~</t>
  </si>
  <si>
    <t>93|~81~3~9~~-65~</t>
  </si>
  <si>
    <t>Boiler Assembly [1]: Fan [81] - SA Fan #2 : Mechanical loss per unit</t>
  </si>
  <si>
    <t>93|~81~3~10~~-65~</t>
  </si>
  <si>
    <t>82|71|~81~6~1~2~-65~</t>
  </si>
  <si>
    <t>Boiler Assembly [1]: Fan [81] - SA Fan #2 : Motor: Mode</t>
  </si>
  <si>
    <t>91|~81~1~7~2~-65~</t>
  </si>
  <si>
    <t>Boiler Assembly [1]: Fan [81] - SA Fan #2 : Motor: Nameplate power</t>
  </si>
  <si>
    <t>91|~81~1~19~2~-65~</t>
  </si>
  <si>
    <t>Boiler Assembly [1]: Fan [81] - SA Fan #2 : Motor: Nameplate efficiency</t>
  </si>
  <si>
    <t>Boiler Assembly [1]: Fan [81] - SA Fan #2 : Motor: Nameplate / Design point load</t>
  </si>
  <si>
    <t>76|~81~2~8~2~-65~</t>
  </si>
  <si>
    <t>Boiler Assembly [1]: Fan [81] - SA Fan #2 : Motor: Number of operating units</t>
  </si>
  <si>
    <t>93|~81~7~2~2~-65~</t>
  </si>
  <si>
    <t>Boiler Assembly [1]: Fan [81] - SA Fan #2 : Motor: Electricity consumption</t>
  </si>
  <si>
    <t>93|~81~7~6~2~-65~</t>
  </si>
  <si>
    <t>Boiler Assembly [1]: Fan [81] - SA Fan #2 : Motor: Shaft power</t>
  </si>
  <si>
    <t>93|~81~7~4~2~-65~</t>
  </si>
  <si>
    <t>Boiler Assembly [1]: Fan [81] - SA Fan #2 : Motor: Efficiency</t>
  </si>
  <si>
    <t>93|~81~7~3~2~-65~</t>
  </si>
  <si>
    <t>Boiler Assembly [1]: Fan [81] - SA Fan #2 : Motor: Electrical loss</t>
  </si>
  <si>
    <t>89|~81~3~5~2~-65~</t>
  </si>
  <si>
    <t>Boiler Assembly [1]: Fan [81] - SA Fan #2 : Motor: Nameplate motor shaft power</t>
  </si>
  <si>
    <t>82|71|~85~5~10~~-65~</t>
  </si>
  <si>
    <t>Boiler Assembly [1]: Fan [85] - PA Fan #2 : Mode</t>
  </si>
  <si>
    <t>82|71|~85~5~20~~-65~</t>
  </si>
  <si>
    <t>Boiler Assembly [1]: Fan [85] - PA Fan #2 : Actual operating mode</t>
  </si>
  <si>
    <t>91|~85~1~19~~-65~</t>
  </si>
  <si>
    <t>Boiler Assembly [1]: Fan [85] - PA Fan #2 : Number of existing units</t>
  </si>
  <si>
    <t>93|~85~3~20~~-65~</t>
  </si>
  <si>
    <t>93|~85~3~19~~-65~</t>
  </si>
  <si>
    <t>Boiler Assembly [1]: Fan [85] - PA Fan #2 : Total shaft power</t>
  </si>
  <si>
    <t>93|~85~3~1~~-65~</t>
  </si>
  <si>
    <t>Boiler Assembly [1]: Fan [85] - PA Fan #2 : Shaft power per unit</t>
  </si>
  <si>
    <t>93|~85~3~2~~-65~</t>
  </si>
  <si>
    <t>Boiler Assembly [1]: Fan [85] - PA Fan #2 : Fan compression power per unit</t>
  </si>
  <si>
    <t>93|~85~3~3~~-65~</t>
  </si>
  <si>
    <t>Boiler Assembly [1]: Fan [85] - PA Fan #2 : Fan inlet volume flow per unit</t>
  </si>
  <si>
    <t>93|~85~3~4~~-65~</t>
  </si>
  <si>
    <t>Boiler Assembly [1]: Fan [85] - PA Fan #2 : Fan pressure rise (before control damper)</t>
  </si>
  <si>
    <t>93|~85~3~5~~-65~</t>
  </si>
  <si>
    <t>Boiler Assembly [1]: Fan [85] - PA Fan #2 : Fan overall pressure rise</t>
  </si>
  <si>
    <t>93|~85~3~6~~-65~</t>
  </si>
  <si>
    <t>Boiler Assembly [1]: Fan [85] - PA Fan #2 : Fan isentropic efficiency</t>
  </si>
  <si>
    <t>93|~85~3~11~~-65~</t>
  </si>
  <si>
    <t>Boiler Assembly [1]: Fan [85] - PA Fan #2 : Fan polytropic efficiency</t>
  </si>
  <si>
    <t>93|~85~3~8~~-65~</t>
  </si>
  <si>
    <t>93|~85~3~9~~-65~</t>
  </si>
  <si>
    <t>Boiler Assembly [1]: Fan [85] - PA Fan #2 : Mechanical loss per unit</t>
  </si>
  <si>
    <t>93|~85~3~10~~-65~</t>
  </si>
  <si>
    <t>82|71|~85~6~1~2~-65~</t>
  </si>
  <si>
    <t>Boiler Assembly [1]: Fan [85] - PA Fan #2 : Motor: Mode</t>
  </si>
  <si>
    <t>91|~85~1~7~2~-65~</t>
  </si>
  <si>
    <t>Boiler Assembly [1]: Fan [85] - PA Fan #2 : Motor: Nameplate power</t>
  </si>
  <si>
    <t>91|~85~1~19~2~-65~</t>
  </si>
  <si>
    <t>Boiler Assembly [1]: Fan [85] - PA Fan #2 : Motor: Nameplate efficiency</t>
  </si>
  <si>
    <t>Boiler Assembly [1]: Fan [85] - PA Fan #2 : Motor: Nameplate / Design point load</t>
  </si>
  <si>
    <t>76|~85~2~8~2~-65~</t>
  </si>
  <si>
    <t>Boiler Assembly [1]: Fan [85] - PA Fan #2 : Motor: Number of operating units</t>
  </si>
  <si>
    <t>93|~85~7~2~2~-65~</t>
  </si>
  <si>
    <t>Boiler Assembly [1]: Fan [85] - PA Fan #2 : Motor: Electricity consumption</t>
  </si>
  <si>
    <t>93|~85~7~6~2~-65~</t>
  </si>
  <si>
    <t>Boiler Assembly [1]: Fan [85] - PA Fan #2 : Motor: Shaft power</t>
  </si>
  <si>
    <t>93|~85~7~4~2~-65~</t>
  </si>
  <si>
    <t>Boiler Assembly [1]: Fan [85] - PA Fan #2 : Motor: Efficiency</t>
  </si>
  <si>
    <t>93|~85~7~3~2~-65~</t>
  </si>
  <si>
    <t>Boiler Assembly [1]: Fan [85] - PA Fan #2 : Motor: Electrical loss</t>
  </si>
  <si>
    <t>89|~85~3~5~2~-65~</t>
  </si>
  <si>
    <t>Boiler Assembly [1]: Fan [85] - PA Fan #2 : Motor: Nameplate motor shaft power</t>
  </si>
  <si>
    <t>91|~21~1~13~~-102~</t>
  </si>
  <si>
    <t>Feedwater Heater (PCE) [21] - LPH-7 : Shell pressure</t>
  </si>
  <si>
    <t>91|~21~1~71~~-102~</t>
  </si>
  <si>
    <t>Feedwater Heater (PCE) [21] - LPH-7 : Saturation temperature</t>
  </si>
  <si>
    <t>89|~21~3~7~~-102~</t>
  </si>
  <si>
    <t>Feedwater Heater (PCE) [21] - LPH-7 : Total heat transfer</t>
  </si>
  <si>
    <t>82|71|~21~5~1~~-102~</t>
  </si>
  <si>
    <t>Feedwater Heater (PCE) [21] - LPH-7 : Heat transfer in condensing section</t>
  </si>
  <si>
    <t>89|~21~3~6~~-102~</t>
  </si>
  <si>
    <t>Feedwater Heater (PCE) [21] - LPH-7 : Heat transfer in drain cooler</t>
  </si>
  <si>
    <t>91|~21~1~101~~-102~</t>
  </si>
  <si>
    <t>Feedwater Heater (PCE) [21] - LPH-7 : Feedwater temperature rise (overall)</t>
  </si>
  <si>
    <t>82|71|~21~5~2~~-102~</t>
  </si>
  <si>
    <t>Feedwater Heater (PCE) [21] - LPH-7 : Terminal difference</t>
  </si>
  <si>
    <t>82|71|~21~5~3~~-102~</t>
  </si>
  <si>
    <t>Feedwater Heater (PCE) [21] - LPH-7 : Drain cooler approach</t>
  </si>
  <si>
    <t>91|~21~1~45~~-102~</t>
  </si>
  <si>
    <t>Feedwater Heater (PCE) [21] - LPH-7 : Total heat transfer area</t>
  </si>
  <si>
    <t>m^2</t>
  </si>
  <si>
    <t>91|~21~1~82~~-102~</t>
  </si>
  <si>
    <t>Feedwater Heater (PCE) [21] - LPH-7 : Nameplate steam pressure</t>
  </si>
  <si>
    <t>89|~21~3~52~~-102~</t>
  </si>
  <si>
    <t>Feedwater Heater (PCE) [21] - LPH-7 : Shell length</t>
  </si>
  <si>
    <t>89|~21~3~53~~-102~</t>
  </si>
  <si>
    <t>Feedwater Heater (PCE) [21] - LPH-7 : Shell inner diameter</t>
  </si>
  <si>
    <t>89|~21~3~56~~-102~</t>
  </si>
  <si>
    <t>Feedwater Heater (PCE) [21] - LPH-7 : Overall length</t>
  </si>
  <si>
    <t>89|~21~3~27~~-102~</t>
  </si>
  <si>
    <t>Feedwater Heater (PCE) [21] - LPH-7 : Overall outer diameter</t>
  </si>
  <si>
    <t>89|~21~3~45~~-102~</t>
  </si>
  <si>
    <t>Feedwater Heater (PCE) [21] - LPH-7 : Total dry weight</t>
  </si>
  <si>
    <t>kg</t>
  </si>
  <si>
    <t>89|~21~3~57~~-102~</t>
  </si>
  <si>
    <t>Feedwater Heater (PCE) [21] - LPH-7 : Total operating (wet) weight</t>
  </si>
  <si>
    <t>82|71|~21~5~5~~-102~</t>
  </si>
  <si>
    <t>Feedwater Heater (PCE) [21] - LPH-7 : Total estimated installed cost</t>
  </si>
  <si>
    <t>91|~22~1~13~~-102~</t>
  </si>
  <si>
    <t>Feedwater Heater (PCE) [22] - LPH-6 : Shell pressure</t>
  </si>
  <si>
    <t>91|~22~1~71~~-102~</t>
  </si>
  <si>
    <t>Feedwater Heater (PCE) [22] - LPH-6 : Saturation temperature</t>
  </si>
  <si>
    <t>89|~22~3~7~~-102~</t>
  </si>
  <si>
    <t>Feedwater Heater (PCE) [22] - LPH-6 : Total heat transfer</t>
  </si>
  <si>
    <t>82|71|~22~5~1~~-102~</t>
  </si>
  <si>
    <t>Feedwater Heater (PCE) [22] - LPH-6 : Heat transfer in condensing section</t>
  </si>
  <si>
    <t>89|~22~3~6~~-102~</t>
  </si>
  <si>
    <t>Feedwater Heater (PCE) [22] - LPH-6 : Heat transfer in drain cooler</t>
  </si>
  <si>
    <t>91|~22~1~101~~-102~</t>
  </si>
  <si>
    <t>Feedwater Heater (PCE) [22] - LPH-6 : Feedwater temperature rise (overall)</t>
  </si>
  <si>
    <t>82|71|~22~5~2~~-102~</t>
  </si>
  <si>
    <t>Feedwater Heater (PCE) [22] - LPH-6 : Terminal difference</t>
  </si>
  <si>
    <t>82|71|~22~5~3~~-102~</t>
  </si>
  <si>
    <t>Feedwater Heater (PCE) [22] - LPH-6 : Drain cooler approach</t>
  </si>
  <si>
    <t>91|~22~1~45~~-102~</t>
  </si>
  <si>
    <t>Feedwater Heater (PCE) [22] - LPH-6 : Total heat transfer area</t>
  </si>
  <si>
    <t>91|~22~1~82~~-102~</t>
  </si>
  <si>
    <t>Feedwater Heater (PCE) [22] - LPH-6 : Nameplate steam pressure</t>
  </si>
  <si>
    <t>89|~22~3~52~~-102~</t>
  </si>
  <si>
    <t>Feedwater Heater (PCE) [22] - LPH-6 : Shell length</t>
  </si>
  <si>
    <t>89|~22~3~53~~-102~</t>
  </si>
  <si>
    <t>Feedwater Heater (PCE) [22] - LPH-6 : Shell inner diameter</t>
  </si>
  <si>
    <t>89|~22~3~56~~-102~</t>
  </si>
  <si>
    <t>Feedwater Heater (PCE) [22] - LPH-6 : Overall length</t>
  </si>
  <si>
    <t>89|~22~3~27~~-102~</t>
  </si>
  <si>
    <t>Feedwater Heater (PCE) [22] - LPH-6 : Overall outer diameter</t>
  </si>
  <si>
    <t>89|~22~3~45~~-102~</t>
  </si>
  <si>
    <t>Feedwater Heater (PCE) [22] - LPH-6 : Total dry weight</t>
  </si>
  <si>
    <t>89|~22~3~57~~-102~</t>
  </si>
  <si>
    <t>Feedwater Heater (PCE) [22] - LPH-6 : Total operating (wet) weight</t>
  </si>
  <si>
    <t>82|71|~22~5~5~~-102~</t>
  </si>
  <si>
    <t>Feedwater Heater (PCE) [22] - LPH-6 : Total estimated installed cost</t>
  </si>
  <si>
    <t>91|~23~1~13~~-102~</t>
  </si>
  <si>
    <t>Feedwater Heater (PCE) [23] - LPH-5 : Shell pressure</t>
  </si>
  <si>
    <t>91|~23~1~71~~-102~</t>
  </si>
  <si>
    <t>Feedwater Heater (PCE) [23] - LPH-5 : Saturation temperature</t>
  </si>
  <si>
    <t>89|~23~3~7~~-102~</t>
  </si>
  <si>
    <t>Feedwater Heater (PCE) [23] - LPH-5 : Total heat transfer</t>
  </si>
  <si>
    <t>82|71|~23~5~1~~-102~</t>
  </si>
  <si>
    <t>Feedwater Heater (PCE) [23] - LPH-5 : Heat transfer in condensing section</t>
  </si>
  <si>
    <t>89|~23~3~6~~-102~</t>
  </si>
  <si>
    <t>Feedwater Heater (PCE) [23] - LPH-5 : Heat transfer in drain cooler</t>
  </si>
  <si>
    <t>91|~23~1~101~~-102~</t>
  </si>
  <si>
    <t>Feedwater Heater (PCE) [23] - LPH-5 : Feedwater temperature rise (overall)</t>
  </si>
  <si>
    <t>82|71|~23~5~2~~-102~</t>
  </si>
  <si>
    <t>Feedwater Heater (PCE) [23] - LPH-5 : Terminal difference</t>
  </si>
  <si>
    <t>82|71|~23~5~3~~-102~</t>
  </si>
  <si>
    <t>Feedwater Heater (PCE) [23] - LPH-5 : Drain cooler approach</t>
  </si>
  <si>
    <t>91|~23~1~45~~-102~</t>
  </si>
  <si>
    <t>Feedwater Heater (PCE) [23] - LPH-5 : Total heat transfer area</t>
  </si>
  <si>
    <t>91|~23~1~82~~-102~</t>
  </si>
  <si>
    <t>Feedwater Heater (PCE) [23] - LPH-5 : Nameplate steam pressure</t>
  </si>
  <si>
    <t>89|~23~3~52~~-102~</t>
  </si>
  <si>
    <t>Feedwater Heater (PCE) [23] - LPH-5 : Shell length</t>
  </si>
  <si>
    <t>89|~23~3~53~~-102~</t>
  </si>
  <si>
    <t>Feedwater Heater (PCE) [23] - LPH-5 : Shell inner diameter</t>
  </si>
  <si>
    <t>89|~23~3~56~~-102~</t>
  </si>
  <si>
    <t>Feedwater Heater (PCE) [23] - LPH-5 : Overall length</t>
  </si>
  <si>
    <t>89|~23~3~27~~-102~</t>
  </si>
  <si>
    <t>Feedwater Heater (PCE) [23] - LPH-5 : Overall outer diameter</t>
  </si>
  <si>
    <t>89|~23~3~45~~-102~</t>
  </si>
  <si>
    <t>Feedwater Heater (PCE) [23] - LPH-5 : Total dry weight</t>
  </si>
  <si>
    <t>89|~23~3~57~~-102~</t>
  </si>
  <si>
    <t>Feedwater Heater (PCE) [23] - LPH-5 : Total operating (wet) weight</t>
  </si>
  <si>
    <t>82|71|~23~5~5~~-102~</t>
  </si>
  <si>
    <t>Feedwater Heater (PCE) [23] - LPH-5 : Total estimated installed cost</t>
  </si>
  <si>
    <t>91|~24~1~13~~-102~</t>
  </si>
  <si>
    <t>Feedwater Heater (PCE) [24] - LPH-4 : Shell pressure</t>
  </si>
  <si>
    <t>91|~24~1~71~~-102~</t>
  </si>
  <si>
    <t>Feedwater Heater (PCE) [24] - LPH-4 : Saturation temperature</t>
  </si>
  <si>
    <t>89|~24~3~7~~-102~</t>
  </si>
  <si>
    <t>Feedwater Heater (PCE) [24] - LPH-4 : Total heat transfer</t>
  </si>
  <si>
    <t>82|71|~24~5~1~~-102~</t>
  </si>
  <si>
    <t>Feedwater Heater (PCE) [24] - LPH-4 : Heat transfer in condensing section</t>
  </si>
  <si>
    <t>89|~24~3~5~~-102~</t>
  </si>
  <si>
    <t>Feedwater Heater (PCE) [24] - LPH-4 : Heat transfer in desuperheating section</t>
  </si>
  <si>
    <t>89|~24~3~6~~-102~</t>
  </si>
  <si>
    <t>Feedwater Heater (PCE) [24] - LPH-4 : Heat transfer in drain cooler</t>
  </si>
  <si>
    <t>91|~24~1~101~~-102~</t>
  </si>
  <si>
    <t>Feedwater Heater (PCE) [24] - LPH-4 : Feedwater temperature rise (overall)</t>
  </si>
  <si>
    <t>82|71|~24~5~2~~-102~</t>
  </si>
  <si>
    <t>Feedwater Heater (PCE) [24] - LPH-4 : Terminal difference</t>
  </si>
  <si>
    <t>82|71|~24~5~3~~-102~</t>
  </si>
  <si>
    <t>Feedwater Heater (PCE) [24] - LPH-4 : Drain cooler approach</t>
  </si>
  <si>
    <t>91|~24~1~45~~-102~</t>
  </si>
  <si>
    <t>Feedwater Heater (PCE) [24] - LPH-4 : Total heat transfer area</t>
  </si>
  <si>
    <t>91|~24~1~82~~-102~</t>
  </si>
  <si>
    <t>Feedwater Heater (PCE) [24] - LPH-4 : Nameplate steam pressure</t>
  </si>
  <si>
    <t>89|~24~3~52~~-102~</t>
  </si>
  <si>
    <t>Feedwater Heater (PCE) [24] - LPH-4 : Shell length</t>
  </si>
  <si>
    <t>89|~24~3~53~~-102~</t>
  </si>
  <si>
    <t>Feedwater Heater (PCE) [24] - LPH-4 : Shell inner diameter</t>
  </si>
  <si>
    <t>89|~24~3~56~~-102~</t>
  </si>
  <si>
    <t>Feedwater Heater (PCE) [24] - LPH-4 : Overall length</t>
  </si>
  <si>
    <t>89|~24~3~27~~-102~</t>
  </si>
  <si>
    <t>Feedwater Heater (PCE) [24] - LPH-4 : Overall outer diameter</t>
  </si>
  <si>
    <t>89|~24~3~45~~-102~</t>
  </si>
  <si>
    <t>Feedwater Heater (PCE) [24] - LPH-4 : Total dry weight</t>
  </si>
  <si>
    <t>89|~24~3~57~~-102~</t>
  </si>
  <si>
    <t>Feedwater Heater (PCE) [24] - LPH-4 : Total operating (wet) weight</t>
  </si>
  <si>
    <t>82|71|~24~5~5~~-102~</t>
  </si>
  <si>
    <t>Feedwater Heater (PCE) [24] - LPH-4 : Total estimated installed cost</t>
  </si>
  <si>
    <t>91|~32~1~13~~-102~</t>
  </si>
  <si>
    <t>Feedwater Heater (PCE) [32] - HPH-2 : Shell pressure</t>
  </si>
  <si>
    <t>91|~32~1~71~~-102~</t>
  </si>
  <si>
    <t>Feedwater Heater (PCE) [32] - HPH-2 : Saturation temperature</t>
  </si>
  <si>
    <t>89|~32~3~7~~-102~</t>
  </si>
  <si>
    <t>Feedwater Heater (PCE) [32] - HPH-2 : Total heat transfer</t>
  </si>
  <si>
    <t>82|71|~32~5~1~~-102~</t>
  </si>
  <si>
    <t>Feedwater Heater (PCE) [32] - HPH-2 : Heat transfer in condensing section</t>
  </si>
  <si>
    <t>89|~32~3~5~~-102~</t>
  </si>
  <si>
    <t>Feedwater Heater (PCE) [32] - HPH-2 : Heat transfer in desuperheating section</t>
  </si>
  <si>
    <t>89|~32~3~6~~-102~</t>
  </si>
  <si>
    <t>Feedwater Heater (PCE) [32] - HPH-2 : Heat transfer in drain cooler</t>
  </si>
  <si>
    <t>91|~32~1~101~~-102~</t>
  </si>
  <si>
    <t>Feedwater Heater (PCE) [32] - HPH-2 : Feedwater temperature rise (overall)</t>
  </si>
  <si>
    <t>82|71|~32~5~2~~-102~</t>
  </si>
  <si>
    <t>Feedwater Heater (PCE) [32] - HPH-2 : Terminal difference</t>
  </si>
  <si>
    <t>82|71|~32~5~3~~-102~</t>
  </si>
  <si>
    <t>Feedwater Heater (PCE) [32] - HPH-2 : Drain cooler approach</t>
  </si>
  <si>
    <t>91|~32~1~45~~-102~</t>
  </si>
  <si>
    <t>Feedwater Heater (PCE) [32] - HPH-2 : Total heat transfer area</t>
  </si>
  <si>
    <t>91|~32~1~82~~-102~</t>
  </si>
  <si>
    <t>Feedwater Heater (PCE) [32] - HPH-2 : Nameplate steam pressure</t>
  </si>
  <si>
    <t>89|~32~3~52~~-102~</t>
  </si>
  <si>
    <t>Feedwater Heater (PCE) [32] - HPH-2 : Shell length</t>
  </si>
  <si>
    <t>89|~32~3~53~~-102~</t>
  </si>
  <si>
    <t>Feedwater Heater (PCE) [32] - HPH-2 : Shell inner diameter</t>
  </si>
  <si>
    <t>89|~32~3~56~~-102~</t>
  </si>
  <si>
    <t>Feedwater Heater (PCE) [32] - HPH-2 : Overall length</t>
  </si>
  <si>
    <t>89|~32~3~27~~-102~</t>
  </si>
  <si>
    <t>Feedwater Heater (PCE) [32] - HPH-2 : Overall outer diameter</t>
  </si>
  <si>
    <t>89|~32~3~45~~-102~</t>
  </si>
  <si>
    <t>Feedwater Heater (PCE) [32] - HPH-2 : Total dry weight</t>
  </si>
  <si>
    <t>89|~32~3~57~~-102~</t>
  </si>
  <si>
    <t>Feedwater Heater (PCE) [32] - HPH-2 : Total operating (wet) weight</t>
  </si>
  <si>
    <t>82|71|~32~5~5~~-102~</t>
  </si>
  <si>
    <t>Feedwater Heater (PCE) [32] - HPH-2 : Total estimated installed cost</t>
  </si>
  <si>
    <t>91|~46~1~13~~-102~</t>
  </si>
  <si>
    <t>Feedwater Heater (PCE) [46] - HPH-1 : Shell pressure</t>
  </si>
  <si>
    <t>91|~46~1~71~~-102~</t>
  </si>
  <si>
    <t>Feedwater Heater (PCE) [46] - HPH-1 : Saturation temperature</t>
  </si>
  <si>
    <t>89|~46~3~7~~-102~</t>
  </si>
  <si>
    <t>Feedwater Heater (PCE) [46] - HPH-1 : Total heat transfer</t>
  </si>
  <si>
    <t>82|71|~46~5~1~~-102~</t>
  </si>
  <si>
    <t>Feedwater Heater (PCE) [46] - HPH-1 : Heat transfer in condensing section</t>
  </si>
  <si>
    <t>89|~46~3~5~~-102~</t>
  </si>
  <si>
    <t>Feedwater Heater (PCE) [46] - HPH-1 : Heat transfer in desuperheating section</t>
  </si>
  <si>
    <t>89|~46~3~6~~-102~</t>
  </si>
  <si>
    <t>Feedwater Heater (PCE) [46] - HPH-1 : Heat transfer in drain cooler</t>
  </si>
  <si>
    <t>91|~46~1~101~~-102~</t>
  </si>
  <si>
    <t>Feedwater Heater (PCE) [46] - HPH-1 : Feedwater temperature rise (overall)</t>
  </si>
  <si>
    <t>82|71|~46~5~2~~-102~</t>
  </si>
  <si>
    <t>Feedwater Heater (PCE) [46] - HPH-1 : Terminal difference</t>
  </si>
  <si>
    <t>82|71|~46~5~3~~-102~</t>
  </si>
  <si>
    <t>Feedwater Heater (PCE) [46] - HPH-1 : Drain cooler approach</t>
  </si>
  <si>
    <t>91|~46~1~45~~-102~</t>
  </si>
  <si>
    <t>Feedwater Heater (PCE) [46] - HPH-1 : Total heat transfer area</t>
  </si>
  <si>
    <t>91|~46~1~82~~-102~</t>
  </si>
  <si>
    <t>Feedwater Heater (PCE) [46] - HPH-1 : Nameplate steam pressure</t>
  </si>
  <si>
    <t>89|~46~3~52~~-102~</t>
  </si>
  <si>
    <t>Feedwater Heater (PCE) [46] - HPH-1 : Shell length</t>
  </si>
  <si>
    <t>89|~46~3~53~~-102~</t>
  </si>
  <si>
    <t>Feedwater Heater (PCE) [46] - HPH-1 : Shell inner diameter</t>
  </si>
  <si>
    <t>89|~46~3~56~~-102~</t>
  </si>
  <si>
    <t>Feedwater Heater (PCE) [46] - HPH-1 : Overall length</t>
  </si>
  <si>
    <t>89|~46~3~27~~-102~</t>
  </si>
  <si>
    <t>Feedwater Heater (PCE) [46] - HPH-1 : Overall outer diameter</t>
  </si>
  <si>
    <t>89|~46~3~45~~-102~</t>
  </si>
  <si>
    <t>Feedwater Heater (PCE) [46] - HPH-1 : Total dry weight</t>
  </si>
  <si>
    <t>89|~46~3~57~~-102~</t>
  </si>
  <si>
    <t>Feedwater Heater (PCE) [46] - HPH-1 : Total operating (wet) weight</t>
  </si>
  <si>
    <t>82|71|~46~5~5~~-102~</t>
  </si>
  <si>
    <t>Feedwater Heater (PCE) [46] - HPH-1 : Total estimated installed cost</t>
  </si>
  <si>
    <t>93|~10~3~1~~-24~</t>
  </si>
  <si>
    <t>Fuel Source [10] - Coal : Pressure</t>
  </si>
  <si>
    <t>93|~10~3~2~~-24~</t>
  </si>
  <si>
    <t>Fuel Source [10] - Coal : Temperature</t>
  </si>
  <si>
    <t>93|~10~3~3~~-24~</t>
  </si>
  <si>
    <t>Fuel Source [10] - Coal : Enthalpy</t>
  </si>
  <si>
    <t>93|~10~3~4~~-24~</t>
  </si>
  <si>
    <t>93|~10~3~10~~-24~</t>
  </si>
  <si>
    <t>Fuel Source [10] - Coal : Energy flow (LHV)</t>
  </si>
  <si>
    <t>93|~10~3~11~~-24~</t>
  </si>
  <si>
    <t>Fuel Source [10] - Coal : Energy flow (HHV)</t>
  </si>
  <si>
    <t>93|~10~3~25~~-24~</t>
  </si>
  <si>
    <t>Fuel Source [10] - Coal : Fuel LHV price</t>
  </si>
  <si>
    <t>93|~10~3~26~~-24~</t>
  </si>
  <si>
    <t>Fuel Source [10] - Coal : Fuel expense</t>
  </si>
  <si>
    <t>~10~4~15~200~-24~</t>
  </si>
  <si>
    <t>~10~10~2~200~-24~</t>
  </si>
  <si>
    <t>Fuel Source [10] - Coal : Fuel type</t>
  </si>
  <si>
    <t>Solid</t>
  </si>
  <si>
    <t>~10~3~50~200~-24~</t>
  </si>
  <si>
    <t>Fuel Source [10] - Coal : LHV @ 25C</t>
  </si>
  <si>
    <t>~10~3~49~200~-24~</t>
  </si>
  <si>
    <t>~10~3~20~200~-24~</t>
  </si>
  <si>
    <t>~10~10~3~200~-24~</t>
  </si>
  <si>
    <t>Fuel Source [10] - Coal : Total LHV + Sensible heat referenced to 25C</t>
  </si>
  <si>
    <t>~10~10~4~200~-24~</t>
  </si>
  <si>
    <t>Fuel Source [10] - Coal : Total fuel enthalpy referenced to 0C</t>
  </si>
  <si>
    <t>~10~3~42~200~-24~</t>
  </si>
  <si>
    <t>Fuel Source [10] - Coal : Weight % of C</t>
  </si>
  <si>
    <t>~10~3~43~200~-24~</t>
  </si>
  <si>
    <t>Fuel Source [10] - Coal : Weight % of H</t>
  </si>
  <si>
    <t>~10~3~48~200~-24~</t>
  </si>
  <si>
    <t>Fuel Source [10] - Coal : Weight % of O</t>
  </si>
  <si>
    <t>~10~3~44~200~-24~</t>
  </si>
  <si>
    <t>Fuel Source [10] - Coal : Weight % of N</t>
  </si>
  <si>
    <t>~10~3~46~200~-24~</t>
  </si>
  <si>
    <t>Fuel Source [10] - Coal : Weight % of S</t>
  </si>
  <si>
    <t>~10~3~41~200~-24~</t>
  </si>
  <si>
    <t>Fuel Source [10] - Coal : Weight % of Ar</t>
  </si>
  <si>
    <t>~10~3~45~200~-24~</t>
  </si>
  <si>
    <t>Fuel Source [10] - Coal : Weight % of Chlorine</t>
  </si>
  <si>
    <t>~10~3~47~200~-24~</t>
  </si>
  <si>
    <t>Fuel Source [10] - Coal : Weight % of Ash</t>
  </si>
  <si>
    <t>~10~3~30~200~-24~</t>
  </si>
  <si>
    <t>Fuel Source [10] - Coal : Weight % of Moisture</t>
  </si>
  <si>
    <t>~10~3~23~200~-24~</t>
  </si>
  <si>
    <t>Fuel Source [10] - Coal : Equivalent molecular weight</t>
  </si>
  <si>
    <t>93|~8~3~1~~-1~</t>
  </si>
  <si>
    <t>Gas/Air Source [8] - PA #1 : Pressure</t>
  </si>
  <si>
    <t>93|~8~3~2~~-1~</t>
  </si>
  <si>
    <t>Gas/Air Source [8] - PA #1 : Temperature</t>
  </si>
  <si>
    <t>93|~8~3~3~~-1~</t>
  </si>
  <si>
    <t>Gas/Air Source [8] - PA #1 : Enthalpy</t>
  </si>
  <si>
    <t>93|~8~3~4~~-1~</t>
  </si>
  <si>
    <t>93|~8~3~5~~-1~</t>
  </si>
  <si>
    <t>Gas/Air Source [8] - PA #1 : Molecular weight</t>
  </si>
  <si>
    <t>93|~8~3~11~~-1~</t>
  </si>
  <si>
    <t>Gas/Air Source [8] - PA #1 : N2 mole percent</t>
  </si>
  <si>
    <t>93|~8~3~12~~-1~</t>
  </si>
  <si>
    <t>Gas/Air Source [8] - PA #1 : O2 mole percent</t>
  </si>
  <si>
    <t>93|~8~3~13~~-1~</t>
  </si>
  <si>
    <t>Gas/Air Source [8] - PA #1 : CO2 mole percent</t>
  </si>
  <si>
    <t>93|~8~3~14~~-1~</t>
  </si>
  <si>
    <t>Gas/Air Source [8] - PA #1 : H2O mole percent</t>
  </si>
  <si>
    <t>93|~8~3~15~~-1~</t>
  </si>
  <si>
    <t>Gas/Air Source [8] - PA #1 : SO2 mole percent</t>
  </si>
  <si>
    <t>93|~8~3~16~~-1~</t>
  </si>
  <si>
    <t>Gas/Air Source [8] - PA #1 : Ar mole percent</t>
  </si>
  <si>
    <t>93|~8~3~20~~-1~</t>
  </si>
  <si>
    <t>Gas/Air Source [8] - PA #1 : Liquid H2O mole percent</t>
  </si>
  <si>
    <t>93|~8~3~21~~-1~</t>
  </si>
  <si>
    <t>Gas/Air Source [8] - PA #1 : CO2 mass flow</t>
  </si>
  <si>
    <t>93|~11~3~1~~-1~</t>
  </si>
  <si>
    <t>Gas/Air Source [11] - SA #1 : Pressure</t>
  </si>
  <si>
    <t>93|~11~3~2~~-1~</t>
  </si>
  <si>
    <t>Gas/Air Source [11] - SA #1 : Temperature</t>
  </si>
  <si>
    <t>93|~11~3~3~~-1~</t>
  </si>
  <si>
    <t>Gas/Air Source [11] - SA #1 : Enthalpy</t>
  </si>
  <si>
    <t>93|~11~3~4~~-1~</t>
  </si>
  <si>
    <t>93|~11~3~5~~-1~</t>
  </si>
  <si>
    <t>Gas/Air Source [11] - SA #1 : Molecular weight</t>
  </si>
  <si>
    <t>93|~11~3~11~~-1~</t>
  </si>
  <si>
    <t>Gas/Air Source [11] - SA #1 : N2 mole percent</t>
  </si>
  <si>
    <t>93|~11~3~12~~-1~</t>
  </si>
  <si>
    <t>Gas/Air Source [11] - SA #1 : O2 mole percent</t>
  </si>
  <si>
    <t>93|~11~3~13~~-1~</t>
  </si>
  <si>
    <t>Gas/Air Source [11] - SA #1 : CO2 mole percent</t>
  </si>
  <si>
    <t>93|~11~3~14~~-1~</t>
  </si>
  <si>
    <t>Gas/Air Source [11] - SA #1 : H2O mole percent</t>
  </si>
  <si>
    <t>93|~11~3~15~~-1~</t>
  </si>
  <si>
    <t>Gas/Air Source [11] - SA #1 : SO2 mole percent</t>
  </si>
  <si>
    <t>93|~11~3~16~~-1~</t>
  </si>
  <si>
    <t>Gas/Air Source [11] - SA #1 : Ar mole percent</t>
  </si>
  <si>
    <t>93|~11~3~20~~-1~</t>
  </si>
  <si>
    <t>Gas/Air Source [11] - SA #1 : Liquid H2O mole percent</t>
  </si>
  <si>
    <t>93|~11~3~21~~-1~</t>
  </si>
  <si>
    <t>Gas/Air Source [11] - SA #1 : CO2 mass flow</t>
  </si>
  <si>
    <t>93|~80~3~1~~-1~</t>
  </si>
  <si>
    <t>Gas/Air Source [80] - PA #2 : Pressure</t>
  </si>
  <si>
    <t>93|~80~3~2~~-1~</t>
  </si>
  <si>
    <t>Gas/Air Source [80] - PA #2 : Temperature</t>
  </si>
  <si>
    <t>93|~80~3~3~~-1~</t>
  </si>
  <si>
    <t>Gas/Air Source [80] - PA #2 : Enthalpy</t>
  </si>
  <si>
    <t>93|~80~3~4~~-1~</t>
  </si>
  <si>
    <t>93|~80~3~5~~-1~</t>
  </si>
  <si>
    <t>Gas/Air Source [80] - PA #2 : Molecular weight</t>
  </si>
  <si>
    <t>93|~80~3~11~~-1~</t>
  </si>
  <si>
    <t>Gas/Air Source [80] - PA #2 : N2 mole percent</t>
  </si>
  <si>
    <t>93|~80~3~12~~-1~</t>
  </si>
  <si>
    <t>Gas/Air Source [80] - PA #2 : O2 mole percent</t>
  </si>
  <si>
    <t>93|~80~3~13~~-1~</t>
  </si>
  <si>
    <t>Gas/Air Source [80] - PA #2 : CO2 mole percent</t>
  </si>
  <si>
    <t>93|~80~3~14~~-1~</t>
  </si>
  <si>
    <t>Gas/Air Source [80] - PA #2 : H2O mole percent</t>
  </si>
  <si>
    <t>93|~80~3~15~~-1~</t>
  </si>
  <si>
    <t>Gas/Air Source [80] - PA #2 : SO2 mole percent</t>
  </si>
  <si>
    <t>93|~80~3~16~~-1~</t>
  </si>
  <si>
    <t>Gas/Air Source [80] - PA #2 : Ar mole percent</t>
  </si>
  <si>
    <t>93|~80~3~20~~-1~</t>
  </si>
  <si>
    <t>Gas/Air Source [80] - PA #2 : Liquid H2O mole percent</t>
  </si>
  <si>
    <t>93|~80~3~21~~-1~</t>
  </si>
  <si>
    <t>Gas/Air Source [80] - PA #2 : CO2 mass flow</t>
  </si>
  <si>
    <t>93|~84~3~1~~-1~</t>
  </si>
  <si>
    <t>Gas/Air Source [84] - SA #2 : Pressure</t>
  </si>
  <si>
    <t>93|~84~3~2~~-1~</t>
  </si>
  <si>
    <t>Gas/Air Source [84] - SA #2 : Temperature</t>
  </si>
  <si>
    <t>93|~84~3~3~~-1~</t>
  </si>
  <si>
    <t>Gas/Air Source [84] - SA #2 : Enthalpy</t>
  </si>
  <si>
    <t>93|~84~3~4~~-1~</t>
  </si>
  <si>
    <t>93|~84~3~5~~-1~</t>
  </si>
  <si>
    <t>Gas/Air Source [84] - SA #2 : Molecular weight</t>
  </si>
  <si>
    <t>93|~84~3~11~~-1~</t>
  </si>
  <si>
    <t>Gas/Air Source [84] - SA #2 : N2 mole percent</t>
  </si>
  <si>
    <t>93|~84~3~12~~-1~</t>
  </si>
  <si>
    <t>Gas/Air Source [84] - SA #2 : O2 mole percent</t>
  </si>
  <si>
    <t>93|~84~3~13~~-1~</t>
  </si>
  <si>
    <t>Gas/Air Source [84] - SA #2 : CO2 mole percent</t>
  </si>
  <si>
    <t>93|~84~3~14~~-1~</t>
  </si>
  <si>
    <t>Gas/Air Source [84] - SA #2 : H2O mole percent</t>
  </si>
  <si>
    <t>93|~84~3~15~~-1~</t>
  </si>
  <si>
    <t>Gas/Air Source [84] - SA #2 : SO2 mole percent</t>
  </si>
  <si>
    <t>93|~84~3~16~~-1~</t>
  </si>
  <si>
    <t>Gas/Air Source [84] - SA #2 : Ar mole percent</t>
  </si>
  <si>
    <t>93|~84~3~20~~-1~</t>
  </si>
  <si>
    <t>Gas/Air Source [84] - SA #2 : Liquid H2O mole percent</t>
  </si>
  <si>
    <t>93|~84~3~21~~-1~</t>
  </si>
  <si>
    <t>Gas/Air Source [84] - SA #2 : CO2 mass flow</t>
  </si>
  <si>
    <t>82|71|~6~10~3~~-168~</t>
  </si>
  <si>
    <t>General Pump [6] - CWP-2 : Mode</t>
  </si>
  <si>
    <t>82|71|~6~10~7~~-168~</t>
  </si>
  <si>
    <t>General Pump [6] - CWP-2 : Multi-pump utilization label</t>
  </si>
  <si>
    <t>1 installed / 1 running</t>
  </si>
  <si>
    <t>82|71|~6~10~6~~-168~</t>
  </si>
  <si>
    <t>General Pump [6] - CWP-2 : Pump head</t>
  </si>
  <si>
    <t>83|93|~6~3~15~~-168~</t>
  </si>
  <si>
    <t>General Pump [6] - CWP-2 : Pressure rise before control valve</t>
  </si>
  <si>
    <t>83|93|~6~3~18~~-168~</t>
  </si>
  <si>
    <t>General Pump [6] - CWP-2 : Pressure rise after valve pressure drop</t>
  </si>
  <si>
    <t>83|93|~6~3~16~~-168~</t>
  </si>
  <si>
    <t>General Pump [6] - CWP-2 : Pressure drop across valve</t>
  </si>
  <si>
    <t>83|93|~6~3~12~~-168~</t>
  </si>
  <si>
    <t>General Pump [6] - CWP-2 : Apparent isentropic efficiency</t>
  </si>
  <si>
    <t>83|93|~6~3~13~~-168~</t>
  </si>
  <si>
    <t>General Pump [6] - CWP-2 : Shaft work per station</t>
  </si>
  <si>
    <t>82|71|~6~10~1~~-168~</t>
  </si>
  <si>
    <t>General Pump [6] - CWP-2 : Hydraulic work per station</t>
  </si>
  <si>
    <t>82|71|~6~10~2~~-168~</t>
  </si>
  <si>
    <t>General Pump [6] - CWP-2 : Electricity consumption per station</t>
  </si>
  <si>
    <t>83|93|~6~3~5~~-168~</t>
  </si>
  <si>
    <t>General Pump [6] - CWP-2 : Suction flow</t>
  </si>
  <si>
    <t>83|93|~6~3~27~~-168~</t>
  </si>
  <si>
    <t>General Pump [6] - CWP-2 : Suction pressure</t>
  </si>
  <si>
    <t>83|93|~6~3~28~~-168~</t>
  </si>
  <si>
    <t>General Pump [6] - CWP-2 : Suction temperature</t>
  </si>
  <si>
    <t>83|93|~6~3~4~~-168~</t>
  </si>
  <si>
    <t>General Pump [6] - CWP-2 : Suction enthalpy</t>
  </si>
  <si>
    <t>83|93|~6~3~8~~-168~</t>
  </si>
  <si>
    <t>General Pump [6] - CWP-2 : Discharge flow</t>
  </si>
  <si>
    <t>83|93|~6~3~29~~-168~</t>
  </si>
  <si>
    <t>General Pump [6] - CWP-2 : Discharge pressure</t>
  </si>
  <si>
    <t>83|93|~6~3~6~~-168~</t>
  </si>
  <si>
    <t>General Pump [6] - CWP-2 : Discharge temperature</t>
  </si>
  <si>
    <t>83|93|~6~3~7~~-168~</t>
  </si>
  <si>
    <t>General Pump [6] - CWP-2 : Discharge enthalpy</t>
  </si>
  <si>
    <t>82|71|~6~6~1~1000~-168~</t>
  </si>
  <si>
    <t>General Pump [6] - CWP-2 : Motor: Mode</t>
  </si>
  <si>
    <t>91|~6~1~7~1000~-168~</t>
  </si>
  <si>
    <t>General Pump [6] - CWP-2 : Motor: Nameplate power</t>
  </si>
  <si>
    <t>91|~6~1~19~1000~-168~</t>
  </si>
  <si>
    <t>General Pump [6] - CWP-2 : Motor: Nameplate efficiency</t>
  </si>
  <si>
    <t>General Pump [6] - CWP-2 : Motor: Nameplate / Design point load</t>
  </si>
  <si>
    <t>76|~6~2~8~1000~-168~</t>
  </si>
  <si>
    <t>General Pump [6] - CWP-2 : Motor: Number of operating units</t>
  </si>
  <si>
    <t>93|~6~7~2~1000~-168~</t>
  </si>
  <si>
    <t>General Pump [6] - CWP-2 : Motor: Electricity consumption</t>
  </si>
  <si>
    <t>93|~6~7~6~1000~-168~</t>
  </si>
  <si>
    <t>General Pump [6] - CWP-2 : Motor: Shaft power</t>
  </si>
  <si>
    <t>93|~6~7~4~1000~-168~</t>
  </si>
  <si>
    <t>General Pump [6] - CWP-2 : Motor: Efficiency</t>
  </si>
  <si>
    <t>93|~6~7~3~1000~-168~</t>
  </si>
  <si>
    <t>General Pump [6] - CWP-2 : Motor: Electrical loss</t>
  </si>
  <si>
    <t>89|~6~3~5~1000~-168~</t>
  </si>
  <si>
    <t>General Pump [6] - CWP-2 : Motor: Nameplate motor shaft power</t>
  </si>
  <si>
    <t>82|71|~27~10~3~~-168~</t>
  </si>
  <si>
    <t>General Pump [27] - CWP-1 : Mode</t>
  </si>
  <si>
    <t>82|71|~27~10~7~~-168~</t>
  </si>
  <si>
    <t>General Pump [27] - CWP-1 : Multi-pump utilization label</t>
  </si>
  <si>
    <t>82|71|~27~10~6~~-168~</t>
  </si>
  <si>
    <t>General Pump [27] - CWP-1 : Pump head</t>
  </si>
  <si>
    <t>83|93|~27~3~15~~-168~</t>
  </si>
  <si>
    <t>General Pump [27] - CWP-1 : Pressure rise before control valve</t>
  </si>
  <si>
    <t>83|93|~27~3~18~~-168~</t>
  </si>
  <si>
    <t>General Pump [27] - CWP-1 : Pressure rise after valve pressure drop</t>
  </si>
  <si>
    <t>83|93|~27~3~16~~-168~</t>
  </si>
  <si>
    <t>General Pump [27] - CWP-1 : Pressure drop across valve</t>
  </si>
  <si>
    <t>83|93|~27~3~12~~-168~</t>
  </si>
  <si>
    <t>General Pump [27] - CWP-1 : Apparent isentropic efficiency</t>
  </si>
  <si>
    <t>83|93|~27~3~13~~-168~</t>
  </si>
  <si>
    <t>General Pump [27] - CWP-1 : Shaft work per station</t>
  </si>
  <si>
    <t>82|71|~27~10~1~~-168~</t>
  </si>
  <si>
    <t>General Pump [27] - CWP-1 : Hydraulic work per station</t>
  </si>
  <si>
    <t>82|71|~27~10~2~~-168~</t>
  </si>
  <si>
    <t>General Pump [27] - CWP-1 : Electricity consumption per station</t>
  </si>
  <si>
    <t>83|93|~27~3~5~~-168~</t>
  </si>
  <si>
    <t>General Pump [27] - CWP-1 : Suction flow</t>
  </si>
  <si>
    <t>83|93|~27~3~27~~-168~</t>
  </si>
  <si>
    <t>General Pump [27] - CWP-1 : Suction pressure</t>
  </si>
  <si>
    <t>83|93|~27~3~28~~-168~</t>
  </si>
  <si>
    <t>General Pump [27] - CWP-1 : Suction temperature</t>
  </si>
  <si>
    <t>83|93|~27~3~4~~-168~</t>
  </si>
  <si>
    <t>General Pump [27] - CWP-1 : Suction enthalpy</t>
  </si>
  <si>
    <t>83|93|~27~3~8~~-168~</t>
  </si>
  <si>
    <t>General Pump [27] - CWP-1 : Discharge flow</t>
  </si>
  <si>
    <t>83|93|~27~3~29~~-168~</t>
  </si>
  <si>
    <t>General Pump [27] - CWP-1 : Discharge pressure</t>
  </si>
  <si>
    <t>83|93|~27~3~6~~-168~</t>
  </si>
  <si>
    <t>General Pump [27] - CWP-1 : Discharge temperature</t>
  </si>
  <si>
    <t>83|93|~27~3~7~~-168~</t>
  </si>
  <si>
    <t>General Pump [27] - CWP-1 : Discharge enthalpy</t>
  </si>
  <si>
    <t>82|71|~27~6~1~1000~-168~</t>
  </si>
  <si>
    <t>General Pump [27] - CWP-1 : Motor: Mode</t>
  </si>
  <si>
    <t>91|~27~1~7~1000~-168~</t>
  </si>
  <si>
    <t>General Pump [27] - CWP-1 : Motor: Nameplate power</t>
  </si>
  <si>
    <t>91|~27~1~19~1000~-168~</t>
  </si>
  <si>
    <t>General Pump [27] - CWP-1 : Motor: Nameplate efficiency</t>
  </si>
  <si>
    <t>General Pump [27] - CWP-1 : Motor: Nameplate / Design point load</t>
  </si>
  <si>
    <t>76|~27~2~8~1000~-168~</t>
  </si>
  <si>
    <t>General Pump [27] - CWP-1 : Motor: Number of operating units</t>
  </si>
  <si>
    <t>93|~27~7~2~1000~-168~</t>
  </si>
  <si>
    <t>General Pump [27] - CWP-1 : Motor: Electricity consumption</t>
  </si>
  <si>
    <t>93|~27~7~6~1000~-168~</t>
  </si>
  <si>
    <t>General Pump [27] - CWP-1 : Motor: Shaft power</t>
  </si>
  <si>
    <t>93|~27~7~4~1000~-168~</t>
  </si>
  <si>
    <t>General Pump [27] - CWP-1 : Motor: Efficiency</t>
  </si>
  <si>
    <t>93|~27~7~3~1000~-168~</t>
  </si>
  <si>
    <t>General Pump [27] - CWP-1 : Motor: Electrical loss</t>
  </si>
  <si>
    <t>89|~27~3~5~1000~-168~</t>
  </si>
  <si>
    <t>General Pump [27] - CWP-1 : Motor: Nameplate motor shaft power</t>
  </si>
  <si>
    <t>82|71|~35~10~3~~-168~</t>
  </si>
  <si>
    <t>General Pump [35] - BFP-C : Mode</t>
  </si>
  <si>
    <t>82|71|~35~10~7~~-168~</t>
  </si>
  <si>
    <t>General Pump [35] - BFP-C : Multi-pump utilization label</t>
  </si>
  <si>
    <t>82|71|~35~10~6~~-168~</t>
  </si>
  <si>
    <t>General Pump [35] - BFP-C : Pump head</t>
  </si>
  <si>
    <t>83|93|~35~3~15~~-168~</t>
  </si>
  <si>
    <t>General Pump [35] - BFP-C : Pressure rise before control valve</t>
  </si>
  <si>
    <t>83|93|~35~3~18~~-168~</t>
  </si>
  <si>
    <t>General Pump [35] - BFP-C : Pressure rise after valve pressure drop</t>
  </si>
  <si>
    <t>83|93|~35~3~16~~-168~</t>
  </si>
  <si>
    <t>General Pump [35] - BFP-C : Pressure drop across valve</t>
  </si>
  <si>
    <t>83|93|~35~3~12~~-168~</t>
  </si>
  <si>
    <t>General Pump [35] - BFP-C : Apparent isentropic efficiency</t>
  </si>
  <si>
    <t>83|93|~35~3~13~~-168~</t>
  </si>
  <si>
    <t>General Pump [35] - BFP-C : Shaft work per station</t>
  </si>
  <si>
    <t>82|71|~35~10~1~~-168~</t>
  </si>
  <si>
    <t>General Pump [35] - BFP-C : Hydraulic work per station</t>
  </si>
  <si>
    <t>82|71|~35~10~2~~-168~</t>
  </si>
  <si>
    <t>General Pump [35] - BFP-C : Electricity consumption per station</t>
  </si>
  <si>
    <t>83|93|~35~3~5~~-168~</t>
  </si>
  <si>
    <t>General Pump [35] - BFP-C : Suction flow</t>
  </si>
  <si>
    <t>83|93|~35~3~27~~-168~</t>
  </si>
  <si>
    <t>General Pump [35] - BFP-C : Suction pressure</t>
  </si>
  <si>
    <t>83|93|~35~3~28~~-168~</t>
  </si>
  <si>
    <t>General Pump [35] - BFP-C : Suction temperature</t>
  </si>
  <si>
    <t>83|93|~35~3~4~~-168~</t>
  </si>
  <si>
    <t>General Pump [35] - BFP-C : Suction enthalpy</t>
  </si>
  <si>
    <t>83|93|~35~3~8~~-168~</t>
  </si>
  <si>
    <t>General Pump [35] - BFP-C : Discharge flow</t>
  </si>
  <si>
    <t>83|93|~35~3~29~~-168~</t>
  </si>
  <si>
    <t>General Pump [35] - BFP-C : Discharge pressure</t>
  </si>
  <si>
    <t>83|93|~35~3~6~~-168~</t>
  </si>
  <si>
    <t>General Pump [35] - BFP-C : Discharge temperature</t>
  </si>
  <si>
    <t>83|93|~35~3~7~~-168~</t>
  </si>
  <si>
    <t>General Pump [35] - BFP-C : Discharge enthalpy</t>
  </si>
  <si>
    <t>82|71|~35~6~1~1000~-168~</t>
  </si>
  <si>
    <t>General Pump [35] - BFP-C : Motor: Mode</t>
  </si>
  <si>
    <t>91|~35~1~7~1000~-168~</t>
  </si>
  <si>
    <t>General Pump [35] - BFP-C : Motor: Nameplate power</t>
  </si>
  <si>
    <t>91|~35~1~19~1000~-168~</t>
  </si>
  <si>
    <t>General Pump [35] - BFP-C : Motor: Nameplate efficiency</t>
  </si>
  <si>
    <t>General Pump [35] - BFP-C : Motor: Nameplate / Design point load</t>
  </si>
  <si>
    <t>76|~35~2~8~1000~-168~</t>
  </si>
  <si>
    <t>General Pump [35] - BFP-C : Motor: Number of operating units</t>
  </si>
  <si>
    <t>93|~35~7~2~1000~-168~</t>
  </si>
  <si>
    <t>General Pump [35] - BFP-C : Motor: Electricity consumption</t>
  </si>
  <si>
    <t>93|~35~7~6~1000~-168~</t>
  </si>
  <si>
    <t>General Pump [35] - BFP-C : Motor: Shaft power</t>
  </si>
  <si>
    <t>93|~35~7~4~1000~-168~</t>
  </si>
  <si>
    <t>General Pump [35] - BFP-C : Motor: Efficiency</t>
  </si>
  <si>
    <t>93|~35~7~3~1000~-168~</t>
  </si>
  <si>
    <t>General Pump [35] - BFP-C : Motor: Electrical loss</t>
  </si>
  <si>
    <t>89|~35~3~5~1000~-168~</t>
  </si>
  <si>
    <t>General Pump [35] - BFP-C : Motor: Nameplate motor shaft power</t>
  </si>
  <si>
    <t>82|71|~45~10~3~~-168~</t>
  </si>
  <si>
    <t>General Pump [45] - CP : Mode</t>
  </si>
  <si>
    <t>82|71|~45~10~7~~-168~</t>
  </si>
  <si>
    <t>General Pump [45] - CP : Multi-pump utilization label</t>
  </si>
  <si>
    <t>82|71|~45~10~6~~-168~</t>
  </si>
  <si>
    <t>General Pump [45] - CP : Pump head</t>
  </si>
  <si>
    <t>83|93|~45~3~15~~-168~</t>
  </si>
  <si>
    <t>General Pump [45] - CP : Pressure rise before control valve</t>
  </si>
  <si>
    <t>83|93|~45~3~18~~-168~</t>
  </si>
  <si>
    <t>General Pump [45] - CP : Pressure rise after valve pressure drop</t>
  </si>
  <si>
    <t>83|93|~45~3~16~~-168~</t>
  </si>
  <si>
    <t>General Pump [45] - CP : Pressure drop across valve</t>
  </si>
  <si>
    <t>83|93|~45~3~12~~-168~</t>
  </si>
  <si>
    <t>General Pump [45] - CP : Apparent isentropic efficiency</t>
  </si>
  <si>
    <t>83|93|~45~3~13~~-168~</t>
  </si>
  <si>
    <t>General Pump [45] - CP : Shaft work per station</t>
  </si>
  <si>
    <t>82|71|~45~10~1~~-168~</t>
  </si>
  <si>
    <t>General Pump [45] - CP : Hydraulic work per station</t>
  </si>
  <si>
    <t>82|71|~45~10~2~~-168~</t>
  </si>
  <si>
    <t>General Pump [45] - CP : Electricity consumption per station</t>
  </si>
  <si>
    <t>83|93|~45~3~5~~-168~</t>
  </si>
  <si>
    <t>General Pump [45] - CP : Suction flow</t>
  </si>
  <si>
    <t>83|93|~45~3~27~~-168~</t>
  </si>
  <si>
    <t>General Pump [45] - CP : Suction pressure</t>
  </si>
  <si>
    <t>83|93|~45~3~28~~-168~</t>
  </si>
  <si>
    <t>General Pump [45] - CP : Suction temperature</t>
  </si>
  <si>
    <t>83|93|~45~3~4~~-168~</t>
  </si>
  <si>
    <t>General Pump [45] - CP : Suction enthalpy</t>
  </si>
  <si>
    <t>83|93|~45~3~8~~-168~</t>
  </si>
  <si>
    <t>General Pump [45] - CP : Discharge flow</t>
  </si>
  <si>
    <t>83|93|~45~3~29~~-168~</t>
  </si>
  <si>
    <t>General Pump [45] - CP : Discharge pressure</t>
  </si>
  <si>
    <t>83|93|~45~3~6~~-168~</t>
  </si>
  <si>
    <t>General Pump [45] - CP : Discharge temperature</t>
  </si>
  <si>
    <t>83|93|~45~3~7~~-168~</t>
  </si>
  <si>
    <t>General Pump [45] - CP : Discharge enthalpy</t>
  </si>
  <si>
    <t>82|71|~45~6~1~1000~-168~</t>
  </si>
  <si>
    <t>General Pump [45] - CP : Motor: Mode</t>
  </si>
  <si>
    <t>91|~45~1~7~1000~-168~</t>
  </si>
  <si>
    <t>General Pump [45] - CP : Motor: Nameplate power</t>
  </si>
  <si>
    <t>91|~45~1~19~1000~-168~</t>
  </si>
  <si>
    <t>General Pump [45] - CP : Motor: Nameplate efficiency</t>
  </si>
  <si>
    <t>General Pump [45] - CP : Motor: Nameplate / Design point load</t>
  </si>
  <si>
    <t>76|~45~2~8~1000~-168~</t>
  </si>
  <si>
    <t>General Pump [45] - CP : Motor: Number of operating units</t>
  </si>
  <si>
    <t>93|~45~7~2~1000~-168~</t>
  </si>
  <si>
    <t>General Pump [45] - CP : Motor: Electricity consumption</t>
  </si>
  <si>
    <t>93|~45~7~6~1000~-168~</t>
  </si>
  <si>
    <t>General Pump [45] - CP : Motor: Shaft power</t>
  </si>
  <si>
    <t>93|~45~7~4~1000~-168~</t>
  </si>
  <si>
    <t>General Pump [45] - CP : Motor: Efficiency</t>
  </si>
  <si>
    <t>93|~45~7~3~1000~-168~</t>
  </si>
  <si>
    <t>General Pump [45] - CP : Motor: Electrical loss</t>
  </si>
  <si>
    <t>89|~45~3~5~1000~-168~</t>
  </si>
  <si>
    <t>General Pump [45] - CP : Motor: Nameplate motor shaft power</t>
  </si>
  <si>
    <t>82|71|~50~10~3~~-168~</t>
  </si>
  <si>
    <t>General Pump [50] - BFP-B : Mode</t>
  </si>
  <si>
    <t>82|71|~50~10~7~~-168~</t>
  </si>
  <si>
    <t>General Pump [50] - BFP-B : Multi-pump utilization label</t>
  </si>
  <si>
    <t>82|71|~50~10~6~~-168~</t>
  </si>
  <si>
    <t>General Pump [50] - BFP-B : Pump head</t>
  </si>
  <si>
    <t>83|93|~50~3~15~~-168~</t>
  </si>
  <si>
    <t>General Pump [50] - BFP-B : Pressure rise before control valve</t>
  </si>
  <si>
    <t>83|93|~50~3~18~~-168~</t>
  </si>
  <si>
    <t>General Pump [50] - BFP-B : Pressure rise after valve pressure drop</t>
  </si>
  <si>
    <t>83|93|~50~3~16~~-168~</t>
  </si>
  <si>
    <t>General Pump [50] - BFP-B : Pressure drop across valve</t>
  </si>
  <si>
    <t>83|93|~50~3~12~~-168~</t>
  </si>
  <si>
    <t>General Pump [50] - BFP-B : Apparent isentropic efficiency</t>
  </si>
  <si>
    <t>83|93|~50~3~13~~-168~</t>
  </si>
  <si>
    <t>General Pump [50] - BFP-B : Shaft work per station</t>
  </si>
  <si>
    <t>82|71|~50~10~1~~-168~</t>
  </si>
  <si>
    <t>General Pump [50] - BFP-B : Hydraulic work per station</t>
  </si>
  <si>
    <t>82|71|~50~10~2~~-168~</t>
  </si>
  <si>
    <t>General Pump [50] - BFP-B : Electricity consumption per station</t>
  </si>
  <si>
    <t>83|93|~50~3~5~~-168~</t>
  </si>
  <si>
    <t>General Pump [50] - BFP-B : Suction flow</t>
  </si>
  <si>
    <t>83|93|~50~3~27~~-168~</t>
  </si>
  <si>
    <t>General Pump [50] - BFP-B : Suction pressure</t>
  </si>
  <si>
    <t>83|93|~50~3~28~~-168~</t>
  </si>
  <si>
    <t>General Pump [50] - BFP-B : Suction temperature</t>
  </si>
  <si>
    <t>83|93|~50~3~4~~-168~</t>
  </si>
  <si>
    <t>General Pump [50] - BFP-B : Suction enthalpy</t>
  </si>
  <si>
    <t>83|93|~50~3~8~~-168~</t>
  </si>
  <si>
    <t>General Pump [50] - BFP-B : Discharge flow</t>
  </si>
  <si>
    <t>83|93|~50~3~29~~-168~</t>
  </si>
  <si>
    <t>General Pump [50] - BFP-B : Discharge pressure</t>
  </si>
  <si>
    <t>83|93|~50~3~6~~-168~</t>
  </si>
  <si>
    <t>General Pump [50] - BFP-B : Discharge temperature</t>
  </si>
  <si>
    <t>83|93|~50~3~7~~-168~</t>
  </si>
  <si>
    <t>General Pump [50] - BFP-B : Discharge enthalpy</t>
  </si>
  <si>
    <t>82|71|~50~6~1~1000~-168~</t>
  </si>
  <si>
    <t>General Pump [50] - BFP-B : Motor: Mode</t>
  </si>
  <si>
    <t>91|~50~1~7~1000~-168~</t>
  </si>
  <si>
    <t>General Pump [50] - BFP-B : Motor: Nameplate power</t>
  </si>
  <si>
    <t>91|~50~1~19~1000~-168~</t>
  </si>
  <si>
    <t>General Pump [50] - BFP-B : Motor: Nameplate efficiency</t>
  </si>
  <si>
    <t>General Pump [50] - BFP-B : Motor: Nameplate / Design point load</t>
  </si>
  <si>
    <t>76|~50~2~8~1000~-168~</t>
  </si>
  <si>
    <t>General Pump [50] - BFP-B : Motor: Number of operating units</t>
  </si>
  <si>
    <t>93|~50~7~2~1000~-168~</t>
  </si>
  <si>
    <t>General Pump [50] - BFP-B : Motor: Electricity consumption</t>
  </si>
  <si>
    <t>93|~50~7~6~1000~-168~</t>
  </si>
  <si>
    <t>General Pump [50] - BFP-B : Motor: Shaft power</t>
  </si>
  <si>
    <t>93|~50~7~4~1000~-168~</t>
  </si>
  <si>
    <t>General Pump [50] - BFP-B : Motor: Efficiency</t>
  </si>
  <si>
    <t>93|~50~7~3~1000~-168~</t>
  </si>
  <si>
    <t>General Pump [50] - BFP-B : Motor: Electrical loss</t>
  </si>
  <si>
    <t>89|~50~3~5~1000~-168~</t>
  </si>
  <si>
    <t>General Pump [50] - BFP-B : Motor: Nameplate motor shaft power</t>
  </si>
  <si>
    <t>82|71|~59~10~3~~-168~</t>
  </si>
  <si>
    <t>General Pump [59] - BFP-A : Mode</t>
  </si>
  <si>
    <t>82|71|~59~10~7~~-168~</t>
  </si>
  <si>
    <t>General Pump [59] - BFP-A : Multi-pump utilization label</t>
  </si>
  <si>
    <t>82|71|~59~10~6~~-168~</t>
  </si>
  <si>
    <t>General Pump [59] - BFP-A : Pump head</t>
  </si>
  <si>
    <t>83|93|~59~3~15~~-168~</t>
  </si>
  <si>
    <t>General Pump [59] - BFP-A : Pressure rise before control valve</t>
  </si>
  <si>
    <t>83|93|~59~3~18~~-168~</t>
  </si>
  <si>
    <t>General Pump [59] - BFP-A : Pressure rise after valve pressure drop</t>
  </si>
  <si>
    <t>83|93|~59~3~16~~-168~</t>
  </si>
  <si>
    <t>General Pump [59] - BFP-A : Pressure drop across valve</t>
  </si>
  <si>
    <t>83|93|~59~3~12~~-168~</t>
  </si>
  <si>
    <t>General Pump [59] - BFP-A : Apparent isentropic efficiency</t>
  </si>
  <si>
    <t>83|93|~59~3~13~~-168~</t>
  </si>
  <si>
    <t>General Pump [59] - BFP-A : Shaft work per station</t>
  </si>
  <si>
    <t>82|71|~59~10~1~~-168~</t>
  </si>
  <si>
    <t>General Pump [59] - BFP-A : Hydraulic work per station</t>
  </si>
  <si>
    <t>82|71|~59~10~2~~-168~</t>
  </si>
  <si>
    <t>General Pump [59] - BFP-A : Electricity consumption per station</t>
  </si>
  <si>
    <t>83|93|~59~3~5~~-168~</t>
  </si>
  <si>
    <t>General Pump [59] - BFP-A : Suction flow</t>
  </si>
  <si>
    <t>83|93|~59~3~27~~-168~</t>
  </si>
  <si>
    <t>General Pump [59] - BFP-A : Suction pressure</t>
  </si>
  <si>
    <t>83|93|~59~3~28~~-168~</t>
  </si>
  <si>
    <t>General Pump [59] - BFP-A : Suction temperature</t>
  </si>
  <si>
    <t>83|93|~59~3~4~~-168~</t>
  </si>
  <si>
    <t>General Pump [59] - BFP-A : Suction enthalpy</t>
  </si>
  <si>
    <t>83|93|~59~3~8~~-168~</t>
  </si>
  <si>
    <t>General Pump [59] - BFP-A : Discharge flow</t>
  </si>
  <si>
    <t>83|93|~59~3~29~~-168~</t>
  </si>
  <si>
    <t>General Pump [59] - BFP-A : Discharge pressure</t>
  </si>
  <si>
    <t>83|93|~59~3~6~~-168~</t>
  </si>
  <si>
    <t>General Pump [59] - BFP-A : Discharge temperature</t>
  </si>
  <si>
    <t>83|93|~59~3~7~~-168~</t>
  </si>
  <si>
    <t>General Pump [59] - BFP-A : Discharge enthalpy</t>
  </si>
  <si>
    <t>82|71|~59~6~1~1000~-168~</t>
  </si>
  <si>
    <t>General Pump [59] - BFP-A : Motor: Mode</t>
  </si>
  <si>
    <t>91|~59~1~7~1000~-168~</t>
  </si>
  <si>
    <t>General Pump [59] - BFP-A : Motor: Nameplate power</t>
  </si>
  <si>
    <t>91|~59~1~19~1000~-168~</t>
  </si>
  <si>
    <t>General Pump [59] - BFP-A : Motor: Nameplate efficiency</t>
  </si>
  <si>
    <t>General Pump [59] - BFP-A : Motor: Nameplate / Design point load</t>
  </si>
  <si>
    <t>76|~59~2~8~1000~-168~</t>
  </si>
  <si>
    <t>General Pump [59] - BFP-A : Motor: Number of operating units</t>
  </si>
  <si>
    <t>93|~59~7~2~1000~-168~</t>
  </si>
  <si>
    <t>General Pump [59] - BFP-A : Motor: Electricity consumption</t>
  </si>
  <si>
    <t>93|~59~7~6~1000~-168~</t>
  </si>
  <si>
    <t>General Pump [59] - BFP-A : Motor: Shaft power</t>
  </si>
  <si>
    <t>93|~59~7~4~1000~-168~</t>
  </si>
  <si>
    <t>General Pump [59] - BFP-A : Motor: Efficiency</t>
  </si>
  <si>
    <t>93|~59~7~3~1000~-168~</t>
  </si>
  <si>
    <t>General Pump [59] - BFP-A : Motor: Electrical loss</t>
  </si>
  <si>
    <t>89|~59~3~5~1000~-168~</t>
  </si>
  <si>
    <t>General Pump [59] - BFP-A : Motor: Nameplate motor shaft power</t>
  </si>
  <si>
    <t>93|~44~3~1~~-46~</t>
  </si>
  <si>
    <t>Makeup / Blowdown [44] : Makeup flow</t>
  </si>
  <si>
    <t>93|~44~3~3~~-46~</t>
  </si>
  <si>
    <t>93|~44~3~2~~-46~</t>
  </si>
  <si>
    <t>Makeup / Blowdown [44] : Makeup enthalpy</t>
  </si>
  <si>
    <t>93|~44~3~4~~-46~</t>
  </si>
  <si>
    <t>Makeup / Blowdown [44] : Blowdown flow</t>
  </si>
  <si>
    <t>93|~44~3~6~~-46~</t>
  </si>
  <si>
    <t>Makeup / Blowdown [44] : Blowdown temperature</t>
  </si>
  <si>
    <t>93|~44~3~5~~-46~</t>
  </si>
  <si>
    <t>Makeup / Blowdown [44] : Blowdown enthalpy</t>
  </si>
  <si>
    <t>93|~44~3~11~~-46~</t>
  </si>
  <si>
    <t>Makeup / Blowdown [44] : Inlet pressure</t>
  </si>
  <si>
    <t>93|~44~3~12~~-46~</t>
  </si>
  <si>
    <t>Makeup / Blowdown [44] : Inlet flow</t>
  </si>
  <si>
    <t>93|~44~3~14~~-46~</t>
  </si>
  <si>
    <t>Makeup / Blowdown [44] : Inlet temperature</t>
  </si>
  <si>
    <t>93|~44~3~13~~-46~</t>
  </si>
  <si>
    <t>Makeup / Blowdown [44] : Inlet enthalpy</t>
  </si>
  <si>
    <t>93|~44~3~22~~-46~</t>
  </si>
  <si>
    <t>Makeup / Blowdown [44] : Outlet flow</t>
  </si>
  <si>
    <t>93|~44~3~24~~-46~</t>
  </si>
  <si>
    <t>Makeup / Blowdown [44] : Outlet temperature</t>
  </si>
  <si>
    <t>93|~44~3~23~~-46~</t>
  </si>
  <si>
    <t>Makeup / Blowdown [44] : Outlet enthalpy</t>
  </si>
  <si>
    <t>93|~5~3~1~~-6~</t>
  </si>
  <si>
    <t>Mixer [5] : Actual mass flow fraction of 1st clockwise inlet</t>
  </si>
  <si>
    <t>93|~5~3~3~~-6~</t>
  </si>
  <si>
    <t>Mixer [5] : Actual mass flow fraction of 3rd clockwise inlet</t>
  </si>
  <si>
    <t>93|~60~3~1~~-6~</t>
  </si>
  <si>
    <t>Mixer [60] : Actual mass flow fraction of 1st clockwise inlet</t>
  </si>
  <si>
    <t>93|~60~3~3~~-6~</t>
  </si>
  <si>
    <t>Mixer [60] : Actual mass flow fraction of 3rd clockwise inlet</t>
  </si>
  <si>
    <t>93|~62~3~1~~-6~</t>
  </si>
  <si>
    <t>Mixer [62] : Actual mass flow fraction of 1st clockwise inlet</t>
  </si>
  <si>
    <t>93|~62~3~2~~-6~</t>
  </si>
  <si>
    <t>Mixer [62] : Actual mass flow fraction of 2nd clockwise inlet</t>
  </si>
  <si>
    <t>93|~64~3~1~~-6~</t>
  </si>
  <si>
    <t>Mixer [64] : Actual mass flow fraction of 1st clockwise inlet</t>
  </si>
  <si>
    <t>93|~64~3~2~~-6~</t>
  </si>
  <si>
    <t>Mixer [64] : Actual mass flow fraction of 2nd clockwise inlet</t>
  </si>
  <si>
    <t>93|~66~3~1~~-6~</t>
  </si>
  <si>
    <t>Mixer [66] : Actual mass flow fraction of 1st clockwise inlet</t>
  </si>
  <si>
    <t>93|~66~3~2~~-6~</t>
  </si>
  <si>
    <t>Mixer [66] : Actual mass flow fraction of 2nd clockwise inlet</t>
  </si>
  <si>
    <t>93|~66~3~3~~-6~</t>
  </si>
  <si>
    <t>Mixer [66] : Actual mass flow fraction of 3rd clockwise inlet</t>
  </si>
  <si>
    <t>93|~86~3~1~~-6~</t>
  </si>
  <si>
    <t>Gas/Air Mixer [86] : Actual mass flow fraction of 1st clockwise inlet</t>
  </si>
  <si>
    <t>93|~86~3~3~~-6~</t>
  </si>
  <si>
    <t>Gas/Air Mixer [86] : Actual mass flow fraction of 3rd clockwise inlet</t>
  </si>
  <si>
    <t>93|~86~3~41~~-6~</t>
  </si>
  <si>
    <t>Gas/Air Mixer [86] : Actual mole flow fraction of 1st clockwise inlet</t>
  </si>
  <si>
    <t>93|~86~3~43~~-6~</t>
  </si>
  <si>
    <t>Gas/Air Mixer [86] : Actual mole flow fraction of 3rd clockwise inlet</t>
  </si>
  <si>
    <t>93|~86~3~31~~-6~</t>
  </si>
  <si>
    <t>Gas/Air Mixer [86] : Exit gas N2 mole percent</t>
  </si>
  <si>
    <t>93|~86~3~32~~-6~</t>
  </si>
  <si>
    <t>Gas/Air Mixer [86] : Exit gas O2 mole percent</t>
  </si>
  <si>
    <t>93|~86~3~33~~-6~</t>
  </si>
  <si>
    <t>Gas/Air Mixer [86] : Exit gas CO2 mole percent</t>
  </si>
  <si>
    <t>93|~86~3~34~~-6~</t>
  </si>
  <si>
    <t>Gas/Air Mixer [86] : Exit gas H2O mole percent</t>
  </si>
  <si>
    <t>93|~86~3~35~~-6~</t>
  </si>
  <si>
    <t>Gas/Air Mixer [86] : Exit gas SO2 mole percent</t>
  </si>
  <si>
    <t>93|~86~3~36~~-6~</t>
  </si>
  <si>
    <t>Gas/Air Mixer [86] : Exit gas Ar mole percent</t>
  </si>
  <si>
    <t>93|~87~3~1~~-6~</t>
  </si>
  <si>
    <t>Gas/Air Mixer [87] : Actual mass flow fraction of 1st clockwise inlet</t>
  </si>
  <si>
    <t>93|~87~3~3~~-6~</t>
  </si>
  <si>
    <t>Gas/Air Mixer [87] : Actual mass flow fraction of 3rd clockwise inlet</t>
  </si>
  <si>
    <t>93|~87~3~41~~-6~</t>
  </si>
  <si>
    <t>Gas/Air Mixer [87] : Actual mole flow fraction of 1st clockwise inlet</t>
  </si>
  <si>
    <t>93|~87~3~43~~-6~</t>
  </si>
  <si>
    <t>Gas/Air Mixer [87] : Actual mole flow fraction of 3rd clockwise inlet</t>
  </si>
  <si>
    <t>93|~87~3~31~~-6~</t>
  </si>
  <si>
    <t>Gas/Air Mixer [87] : Exit gas N2 mole percent</t>
  </si>
  <si>
    <t>93|~87~3~32~~-6~</t>
  </si>
  <si>
    <t>Gas/Air Mixer [87] : Exit gas O2 mole percent</t>
  </si>
  <si>
    <t>93|~87~3~33~~-6~</t>
  </si>
  <si>
    <t>Gas/Air Mixer [87] : Exit gas CO2 mole percent</t>
  </si>
  <si>
    <t>93|~87~3~34~~-6~</t>
  </si>
  <si>
    <t>Gas/Air Mixer [87] : Exit gas H2O mole percent</t>
  </si>
  <si>
    <t>93|~87~3~35~~-6~</t>
  </si>
  <si>
    <t>Gas/Air Mixer [87] : Exit gas SO2 mole percent</t>
  </si>
  <si>
    <t>93|~87~3~36~~-6~</t>
  </si>
  <si>
    <t>Gas/Air Mixer [87] : Exit gas Ar mole percent</t>
  </si>
  <si>
    <t>~14~10~1~~-162~</t>
  </si>
  <si>
    <t>Boiler Assembly [1]: Parallel Tubular Air Heaters [14] : Mode</t>
  </si>
  <si>
    <t>~14~3~125~~-162~</t>
  </si>
  <si>
    <t>Boiler Assembly [1]: Parallel Tubular Air Heaters [14] : Total heat transfered away from external gases</t>
  </si>
  <si>
    <t>~14~3~120~~-162~</t>
  </si>
  <si>
    <t>Boiler Assembly [1]: Parallel Tubular Air Heaters [14] : Heat transfered away from external gases on SA side</t>
  </si>
  <si>
    <t>~14~3~121~~-162~</t>
  </si>
  <si>
    <t>Boiler Assembly [1]: Parallel Tubular Air Heaters [14] : Heat transfered away from external gases on PA side</t>
  </si>
  <si>
    <t>~14~3~122~~-162~</t>
  </si>
  <si>
    <t>Boiler Assembly [1]: Parallel Tubular Air Heaters [14] : Heat transfer to internal gases on SA side</t>
  </si>
  <si>
    <t>~14~3~123~~-162~</t>
  </si>
  <si>
    <t>Boiler Assembly [1]: Parallel Tubular Air Heaters [14] : Heat transfer to internal gases on PA side</t>
  </si>
  <si>
    <t>~14~3~124~~-162~</t>
  </si>
  <si>
    <t>Boiler Assembly [1]: Parallel Tubular Air Heaters [14] : Heat loss from heater</t>
  </si>
  <si>
    <t>~14~3~53~~-162~</t>
  </si>
  <si>
    <t>Boiler Assembly [1]: Parallel Tubular Air Heaters [14] : External pressure drop</t>
  </si>
  <si>
    <t>~14~3~83~~-162~</t>
  </si>
  <si>
    <t>Boiler Assembly [1]: Parallel Tubular Air Heaters [14] : Internal pressure drop on SA side</t>
  </si>
  <si>
    <t>~14~3~103~~-162~</t>
  </si>
  <si>
    <t>Boiler Assembly [1]: Parallel Tubular Air Heaters [14] : Internal pressure drop on PA side</t>
  </si>
  <si>
    <t>~1~6~5~~-107~</t>
  </si>
  <si>
    <t>Pipe (PCE) [1] : Mode</t>
  </si>
  <si>
    <t>~1~6~1~~-107~</t>
  </si>
  <si>
    <t>Pipe (PCE) [1] : Pressure drop from inlet to exit</t>
  </si>
  <si>
    <t>~1~6~2~~-107~</t>
  </si>
  <si>
    <t>Pipe (PCE) [1] : Pressure drop as percent of exit pressure</t>
  </si>
  <si>
    <t>~1~6~4~~-107~</t>
  </si>
  <si>
    <t>Pipe (PCE) [1] : Heat loss</t>
  </si>
  <si>
    <t>~4~6~5~~-107~</t>
  </si>
  <si>
    <t>Pipe (PCE) [4] : Mode</t>
  </si>
  <si>
    <t>~4~6~1~~-107~</t>
  </si>
  <si>
    <t>Pipe (PCE) [4] : Pressure drop from inlet to exit</t>
  </si>
  <si>
    <t>~4~6~2~~-107~</t>
  </si>
  <si>
    <t>Pipe (PCE) [4] : Pressure drop as percent of exit pressure</t>
  </si>
  <si>
    <t>~4~6~4~~-107~</t>
  </si>
  <si>
    <t>Pipe (PCE) [4] : Heat loss</t>
  </si>
  <si>
    <t>~53~6~5~~-107~</t>
  </si>
  <si>
    <t>Pipe (PCE) [53] : Mode</t>
  </si>
  <si>
    <t>~53~6~1~~-107~</t>
  </si>
  <si>
    <t>Pipe (PCE) [53] : Pressure drop from inlet to exit</t>
  </si>
  <si>
    <t>~53~6~2~~-107~</t>
  </si>
  <si>
    <t>Pipe (PCE) [53] : Pressure drop as percent of exit pressure</t>
  </si>
  <si>
    <t>~53~6~4~~-107~</t>
  </si>
  <si>
    <t>Pipe (PCE) [53] : Heat loss</t>
  </si>
  <si>
    <t>~54~6~5~~-107~</t>
  </si>
  <si>
    <t>Pipe (PCE) [54] : Mode</t>
  </si>
  <si>
    <t>~54~6~1~~-107~</t>
  </si>
  <si>
    <t>Pipe (PCE) [54] : Pressure drop from inlet to exit</t>
  </si>
  <si>
    <t>~54~6~2~~-107~</t>
  </si>
  <si>
    <t>Pipe (PCE) [54] : Pressure drop as percent of exit pressure</t>
  </si>
  <si>
    <t>~54~6~4~~-107~</t>
  </si>
  <si>
    <t>Pipe (PCE) [54] : Heat loss</t>
  </si>
  <si>
    <t>~55~6~5~~-107~</t>
  </si>
  <si>
    <t>Pipe (PCE) [55] : Mode</t>
  </si>
  <si>
    <t>~55~6~1~~-107~</t>
  </si>
  <si>
    <t>Pipe (PCE) [55] : Pressure drop from inlet to exit</t>
  </si>
  <si>
    <t>~55~6~2~~-107~</t>
  </si>
  <si>
    <t>Pipe (PCE) [55] : Pressure drop as percent of exit pressure</t>
  </si>
  <si>
    <t>~55~6~4~~-107~</t>
  </si>
  <si>
    <t>Pipe (PCE) [55] : Heat loss</t>
  </si>
  <si>
    <t>~56~6~5~~-107~</t>
  </si>
  <si>
    <t>Pipe (PCE) [56] : Mode</t>
  </si>
  <si>
    <t>~56~6~1~~-107~</t>
  </si>
  <si>
    <t>Pipe (PCE) [56] : Pressure drop from inlet to exit</t>
  </si>
  <si>
    <t>~56~6~2~~-107~</t>
  </si>
  <si>
    <t>Pipe (PCE) [56] : Pressure drop as percent of exit pressure</t>
  </si>
  <si>
    <t>~56~6~4~~-107~</t>
  </si>
  <si>
    <t>Pipe (PCE) [56] : Heat loss</t>
  </si>
  <si>
    <t>~57~6~5~~-107~</t>
  </si>
  <si>
    <t>Pipe (PCE) [57] : Mode</t>
  </si>
  <si>
    <t>~57~6~1~~-107~</t>
  </si>
  <si>
    <t>Pipe (PCE) [57] : Pressure drop from inlet to exit</t>
  </si>
  <si>
    <t>~57~6~2~~-107~</t>
  </si>
  <si>
    <t>Pipe (PCE) [57] : Pressure drop as percent of exit pressure</t>
  </si>
  <si>
    <t>~57~6~4~~-107~</t>
  </si>
  <si>
    <t>Pipe (PCE) [57] : Heat loss</t>
  </si>
  <si>
    <t>~58~6~5~~-107~</t>
  </si>
  <si>
    <t>Pipe (PCE) [58] : Mode</t>
  </si>
  <si>
    <t>~58~6~1~~-107~</t>
  </si>
  <si>
    <t>Pipe (PCE) [58] : Pressure drop from inlet to exit</t>
  </si>
  <si>
    <t>~58~6~2~~-107~</t>
  </si>
  <si>
    <t>Pipe (PCE) [58] : Pressure drop as percent of exit pressure</t>
  </si>
  <si>
    <t>~58~6~4~~-107~</t>
  </si>
  <si>
    <t>Pipe (PCE) [58] : Heat loss</t>
  </si>
  <si>
    <t>~77~6~5~~-107~</t>
  </si>
  <si>
    <t>Pipe (PCE) [77] : Mode</t>
  </si>
  <si>
    <t>~77~6~1~~-107~</t>
  </si>
  <si>
    <t>Pipe (PCE) [77] : Pressure drop from inlet to exit</t>
  </si>
  <si>
    <t>~77~6~2~~-107~</t>
  </si>
  <si>
    <t>Pipe (PCE) [77] : Pressure drop as percent of exit pressure</t>
  </si>
  <si>
    <t>~77~6~4~~-107~</t>
  </si>
  <si>
    <t>Pipe (PCE) [77] : Heat loss</t>
  </si>
  <si>
    <t>~79~6~5~~-107~</t>
  </si>
  <si>
    <t>Pipe (PCE) [79] : Mode</t>
  </si>
  <si>
    <t>~79~6~1~~-107~</t>
  </si>
  <si>
    <t>Pipe (PCE) [79] : Pressure drop from inlet to exit</t>
  </si>
  <si>
    <t>~79~6~2~~-107~</t>
  </si>
  <si>
    <t>Pipe (PCE) [79] : Pressure drop as percent of exit pressure</t>
  </si>
  <si>
    <t>~79~6~4~~-107~</t>
  </si>
  <si>
    <t>Pipe (PCE) [79] : Heat loss</t>
  </si>
  <si>
    <t>91|~63~1~13~~-127~</t>
  </si>
  <si>
    <t>Shell-Tube Water Heater (PCE) [63] - GC : Shell pressure</t>
  </si>
  <si>
    <t>91|~63~1~71~~-127~</t>
  </si>
  <si>
    <t>Shell-Tube Water Heater (PCE) [63] - GC : Saturation temperature</t>
  </si>
  <si>
    <t>89|~63~3~7~~-127~</t>
  </si>
  <si>
    <t>Shell-Tube Water Heater (PCE) [63] - GC : Total heat transfer</t>
  </si>
  <si>
    <t>91|~63~1~101~~-127~</t>
  </si>
  <si>
    <t>Shell-Tube Water Heater (PCE) [63] - GC : Feedwater temperature rise (overall)</t>
  </si>
  <si>
    <t>82|71|~63~5~2~~-127~</t>
  </si>
  <si>
    <t>Shell-Tube Water Heater (PCE) [63] - GC : Terminal difference</t>
  </si>
  <si>
    <t>91|~63~1~45~~-127~</t>
  </si>
  <si>
    <t>Shell-Tube Water Heater (PCE) [63] - GC : Total heat transfer area</t>
  </si>
  <si>
    <t>91|~63~1~82~~-127~</t>
  </si>
  <si>
    <t>Shell-Tube Water Heater (PCE) [63] - GC : Nameplate steam pressure</t>
  </si>
  <si>
    <t>89|~63~3~52~~-127~</t>
  </si>
  <si>
    <t>Shell-Tube Water Heater (PCE) [63] - GC : Shell length</t>
  </si>
  <si>
    <t>89|~63~3~53~~-127~</t>
  </si>
  <si>
    <t>Shell-Tube Water Heater (PCE) [63] - GC : Shell inner diameter</t>
  </si>
  <si>
    <t>89|~63~3~56~~-127~</t>
  </si>
  <si>
    <t>Shell-Tube Water Heater (PCE) [63] - GC : Overall length</t>
  </si>
  <si>
    <t>89|~63~3~27~~-127~</t>
  </si>
  <si>
    <t>Shell-Tube Water Heater (PCE) [63] - GC : Overall outer diameter</t>
  </si>
  <si>
    <t>89|~63~3~45~~-127~</t>
  </si>
  <si>
    <t>Shell-Tube Water Heater (PCE) [63] - GC : Total dry weight</t>
  </si>
  <si>
    <t>89|~63~3~57~~-127~</t>
  </si>
  <si>
    <t>Shell-Tube Water Heater (PCE) [63] - GC : Total operating (wet) weight</t>
  </si>
  <si>
    <t>82|71|~63~5~5~~-127~</t>
  </si>
  <si>
    <t>Shell-Tube Water Heater (PCE) [63] - GC : Total estimated installed cost</t>
  </si>
  <si>
    <t>93|~15~3~1~~-7~</t>
  </si>
  <si>
    <t>Splitter [15] : Actual flow fraction of 1st clockwise outlet</t>
  </si>
  <si>
    <t>93|~15~3~3~~-7~</t>
  </si>
  <si>
    <t>Splitter [15] : Actual flow fraction of 3rd clockwise outlet</t>
  </si>
  <si>
    <t>93|~26~3~1~~-7~</t>
  </si>
  <si>
    <t>Splitter [26] - k : Actual flow fraction of 1st clockwise outlet</t>
  </si>
  <si>
    <t>93|~26~3~2~~-7~</t>
  </si>
  <si>
    <t>Splitter [26] - k : Actual flow fraction of 2nd clockwise outlet</t>
  </si>
  <si>
    <t>93|~26~3~3~~-7~</t>
  </si>
  <si>
    <t>Splitter [26] - k : Actual flow fraction of 3rd clockwise outlet</t>
  </si>
  <si>
    <t>93|~28~3~1~~-7~</t>
  </si>
  <si>
    <t>Splitter [28] : Actual flow fraction of 1st clockwise outlet</t>
  </si>
  <si>
    <t>93|~28~3~2~~-7~</t>
  </si>
  <si>
    <t>Splitter [28] : Actual flow fraction of 2nd clockwise outlet</t>
  </si>
  <si>
    <t>93|~29~3~1~~-7~</t>
  </si>
  <si>
    <t>Splitter [29] : Actual flow fraction of 1st clockwise outlet</t>
  </si>
  <si>
    <t>93|~29~3~2~~-7~</t>
  </si>
  <si>
    <t>Splitter [29] : Actual flow fraction of 2nd clockwise outlet</t>
  </si>
  <si>
    <t>93|~30~3~1~~-7~</t>
  </si>
  <si>
    <t>Splitter [30] : Actual flow fraction of 1st clockwise outlet</t>
  </si>
  <si>
    <t>93|~30~3~2~~-7~</t>
  </si>
  <si>
    <t>Splitter [30] : Actual flow fraction of 2nd clockwise outlet</t>
  </si>
  <si>
    <t>93|~33~3~1~~-7~</t>
  </si>
  <si>
    <t>Splitter [33] : Actual flow fraction of 1st clockwise outlet</t>
  </si>
  <si>
    <t>93|~33~3~2~~-7~</t>
  </si>
  <si>
    <t>Splitter [33] : Actual flow fraction of 2nd clockwise outlet</t>
  </si>
  <si>
    <t>93|~34~3~1~~-7~</t>
  </si>
  <si>
    <t>Splitter [34] : Actual flow fraction of 1st clockwise outlet</t>
  </si>
  <si>
    <t>93|~34~3~2~~-7~</t>
  </si>
  <si>
    <t>Splitter [34] : Actual flow fraction of 2nd clockwise outlet</t>
  </si>
  <si>
    <t>93|~34~3~3~~-7~</t>
  </si>
  <si>
    <t>Splitter [34] : Actual flow fraction of 3rd clockwise outlet</t>
  </si>
  <si>
    <t>93|~47~3~1~~-7~</t>
  </si>
  <si>
    <t>Splitter [47] : Actual flow fraction of 1st clockwise outlet</t>
  </si>
  <si>
    <t>93|~47~3~2~~-7~</t>
  </si>
  <si>
    <t>Splitter [47] : Actual flow fraction of 2nd clockwise outlet</t>
  </si>
  <si>
    <t>93|~49~3~1~~-7~</t>
  </si>
  <si>
    <t>Splitter [49] : Actual flow fraction of 1st clockwise outlet</t>
  </si>
  <si>
    <t>93|~49~3~2~~-7~</t>
  </si>
  <si>
    <t>Splitter [49] : Actual flow fraction of 2nd clockwise outlet</t>
  </si>
  <si>
    <t>93|~61~3~1~~-7~</t>
  </si>
  <si>
    <t>Splitter [61] : Actual flow fraction of 1st clockwise outlet</t>
  </si>
  <si>
    <t>93|~61~3~2~~-7~</t>
  </si>
  <si>
    <t>Splitter [61] : Actual flow fraction of 2nd clockwise outlet</t>
  </si>
  <si>
    <t>93|~61~3~3~~-7~</t>
  </si>
  <si>
    <t>Splitter [61] : Actual flow fraction of 3rd clockwise outlet</t>
  </si>
  <si>
    <t>93|~67~3~1~~-7~</t>
  </si>
  <si>
    <t>Splitter [67] : Actual flow fraction of 1st clockwise outlet</t>
  </si>
  <si>
    <t>93|~67~3~3~~-7~</t>
  </si>
  <si>
    <t>Splitter [67] : Actual flow fraction of 3rd clockwise outlet</t>
  </si>
  <si>
    <t>93|~76~3~1~~-7~</t>
  </si>
  <si>
    <t>Splitter [76] : Actual flow fraction of 1st clockwise outlet</t>
  </si>
  <si>
    <t>93|~76~3~3~~-7~</t>
  </si>
  <si>
    <t>Splitter [76] : Actual flow fraction of 3rd clockwise outlet</t>
  </si>
  <si>
    <t>82|71|~43~6~2~~-121~</t>
  </si>
  <si>
    <t>Boiler Assembly [1]: Concrete Stack [43] - Concrete Stack : Mode</t>
  </si>
  <si>
    <t>93|~43~4~11~~-121~</t>
  </si>
  <si>
    <t>Boiler Assembly [1]: Concrete Stack [43] - Concrete Stack : Exit temperature</t>
  </si>
  <si>
    <t>93|~43~4~48~~-121~</t>
  </si>
  <si>
    <t>Boiler Assembly [1]: Concrete Stack [43] - Concrete Stack : Water dew point temperature</t>
  </si>
  <si>
    <t>93|~43~4~47~~-121~</t>
  </si>
  <si>
    <t>Boiler Assembly [1]: Concrete Stack [43] - Concrete Stack : Sulfur dew point temperature</t>
  </si>
  <si>
    <t>93|~43~4~65~~-121~</t>
  </si>
  <si>
    <t>Boiler Assembly [1]: Concrete Stack [43] - Concrete Stack : CO2 emission</t>
  </si>
  <si>
    <t>93|~43~4~16~~-121~</t>
  </si>
  <si>
    <t>Boiler Assembly [1]: Concrete Stack [43] - Concrete Stack : Exhaust gas O2 mol%</t>
  </si>
  <si>
    <t>93|~43~4~17~~-121~</t>
  </si>
  <si>
    <t>Boiler Assembly [1]: Concrete Stack [43] - Concrete Stack : Exhaust gas CO2 mol%</t>
  </si>
  <si>
    <t>93|~43~4~18~~-121~</t>
  </si>
  <si>
    <t>Boiler Assembly [1]: Concrete Stack [43] - Concrete Stack : Exhaust gas H2O mol%</t>
  </si>
  <si>
    <t>82|71|~43~6~3~~-121~</t>
  </si>
  <si>
    <t>Boiler Assembly [1]: Concrete Stack [43] - Concrete Stack : Exhaust gas N2 mol%</t>
  </si>
  <si>
    <t>82|71|~43~6~5~~-121~</t>
  </si>
  <si>
    <t>Boiler Assembly [1]: Concrete Stack [43] - Concrete Stack : Exhaust gas Ar mol%</t>
  </si>
  <si>
    <t>93|~43~4~36~~-121~</t>
  </si>
  <si>
    <t>Boiler Assembly [1]: Concrete Stack [43] - Concrete Stack : Exhaust gas SO2 mol%</t>
  </si>
  <si>
    <t>93|~43~4~43~~-121~</t>
  </si>
  <si>
    <t>Boiler Assembly [1]: Concrete Stack [43] - Concrete Stack : Exhaust gas SO2 content (energy basis)</t>
  </si>
  <si>
    <t>93|~43~4~44~~-121~</t>
  </si>
  <si>
    <t>Boiler Assembly [1]: Concrete Stack [43] - Concrete Stack : Exhaust gas SO2 content (volume basis, @ 6% O2, dry)</t>
  </si>
  <si>
    <t>93|~43~4~45~~-121~</t>
  </si>
  <si>
    <t>Boiler Assembly [1]: Concrete Stack [43] - Concrete Stack : Exhaust gas SO2 content (ppmv, @ 6% O2, dry)</t>
  </si>
  <si>
    <t>93|~43~4~40~~-121~</t>
  </si>
  <si>
    <t>Boiler Assembly [1]: Concrete Stack [43] - Concrete Stack : Exhaust gas dust flow</t>
  </si>
  <si>
    <t>93|~43~4~41~~-121~</t>
  </si>
  <si>
    <t>Boiler Assembly [1]: Concrete Stack [43] - Concrete Stack : Exhaust gas dust load (energy basis)</t>
  </si>
  <si>
    <t>93|~43~4~42~~-121~</t>
  </si>
  <si>
    <t>Boiler Assembly [1]: Concrete Stack [43] - Concrete Stack : Exhaust gas dust load (volume basis)</t>
  </si>
  <si>
    <t>93|~43~4~46~~-121~</t>
  </si>
  <si>
    <t>Boiler Assembly [1]: Concrete Stack [43] - Concrete Stack : Plume visibility index</t>
  </si>
  <si>
    <t>93|~43~4~64~~-121~</t>
  </si>
  <si>
    <t>Boiler Assembly [1]: Concrete Stack [43] - Concrete Stack : HCL mass flow in exit gas</t>
  </si>
  <si>
    <t>93|~43~4~60~~-121~</t>
  </si>
  <si>
    <t>Boiler Assembly [1]: Concrete Stack [43] - Concrete Stack : Hg mass flow in exit gas</t>
  </si>
  <si>
    <t>91|~43~1~11~100~-121~</t>
  </si>
  <si>
    <t>Boiler Assembly [1]: Concrete Stack [43] - Concrete Stack : Reference O2 content</t>
  </si>
  <si>
    <t>90|~43~4~2~100~-121~</t>
  </si>
  <si>
    <t>Boiler Assembly [1]: Concrete Stack [43] - Concrete Stack : Actual O2 content in exit gas</t>
  </si>
  <si>
    <t>90|~43~4~4~100~-121~</t>
  </si>
  <si>
    <t>Boiler Assembly [1]: Concrete Stack [43] - Concrete Stack : H2O content in exit gas</t>
  </si>
  <si>
    <t>93|~43~2~6~100~-121~</t>
  </si>
  <si>
    <t>Boiler Assembly [1]: Concrete Stack [43] - Concrete Stack : NOx mass flow in exit gas</t>
  </si>
  <si>
    <t>93|~43~2~10~100~-121~</t>
  </si>
  <si>
    <t>Boiler Assembly [1]: Concrete Stack [43] - Concrete Stack : NOx volume concentration in exit gas, wet basis, actual O2% (ppmv)</t>
  </si>
  <si>
    <t>93|~43~2~13~100~-121~</t>
  </si>
  <si>
    <t>Boiler Assembly [1]: Concrete Stack [43] - Concrete Stack : NOx volume concentration in exit gas, dry basis, actual O2% (ppmv)</t>
  </si>
  <si>
    <t>93|~43~2~16~100~-121~</t>
  </si>
  <si>
    <t>Boiler Assembly [1]: Concrete Stack [43] - Concrete Stack : NOx volume concentration in exit gas, dry basis, ref. O2% (ppmv)</t>
  </si>
  <si>
    <t>93|~43~2~20~100~-121~</t>
  </si>
  <si>
    <t>Boiler Assembly [1]: Concrete Stack [43] - Concrete Stack : NOx mass concentration in exit gas, wet basis, actual O2% (ppm)</t>
  </si>
  <si>
    <t>93|~43~2~7~100~-121~</t>
  </si>
  <si>
    <t>Boiler Assembly [1]: Concrete Stack [43] - Concrete Stack : CO mass flow in exit gas</t>
  </si>
  <si>
    <t>93|~43~2~11~100~-121~</t>
  </si>
  <si>
    <t>Boiler Assembly [1]: Concrete Stack [43] - Concrete Stack : CO volume concentration in exit gas, wet basis, actual O2% (ppmv)</t>
  </si>
  <si>
    <t>93|~43~2~14~100~-121~</t>
  </si>
  <si>
    <t>Boiler Assembly [1]: Concrete Stack [43] - Concrete Stack : CO volume concentration in exit gas, dry basis, actual O2% (ppmv)</t>
  </si>
  <si>
    <t>93|~43~2~17~100~-121~</t>
  </si>
  <si>
    <t>Boiler Assembly [1]: Concrete Stack [43] - Concrete Stack : CO volume concentration in exit gas, dry basis, ref. O2% (ppmv)</t>
  </si>
  <si>
    <t>93|~43~2~21~100~-121~</t>
  </si>
  <si>
    <t>Boiler Assembly [1]: Concrete Stack [43] - Concrete Stack : CO mass concentration in exit gas, wet basis, actual O2% (ppm)</t>
  </si>
  <si>
    <t>93|~43~2~8~100~-121~</t>
  </si>
  <si>
    <t>Boiler Assembly [1]: Concrete Stack [43] - Concrete Stack : UHC mass flow in exit gas</t>
  </si>
  <si>
    <t>93|~43~2~12~100~-121~</t>
  </si>
  <si>
    <t>Boiler Assembly [1]: Concrete Stack [43] - Concrete Stack : UHC volume concentration in exit gas, wet basis, actual O2% (ppmv)</t>
  </si>
  <si>
    <t>93|~43~2~15~100~-121~</t>
  </si>
  <si>
    <t>Boiler Assembly [1]: Concrete Stack [43] - Concrete Stack : UHC volume concentration in exit gas, dry basis, actual O2% (ppmv)</t>
  </si>
  <si>
    <t>93|~43~2~18~100~-121~</t>
  </si>
  <si>
    <t>Boiler Assembly [1]: Concrete Stack [43] - Concrete Stack : UHC volume concentration in exit gas, dry basis, ref. O2% (ppmv)</t>
  </si>
  <si>
    <t>93|~43~2~22~100~-121~</t>
  </si>
  <si>
    <t>Boiler Assembly [1]: Concrete Stack [43] - Concrete Stack : UHC mass concentration in exit gas, wet basis, actual O2% (ppm)</t>
  </si>
  <si>
    <t>~38~10~1~~-115~</t>
  </si>
  <si>
    <t>Boiler Assembly [1]: Superheater (PCE) [38] - FSH : Mode</t>
  </si>
  <si>
    <t>~38~1~35~~-115~</t>
  </si>
  <si>
    <t>Boiler Assembly [1]: Superheater (PCE) [38] - FSH : Steam inlet mass flow</t>
  </si>
  <si>
    <t>~38~1~36~~-115~</t>
  </si>
  <si>
    <t>Boiler Assembly [1]: Superheater (PCE) [38] - FSH : Steam inlet pressure</t>
  </si>
  <si>
    <t>~38~1~38~~-115~</t>
  </si>
  <si>
    <t>Boiler Assembly [1]: Superheater (PCE) [38] - FSH : Steam inlet enthalpy</t>
  </si>
  <si>
    <t>~38~1~37~~-115~</t>
  </si>
  <si>
    <t>Boiler Assembly [1]: Superheater (PCE) [38] - FSH : Steam inlet temperature</t>
  </si>
  <si>
    <t>~38~3~12~~-115~</t>
  </si>
  <si>
    <t>Boiler Assembly [1]: Superheater (PCE) [38] - FSH : Steam exit mass flow</t>
  </si>
  <si>
    <t>~38~3~13~~-115~</t>
  </si>
  <si>
    <t>Boiler Assembly [1]: Superheater (PCE) [38] - FSH : Steam exit pressure</t>
  </si>
  <si>
    <t>~38~3~14~~-115~</t>
  </si>
  <si>
    <t>Boiler Assembly [1]: Superheater (PCE) [38] - FSH : Steam exit temperature</t>
  </si>
  <si>
    <t>~38~3~15~~-115~</t>
  </si>
  <si>
    <t>Boiler Assembly [1]: Superheater (PCE) [38] - FSH : Steam exit enthalpy</t>
  </si>
  <si>
    <t>~38~1~24~~-115~</t>
  </si>
  <si>
    <t>Boiler Assembly [1]: Superheater (PCE) [38] - FSH : Gas mass flow</t>
  </si>
  <si>
    <t>~38~1~105~~-115~</t>
  </si>
  <si>
    <t>Boiler Assembly [1]: Superheater (PCE) [38] - FSH : Flyash mass flow</t>
  </si>
  <si>
    <t>~38~1~26~~-115~</t>
  </si>
  <si>
    <t>Boiler Assembly [1]: Superheater (PCE) [38] - FSH : Gas inlet temperature</t>
  </si>
  <si>
    <t>~38~3~3~~-115~</t>
  </si>
  <si>
    <t>Boiler Assembly [1]: Superheater (PCE) [38] - FSH : Gas exit temperature</t>
  </si>
  <si>
    <t>~38~3~19~~-115~</t>
  </si>
  <si>
    <t>Boiler Assembly [1]: Superheater (PCE) [38] - FSH : Heat transfer to steam</t>
  </si>
  <si>
    <t>~38~3~26~~-115~</t>
  </si>
  <si>
    <t>Boiler Assembly [1]: Superheater (PCE) [38] - FSH : Heat loss</t>
  </si>
  <si>
    <t>~38~1~16~~-115~</t>
  </si>
  <si>
    <t>Boiler Assembly [1]: Superheater (PCE) [38] - FSH : Radiant heat influx</t>
  </si>
  <si>
    <t>~38~3~29~~-115~</t>
  </si>
  <si>
    <t>Boiler Assembly [1]: Superheater (PCE) [38] - FSH : Gas side pressure drop</t>
  </si>
  <si>
    <t>~38~3~28~~-115~</t>
  </si>
  <si>
    <t>Boiler Assembly [1]: Superheater (PCE) [38] - FSH : Steam side pressure drop</t>
  </si>
  <si>
    <t>~41~10~1~~-115~</t>
  </si>
  <si>
    <t>Boiler Assembly [1]: Superheater (PCE) [41] - LTSH : Mode</t>
  </si>
  <si>
    <t>~41~1~35~~-115~</t>
  </si>
  <si>
    <t>Boiler Assembly [1]: Superheater (PCE) [41] - LTSH : Steam inlet mass flow</t>
  </si>
  <si>
    <t>~41~1~36~~-115~</t>
  </si>
  <si>
    <t>Boiler Assembly [1]: Superheater (PCE) [41] - LTSH : Steam inlet pressure</t>
  </si>
  <si>
    <t>~41~1~38~~-115~</t>
  </si>
  <si>
    <t>Boiler Assembly [1]: Superheater (PCE) [41] - LTSH : Steam inlet enthalpy</t>
  </si>
  <si>
    <t>~41~1~37~~-115~</t>
  </si>
  <si>
    <t>Boiler Assembly [1]: Superheater (PCE) [41] - LTSH : Steam inlet temperature</t>
  </si>
  <si>
    <t>~41~3~12~~-115~</t>
  </si>
  <si>
    <t>Boiler Assembly [1]: Superheater (PCE) [41] - LTSH : Steam exit mass flow</t>
  </si>
  <si>
    <t>~41~3~13~~-115~</t>
  </si>
  <si>
    <t>Boiler Assembly [1]: Superheater (PCE) [41] - LTSH : Steam exit pressure</t>
  </si>
  <si>
    <t>~41~3~14~~-115~</t>
  </si>
  <si>
    <t>Boiler Assembly [1]: Superheater (PCE) [41] - LTSH : Steam exit temperature</t>
  </si>
  <si>
    <t>~41~3~15~~-115~</t>
  </si>
  <si>
    <t>Boiler Assembly [1]: Superheater (PCE) [41] - LTSH : Steam exit enthalpy</t>
  </si>
  <si>
    <t>~41~1~24~~-115~</t>
  </si>
  <si>
    <t>Boiler Assembly [1]: Superheater (PCE) [41] - LTSH : Gas mass flow</t>
  </si>
  <si>
    <t>~41~1~105~~-115~</t>
  </si>
  <si>
    <t>Boiler Assembly [1]: Superheater (PCE) [41] - LTSH : Flyash mass flow</t>
  </si>
  <si>
    <t>~41~1~26~~-115~</t>
  </si>
  <si>
    <t>Boiler Assembly [1]: Superheater (PCE) [41] - LTSH : Gas inlet temperature</t>
  </si>
  <si>
    <t>~41~3~3~~-115~</t>
  </si>
  <si>
    <t>Boiler Assembly [1]: Superheater (PCE) [41] - LTSH : Gas exit temperature</t>
  </si>
  <si>
    <t>~41~3~19~~-115~</t>
  </si>
  <si>
    <t>Boiler Assembly [1]: Superheater (PCE) [41] - LTSH : Heat transfer to steam</t>
  </si>
  <si>
    <t>~41~3~26~~-115~</t>
  </si>
  <si>
    <t>Boiler Assembly [1]: Superheater (PCE) [41] - LTSH : Heat loss</t>
  </si>
  <si>
    <t>~41~1~16~~-115~</t>
  </si>
  <si>
    <t>Boiler Assembly [1]: Superheater (PCE) [41] - LTSH : Radiant heat influx</t>
  </si>
  <si>
    <t>~41~3~29~~-115~</t>
  </si>
  <si>
    <t>Boiler Assembly [1]: Superheater (PCE) [41] - LTSH : Gas side pressure drop</t>
  </si>
  <si>
    <t>~41~3~28~~-115~</t>
  </si>
  <si>
    <t>Boiler Assembly [1]: Superheater (PCE) [41] - LTSH : Steam side pressure drop</t>
  </si>
  <si>
    <t>~13~5~1~~-32~</t>
  </si>
  <si>
    <t>Boiler Assembly [1]: Valve [13] : Pressure control mode</t>
  </si>
  <si>
    <t xml:space="preserve">VWO </t>
  </si>
  <si>
    <t>~13~5~2~~-32~</t>
  </si>
  <si>
    <t>Boiler Assembly [1]: Valve [13] : Valve current status</t>
  </si>
  <si>
    <t>Wide open</t>
  </si>
  <si>
    <t>~13~3~1~~-32~</t>
  </si>
  <si>
    <t>Boiler Assembly [1]: Valve [13] : Pressure drop @ VWO</t>
  </si>
  <si>
    <t>~13~3~10~~-32~</t>
  </si>
  <si>
    <t>Boiler Assembly [1]: Valve [13] : Pressure drop</t>
  </si>
  <si>
    <t>~13~3~3~~-32~</t>
  </si>
  <si>
    <t>Boiler Assembly [1]: Valve [13] : Inlet pressure</t>
  </si>
  <si>
    <t>~13~3~4~~-32~</t>
  </si>
  <si>
    <t>Boiler Assembly [1]: Valve [13] : Inlet temperature</t>
  </si>
  <si>
    <t>~13~3~5~~-32~</t>
  </si>
  <si>
    <t>Boiler Assembly [1]: Valve [13] : Inlet enthalpy</t>
  </si>
  <si>
    <t>~13~3~6~~-32~</t>
  </si>
  <si>
    <t>Boiler Assembly [1]: Valve [13] : Inlet mass flow</t>
  </si>
  <si>
    <t>~13~3~7~~-32~</t>
  </si>
  <si>
    <t>Boiler Assembly [1]: Valve [13] : Outlet pressure</t>
  </si>
  <si>
    <t>~13~3~8~~-32~</t>
  </si>
  <si>
    <t>Boiler Assembly [1]: Valve [13] : Outlet temperature</t>
  </si>
  <si>
    <t>~13~3~9~~-32~</t>
  </si>
  <si>
    <t>Boiler Assembly [1]: Valve [13] : Outlet enthalpy</t>
  </si>
  <si>
    <t>~31~5~1~~-32~</t>
  </si>
  <si>
    <t>Boiler Assembly [1]: Valve [31] : Pressure control mode</t>
  </si>
  <si>
    <t>Delta P</t>
  </si>
  <si>
    <t>~31~5~2~~-32~</t>
  </si>
  <si>
    <t>Boiler Assembly [1]: Valve [31] : Valve current status</t>
  </si>
  <si>
    <t>Partially open</t>
  </si>
  <si>
    <t>~31~3~1~~-32~</t>
  </si>
  <si>
    <t>Boiler Assembly [1]: Valve [31] : Pressure drop @ VWO</t>
  </si>
  <si>
    <t>~31~3~10~~-32~</t>
  </si>
  <si>
    <t>Boiler Assembly [1]: Valve [31] : Pressure drop</t>
  </si>
  <si>
    <t>~31~3~3~~-32~</t>
  </si>
  <si>
    <t>Boiler Assembly [1]: Valve [31] : Inlet pressure</t>
  </si>
  <si>
    <t>~31~3~4~~-32~</t>
  </si>
  <si>
    <t>Boiler Assembly [1]: Valve [31] : Inlet temperature</t>
  </si>
  <si>
    <t>~31~3~5~~-32~</t>
  </si>
  <si>
    <t>Boiler Assembly [1]: Valve [31] : Inlet enthalpy</t>
  </si>
  <si>
    <t>~31~3~6~~-32~</t>
  </si>
  <si>
    <t>Boiler Assembly [1]: Valve [31] : Inlet mass flow</t>
  </si>
  <si>
    <t>~31~3~7~~-32~</t>
  </si>
  <si>
    <t>Boiler Assembly [1]: Valve [31] : Outlet pressure</t>
  </si>
  <si>
    <t>~31~3~8~~-32~</t>
  </si>
  <si>
    <t>Boiler Assembly [1]: Valve [31] : Outlet temperature</t>
  </si>
  <si>
    <t>~31~3~9~~-32~</t>
  </si>
  <si>
    <t>Boiler Assembly [1]: Valve [31] : Outlet enthalpy</t>
  </si>
  <si>
    <t>~69~5~1~~-32~</t>
  </si>
  <si>
    <t>Valve [69] : Pressure control mode</t>
  </si>
  <si>
    <t>Closed</t>
  </si>
  <si>
    <t>~69~5~2~~-32~</t>
  </si>
  <si>
    <t>Valve [69] : Valve current status</t>
  </si>
  <si>
    <t>~69~3~1~~-32~</t>
  </si>
  <si>
    <t>Valve [69] : Pressure drop @ VWO</t>
  </si>
  <si>
    <t>~69~3~10~~-32~</t>
  </si>
  <si>
    <t>Valve [69] : Pressure drop</t>
  </si>
  <si>
    <t>~69~3~3~~-32~</t>
  </si>
  <si>
    <t>Valve [69] : Inlet pressure</t>
  </si>
  <si>
    <t>~69~3~4~~-32~</t>
  </si>
  <si>
    <t>Valve [69] : Inlet temperature</t>
  </si>
  <si>
    <t>~69~3~5~~-32~</t>
  </si>
  <si>
    <t>Valve [69] : Inlet enthalpy</t>
  </si>
  <si>
    <t>~69~3~6~~-32~</t>
  </si>
  <si>
    <t>Valve [69] : Inlet mass flow</t>
  </si>
  <si>
    <t>~69~3~7~~-32~</t>
  </si>
  <si>
    <t>Valve [69] : Outlet pressure</t>
  </si>
  <si>
    <t>~69~3~8~~-32~</t>
  </si>
  <si>
    <t>Valve [69] : Outlet temperature</t>
  </si>
  <si>
    <t>~69~3~9~~-32~</t>
  </si>
  <si>
    <t>Valve [69] : Outlet enthalpy</t>
  </si>
  <si>
    <t>~70~5~1~~-32~</t>
  </si>
  <si>
    <t>Valve [70] : Pressure control mode</t>
  </si>
  <si>
    <t>Down set point</t>
  </si>
  <si>
    <t>~70~5~2~~-32~</t>
  </si>
  <si>
    <t>Valve [70] : Valve current status</t>
  </si>
  <si>
    <t>~70~3~1~~-32~</t>
  </si>
  <si>
    <t>Valve [70] : Pressure drop @ VWO</t>
  </si>
  <si>
    <t>~70~3~10~~-32~</t>
  </si>
  <si>
    <t>Valve [70] : Pressure drop</t>
  </si>
  <si>
    <t>~70~3~3~~-32~</t>
  </si>
  <si>
    <t>Valve [70] : Inlet pressure</t>
  </si>
  <si>
    <t>~70~3~4~~-32~</t>
  </si>
  <si>
    <t>Valve [70] : Inlet temperature</t>
  </si>
  <si>
    <t>~70~3~5~~-32~</t>
  </si>
  <si>
    <t>Valve [70] : Inlet enthalpy</t>
  </si>
  <si>
    <t>~70~3~6~~-32~</t>
  </si>
  <si>
    <t>Valve [70] : Inlet mass flow</t>
  </si>
  <si>
    <t>~70~3~7~~-32~</t>
  </si>
  <si>
    <t>Valve [70] : Outlet pressure</t>
  </si>
  <si>
    <t>~70~3~8~~-32~</t>
  </si>
  <si>
    <t>Valve [70] : Outlet temperature</t>
  </si>
  <si>
    <t>~70~3~9~~-32~</t>
  </si>
  <si>
    <t>Valve [70] : Outlet enthalpy</t>
  </si>
  <si>
    <t>~71~5~1~~-32~</t>
  </si>
  <si>
    <t>Valve [71] : Pressure control mode</t>
  </si>
  <si>
    <t>~71~5~2~~-32~</t>
  </si>
  <si>
    <t>Valve [71] : Valve current status</t>
  </si>
  <si>
    <t>~71~3~1~~-32~</t>
  </si>
  <si>
    <t>Valve [71] : Pressure drop @ VWO</t>
  </si>
  <si>
    <t>~71~3~10~~-32~</t>
  </si>
  <si>
    <t>Valve [71] : Pressure drop</t>
  </si>
  <si>
    <t>~71~3~3~~-32~</t>
  </si>
  <si>
    <t>Valve [71] : Inlet pressure</t>
  </si>
  <si>
    <t>~71~3~4~~-32~</t>
  </si>
  <si>
    <t>Valve [71] : Inlet temperature</t>
  </si>
  <si>
    <t>~71~3~5~~-32~</t>
  </si>
  <si>
    <t>Valve [71] : Inlet enthalpy</t>
  </si>
  <si>
    <t>~71~3~6~~-32~</t>
  </si>
  <si>
    <t>Valve [71] : Inlet mass flow</t>
  </si>
  <si>
    <t>~71~3~7~~-32~</t>
  </si>
  <si>
    <t>Valve [71] : Outlet pressure</t>
  </si>
  <si>
    <t>~71~3~8~~-32~</t>
  </si>
  <si>
    <t>Valve [71] : Outlet temperature</t>
  </si>
  <si>
    <t>~71~3~9~~-32~</t>
  </si>
  <si>
    <t>Valve [71] : Outlet enthalpy</t>
  </si>
  <si>
    <t>~73~5~1~~-32~</t>
  </si>
  <si>
    <t>Valve [73] : Pressure control mode</t>
  </si>
  <si>
    <t>Up set point</t>
  </si>
  <si>
    <t>~73~5~2~~-32~</t>
  </si>
  <si>
    <t>Valve [73] : Valve current status</t>
  </si>
  <si>
    <t>~73~3~1~~-32~</t>
  </si>
  <si>
    <t>Valve [73] : Pressure drop @ VWO</t>
  </si>
  <si>
    <t>~73~3~10~~-32~</t>
  </si>
  <si>
    <t>Valve [73] : Pressure drop</t>
  </si>
  <si>
    <t>~73~3~3~~-32~</t>
  </si>
  <si>
    <t>Valve [73] : Inlet pressure</t>
  </si>
  <si>
    <t>~73~3~4~~-32~</t>
  </si>
  <si>
    <t>Valve [73] : Inlet temperature</t>
  </si>
  <si>
    <t>~73~3~5~~-32~</t>
  </si>
  <si>
    <t>Valve [73] : Inlet enthalpy</t>
  </si>
  <si>
    <t>~73~3~6~~-32~</t>
  </si>
  <si>
    <t>Valve [73] : Inlet mass flow</t>
  </si>
  <si>
    <t>~73~3~7~~-32~</t>
  </si>
  <si>
    <t>Valve [73] : Outlet pressure</t>
  </si>
  <si>
    <t>~73~3~8~~-32~</t>
  </si>
  <si>
    <t>Valve [73] : Outlet temperature</t>
  </si>
  <si>
    <t>~73~3~9~~-32~</t>
  </si>
  <si>
    <t>Valve [73] : Outlet enthalpy</t>
  </si>
  <si>
    <t>~74~5~1~~-32~</t>
  </si>
  <si>
    <t>Valve [74] : Pressure control mode</t>
  </si>
  <si>
    <t>~74~5~2~~-32~</t>
  </si>
  <si>
    <t>Valve [74] : Valve current status</t>
  </si>
  <si>
    <t>~74~3~1~~-32~</t>
  </si>
  <si>
    <t>Valve [74] : Pressure drop @ VWO</t>
  </si>
  <si>
    <t>~74~3~10~~-32~</t>
  </si>
  <si>
    <t>Valve [74] : Pressure drop</t>
  </si>
  <si>
    <t>~74~3~3~~-32~</t>
  </si>
  <si>
    <t>Valve [74] : Inlet pressure</t>
  </si>
  <si>
    <t>~74~3~4~~-32~</t>
  </si>
  <si>
    <t>Valve [74] : Inlet temperature</t>
  </si>
  <si>
    <t>~74~3~5~~-32~</t>
  </si>
  <si>
    <t>Valve [74] : Inlet enthalpy</t>
  </si>
  <si>
    <t>~74~3~6~~-32~</t>
  </si>
  <si>
    <t>Valve [74] : Inlet mass flow</t>
  </si>
  <si>
    <t>~74~3~7~~-32~</t>
  </si>
  <si>
    <t>Valve [74] : Outlet pressure</t>
  </si>
  <si>
    <t>~74~3~8~~-32~</t>
  </si>
  <si>
    <t>Valve [74] : Outlet temperature</t>
  </si>
  <si>
    <t>~74~3~9~~-32~</t>
  </si>
  <si>
    <t>Valve [74] : Outlet enthalpy</t>
  </si>
  <si>
    <t>~75~5~1~~-32~</t>
  </si>
  <si>
    <t>Valve [75] : Pressure control mode</t>
  </si>
  <si>
    <t>~75~5~2~~-32~</t>
  </si>
  <si>
    <t>Valve [75] : Valve current status</t>
  </si>
  <si>
    <t>~75~3~1~~-32~</t>
  </si>
  <si>
    <t>Valve [75] : Pressure drop @ VWO</t>
  </si>
  <si>
    <t>~75~3~10~~-32~</t>
  </si>
  <si>
    <t>Valve [75] : Pressure drop</t>
  </si>
  <si>
    <t>~75~3~3~~-32~</t>
  </si>
  <si>
    <t>Valve [75] : Inlet pressure</t>
  </si>
  <si>
    <t>~75~3~4~~-32~</t>
  </si>
  <si>
    <t>Valve [75] : Inlet temperature</t>
  </si>
  <si>
    <t>~75~3~5~~-32~</t>
  </si>
  <si>
    <t>Valve [75] : Inlet enthalpy</t>
  </si>
  <si>
    <t>~75~3~6~~-32~</t>
  </si>
  <si>
    <t>Valve [75] : Inlet mass flow</t>
  </si>
  <si>
    <t>~75~3~7~~-32~</t>
  </si>
  <si>
    <t>Valve [75] : Outlet pressure</t>
  </si>
  <si>
    <t>~75~3~8~~-32~</t>
  </si>
  <si>
    <t>Valve [75] : Outlet temperature</t>
  </si>
  <si>
    <t>~75~3~9~~-32~</t>
  </si>
  <si>
    <t>Valve [75] : Outlet enthalpy</t>
  </si>
  <si>
    <t>93|~51~3~1~~-14~</t>
  </si>
  <si>
    <t>93|~51~3~2~~-14~</t>
  </si>
  <si>
    <t>Water Sink [51] - Outfall : Temperature</t>
  </si>
  <si>
    <t>93|~51~3~3~~-14~</t>
  </si>
  <si>
    <t>Water Sink [51] - Outfall : Enthalpy</t>
  </si>
  <si>
    <t>93|~51~3~4~~-14~</t>
  </si>
  <si>
    <t>Water Sink [51] - Outfall : Mass flow</t>
  </si>
  <si>
    <t>93|~3~3~1~~-9~</t>
  </si>
  <si>
    <t>93|~3~3~2~~-9~</t>
  </si>
  <si>
    <t>93|~3~3~3~~-9~</t>
  </si>
  <si>
    <t>Water Source [3] - Intake : Enthalpy</t>
  </si>
  <si>
    <t>93|~3~3~4~~-9~</t>
  </si>
  <si>
    <t>~40~10~1~~-104~</t>
  </si>
  <si>
    <t>Water-cooled Condenser (PCE) [40] - COND : Mode</t>
  </si>
  <si>
    <t>~40~3~27~~-104~</t>
  </si>
  <si>
    <t>~40~3~26~~-104~</t>
  </si>
  <si>
    <t>Water-cooled Condenser (PCE) [40] - COND : Saturation temperature</t>
  </si>
  <si>
    <t>~40~3~21~~-104~</t>
  </si>
  <si>
    <t>Water-cooled Condenser (PCE) [40] - COND : Condenser heat rejection (per unit)</t>
  </si>
  <si>
    <t>~40~3~23~~-104~</t>
  </si>
  <si>
    <t>Water-cooled Condenser (PCE) [40] - COND : Cooling water-side pressure drop</t>
  </si>
  <si>
    <t>86|87|68|86|86|~16~4~31~~-4100~</t>
  </si>
  <si>
    <t>ST Assembly [1]: Current generator power</t>
  </si>
  <si>
    <t>86|87|68|86|86|~16~4~4~~-4100~</t>
  </si>
  <si>
    <t>ST Assembly [1]: Current generator efficiency</t>
  </si>
  <si>
    <t>86|87|68|86|86|~16~4~6~~-4100~</t>
  </si>
  <si>
    <t>ST Assembly [1]: Current ST lube oil pump auxiliary</t>
  </si>
  <si>
    <t>86|87|68|86|86|~16~4~7~~-4100~</t>
  </si>
  <si>
    <t>ST Assembly [1]: Current ST misc auxiliary</t>
  </si>
  <si>
    <t>86|87|68|86|86|~16~3~24~~-4100~</t>
  </si>
  <si>
    <t>ST Assembly [1]: Nameplate capacity</t>
  </si>
  <si>
    <t>MVA</t>
  </si>
  <si>
    <t>86|87|68|86|86|~16~1~19~~-4100~</t>
  </si>
  <si>
    <t>ST Assembly [1]: Design point generator power factor</t>
  </si>
  <si>
    <t>86|87|68|86|86|~16~1~21~~-4100~</t>
  </si>
  <si>
    <t>ST Assembly [1]: Design point generator efficiency</t>
  </si>
  <si>
    <t>86|87|68|86|86|~16~3~25~~-4100~</t>
  </si>
  <si>
    <t>ST Assembly [1]: Nameplate throttle pressure</t>
  </si>
  <si>
    <t>86|87|68|86|86|~16~3~26~~-4100~</t>
  </si>
  <si>
    <t>ST Assembly [1]: Nameplate throttle temperature</t>
  </si>
  <si>
    <t>86|87|68|86|86|~16~3~27~~-4100~</t>
  </si>
  <si>
    <t>ST Assembly [1]: Nameplate throttle mass flow</t>
  </si>
  <si>
    <t>86|87|68|86|86|~16~2~22~~-4100~</t>
  </si>
  <si>
    <t>ST Assembly [1]: Number of LPT exhaust annuli</t>
  </si>
  <si>
    <t>86|87|68|86|86|~16~3~28~~-4100~</t>
  </si>
  <si>
    <t>ST Assembly [1]: Number of extraction/admission ports</t>
  </si>
  <si>
    <t>86|87|68|86|86|~16~3~29~~-4100~</t>
  </si>
  <si>
    <t>ST Assembly [1]: Number of auto extraction/admission ports</t>
  </si>
  <si>
    <t>82|71|~16~6~1~2000~-4100~</t>
  </si>
  <si>
    <t>ST Assembly [1]: Generator mode</t>
  </si>
  <si>
    <t>91|~16~1~7~2000~-4100~</t>
  </si>
  <si>
    <t>ST Assembly [1]: Generator nameplate power</t>
  </si>
  <si>
    <t>91|~16~1~19~2000~-4100~</t>
  </si>
  <si>
    <t>ST Assembly [1]: Generator nameplate efficiency</t>
  </si>
  <si>
    <t>ST Assembly [1]: Generator nameplate / design point load</t>
  </si>
  <si>
    <t>76|~16~2~8~2000~-4100~</t>
  </si>
  <si>
    <t>ST Assembly [1]: Generator number of operating units</t>
  </si>
  <si>
    <t>93|~16~7~2~2000~-4100~</t>
  </si>
  <si>
    <t>ST Assembly [1]: Generator power output</t>
  </si>
  <si>
    <t>93|~16~7~6~2000~-4100~</t>
  </si>
  <si>
    <t>ST Assembly [1]: Generator shaft power</t>
  </si>
  <si>
    <t>93|~16~7~4~2000~-4100~</t>
  </si>
  <si>
    <t>ST Assembly [1]: Generator generator efficiency</t>
  </si>
  <si>
    <t>93|~16~7~3~2000~-4100~</t>
  </si>
  <si>
    <t>ST Assembly [1]: Generator total loss</t>
  </si>
  <si>
    <t>93|~16~7~28~2000~-4100~</t>
  </si>
  <si>
    <t>ST Assembly [1]: Generator electrical &amp; windage loss</t>
  </si>
  <si>
    <t>93|~16~7~29~2000~-4100~</t>
  </si>
  <si>
    <t>ST Assembly [1]: Generator mechanical loss</t>
  </si>
  <si>
    <t>86|87|68|86|86|~16~3~30~~-4100~</t>
  </si>
  <si>
    <t>ST Assembly [1]: Steam turbine length</t>
  </si>
  <si>
    <t>86|87|68|86|86|~16~3~31~~-4100~</t>
  </si>
  <si>
    <t>ST Assembly [1]: Steam turbine width</t>
  </si>
  <si>
    <t>86|87|68|86|86|~16~3~32~~-4100~</t>
  </si>
  <si>
    <t>ST Assembly [1]: Steam turbine weight</t>
  </si>
  <si>
    <t>86|87|68|86|86|~16~3~34~~-4100~</t>
  </si>
  <si>
    <t>ST Assembly [1]: Generator length</t>
  </si>
  <si>
    <t>86|87|68|86|86|~16~3~35~~-4100~</t>
  </si>
  <si>
    <t>ST Assembly [1]: Generator width</t>
  </si>
  <si>
    <t>86|87|68|86|86|~16~3~36~~-4100~</t>
  </si>
  <si>
    <t>ST Assembly [1]: Generator weight</t>
  </si>
  <si>
    <t>86|87|68|86|86|~16~3~37~~-4100~</t>
  </si>
  <si>
    <t>ST Assembly [1]: Overall steam turbine and generator length</t>
  </si>
  <si>
    <t>86|87|68|86|86|~16~3~38~~-4100~</t>
  </si>
  <si>
    <t>ST Assembly [1]: Overall steam turbine and generator width</t>
  </si>
  <si>
    <t>86|87|68|86|86|~16~3~39~~-4100~</t>
  </si>
  <si>
    <t>ST Assembly [1]: Overall steam turbine and generator weight</t>
  </si>
  <si>
    <t>86|87|68|86|86|~16~3~40~~-4100~</t>
  </si>
  <si>
    <t>ST Assembly [1]: Foundation length</t>
  </si>
  <si>
    <t>86|87|68|86|86|~16~3~41~~-4100~</t>
  </si>
  <si>
    <t>ST Assembly [1]: Foundation width</t>
  </si>
  <si>
    <t>86|87|68|86|86|~16~3~6~~-4100~</t>
  </si>
  <si>
    <t>ST Assembly [1]: Steam turbine package reference cost</t>
  </si>
  <si>
    <t>86|87|68|86|86|~16~10~1~~-4100~</t>
  </si>
  <si>
    <t>ST Assembly [1]: Total estimated installed cost</t>
  </si>
  <si>
    <t>82|71|~16~10~3~~-11~</t>
  </si>
  <si>
    <t>ST Assembly [1]: ST Group [16] : Mode</t>
  </si>
  <si>
    <t>82|71|~16~10~4~~-11~</t>
  </si>
  <si>
    <t>ST Assembly [1]: ST Group [16] : Type of inlet control</t>
  </si>
  <si>
    <t>Sliding</t>
  </si>
  <si>
    <t>93|~16~3~29~~-11~</t>
  </si>
  <si>
    <t>ST Assembly [1]: ST Group [16] : Steam supply pressure</t>
  </si>
  <si>
    <t>93|~16~3~11~~-11~</t>
  </si>
  <si>
    <t>ST Assembly [1]: ST Group [16] : Inlet pressure</t>
  </si>
  <si>
    <t>93|~16~3~12~~-11~</t>
  </si>
  <si>
    <t>ST Assembly [1]: ST Group [16] : Inlet temperature</t>
  </si>
  <si>
    <t>93|~16~3~14~~-11~</t>
  </si>
  <si>
    <t>ST Assembly [1]: ST Group [16] : Inlet flow</t>
  </si>
  <si>
    <t>93|~16~3~13~~-11~</t>
  </si>
  <si>
    <t>ST Assembly [1]: ST Group [16] : Inlet enthalpy</t>
  </si>
  <si>
    <t>93|~16~3~16~~-11~</t>
  </si>
  <si>
    <t>ST Assembly [1]: ST Group [16] : Expansion massflow</t>
  </si>
  <si>
    <t>93|~16~3~4~~-11~</t>
  </si>
  <si>
    <t>ST Assembly [1]: ST Group [16] : Expansion initial pressure</t>
  </si>
  <si>
    <t>93|~16~3~15~~-11~</t>
  </si>
  <si>
    <t>ST Assembly [1]: ST Group [16] : Expansion initial enthalpy</t>
  </si>
  <si>
    <t>93|~16~3~6~~-11~</t>
  </si>
  <si>
    <t>ST Assembly [1]: ST Group [16] : Expansion end pressure (before Exhaust Loss)</t>
  </si>
  <si>
    <t>93|~16~3~25~~-11~</t>
  </si>
  <si>
    <t>ST Assembly [1]: ST Group [16] : Expansion end enthalpy (before Exhaust Loss)</t>
  </si>
  <si>
    <t>93|~16~3~21~~-11~</t>
  </si>
  <si>
    <t>ST Assembly [1]: ST Group [16] : Outlet pressure</t>
  </si>
  <si>
    <t>93|~16~3~22~~-11~</t>
  </si>
  <si>
    <t>ST Assembly [1]: ST Group [16] : Outlet temperature</t>
  </si>
  <si>
    <t>93|~16~3~24~~-11~</t>
  </si>
  <si>
    <t>ST Assembly [1]: ST Group [16] : Outlet flow</t>
  </si>
  <si>
    <t>93|~16~3~23~~-11~</t>
  </si>
  <si>
    <t>ST Assembly [1]: ST Group [16] : Outlet enthalpy</t>
  </si>
  <si>
    <t>72|79|93|~16~7~15~~-11~</t>
  </si>
  <si>
    <t>ST Assembly [1]: ST Group [16] : Exhaust volume flow</t>
  </si>
  <si>
    <t>72|79|93|~16~7~18~~-11~</t>
  </si>
  <si>
    <t>ST Assembly [1]: ST Group [16] : Exhaust loss</t>
  </si>
  <si>
    <t>72|79|93|~16~7~17~~-11~</t>
  </si>
  <si>
    <t>ST Assembly [1]: ST Group [16] : Dry exhaust loss</t>
  </si>
  <si>
    <t>93|~16~3~7~~-11~</t>
  </si>
  <si>
    <t>ST Assembly [1]: ST Group [16] : Actual flow function</t>
  </si>
  <si>
    <t>93|~16~3~10~~-11~</t>
  </si>
  <si>
    <t>ST Assembly [1]: ST Group [16] : Actual pressure ratio (blading)</t>
  </si>
  <si>
    <t>93|~16~3~3~~-11~</t>
  </si>
  <si>
    <t>ST Assembly [1]: ST Group [16] : Dry step efficiency</t>
  </si>
  <si>
    <t>93|~16~3~1~~-11~</t>
  </si>
  <si>
    <t>ST Assembly [1]: ST Group [16] : Group overall efficiency</t>
  </si>
  <si>
    <t>93|~16~3~30~~-11~</t>
  </si>
  <si>
    <t>ST Assembly [1]: ST Group [16] : Group blading efficiency</t>
  </si>
  <si>
    <t>93|~16~3~50~~-11~</t>
  </si>
  <si>
    <t>ST Assembly [1]: ST Group [16] : Expansion power</t>
  </si>
  <si>
    <t>93|~16~3~8~~-11~</t>
  </si>
  <si>
    <t>ST Assembly [1]: ST Group [16] : Shaft power</t>
  </si>
  <si>
    <t>93|~16~3~9~~-11~</t>
  </si>
  <si>
    <t>ST Assembly [1]: ST Group [16] : Mechanical loss</t>
  </si>
  <si>
    <t>82|71|~17~10~3~~-11~</t>
  </si>
  <si>
    <t>ST Assembly [1]: ST Group [17] : Mode</t>
  </si>
  <si>
    <t>82|71|~17~10~4~~-11~</t>
  </si>
  <si>
    <t>ST Assembly [1]: ST Group [17] : Type of inlet control</t>
  </si>
  <si>
    <t>93|~17~3~29~~-11~</t>
  </si>
  <si>
    <t>ST Assembly [1]: ST Group [17] : Steam supply pressure</t>
  </si>
  <si>
    <t>93|~17~3~11~~-11~</t>
  </si>
  <si>
    <t>ST Assembly [1]: ST Group [17] : Inlet pressure</t>
  </si>
  <si>
    <t>93|~17~3~12~~-11~</t>
  </si>
  <si>
    <t>ST Assembly [1]: ST Group [17] : Inlet temperature</t>
  </si>
  <si>
    <t>93|~17~3~14~~-11~</t>
  </si>
  <si>
    <t>ST Assembly [1]: ST Group [17] : Inlet flow</t>
  </si>
  <si>
    <t>93|~17~3~13~~-11~</t>
  </si>
  <si>
    <t>ST Assembly [1]: ST Group [17] : Inlet enthalpy</t>
  </si>
  <si>
    <t>93|~17~3~16~~-11~</t>
  </si>
  <si>
    <t>ST Assembly [1]: ST Group [17] : Expansion massflow</t>
  </si>
  <si>
    <t>93|~17~3~4~~-11~</t>
  </si>
  <si>
    <t>ST Assembly [1]: ST Group [17] : Expansion initial pressure</t>
  </si>
  <si>
    <t>93|~17~3~15~~-11~</t>
  </si>
  <si>
    <t>ST Assembly [1]: ST Group [17] : Expansion initial enthalpy</t>
  </si>
  <si>
    <t>93|~17~3~6~~-11~</t>
  </si>
  <si>
    <t>ST Assembly [1]: ST Group [17] : Expansion end pressure (before Exhaust Loss)</t>
  </si>
  <si>
    <t>93|~17~3~25~~-11~</t>
  </si>
  <si>
    <t>ST Assembly [1]: ST Group [17] : Expansion end enthalpy (before Exhaust Loss)</t>
  </si>
  <si>
    <t>93|~17~3~21~~-11~</t>
  </si>
  <si>
    <t>ST Assembly [1]: ST Group [17] : Outlet pressure</t>
  </si>
  <si>
    <t>93|~17~3~22~~-11~</t>
  </si>
  <si>
    <t>ST Assembly [1]: ST Group [17] : Outlet temperature</t>
  </si>
  <si>
    <t>93|~17~3~24~~-11~</t>
  </si>
  <si>
    <t>ST Assembly [1]: ST Group [17] : Outlet flow</t>
  </si>
  <si>
    <t>93|~17~3~23~~-11~</t>
  </si>
  <si>
    <t>ST Assembly [1]: ST Group [17] : Outlet enthalpy</t>
  </si>
  <si>
    <t>72|79|93|~17~7~15~~-11~</t>
  </si>
  <si>
    <t>ST Assembly [1]: ST Group [17] : Exhaust volume flow</t>
  </si>
  <si>
    <t>72|79|93|~17~7~18~~-11~</t>
  </si>
  <si>
    <t>ST Assembly [1]: ST Group [17] : Exhaust loss</t>
  </si>
  <si>
    <t>72|79|93|~17~7~17~~-11~</t>
  </si>
  <si>
    <t>ST Assembly [1]: ST Group [17] : Dry exhaust loss</t>
  </si>
  <si>
    <t>93|~17~3~7~~-11~</t>
  </si>
  <si>
    <t>ST Assembly [1]: ST Group [17] : Actual flow function</t>
  </si>
  <si>
    <t>93|~17~3~10~~-11~</t>
  </si>
  <si>
    <t>ST Assembly [1]: ST Group [17] : Actual pressure ratio (blading)</t>
  </si>
  <si>
    <t>93|~17~3~3~~-11~</t>
  </si>
  <si>
    <t>ST Assembly [1]: ST Group [17] : Dry step efficiency</t>
  </si>
  <si>
    <t>93|~17~3~1~~-11~</t>
  </si>
  <si>
    <t>ST Assembly [1]: ST Group [17] : Group overall efficiency</t>
  </si>
  <si>
    <t>93|~17~3~30~~-11~</t>
  </si>
  <si>
    <t>ST Assembly [1]: ST Group [17] : Group blading efficiency</t>
  </si>
  <si>
    <t>93|~17~3~50~~-11~</t>
  </si>
  <si>
    <t>ST Assembly [1]: ST Group [17] : Expansion power</t>
  </si>
  <si>
    <t>93|~17~3~8~~-11~</t>
  </si>
  <si>
    <t>ST Assembly [1]: ST Group [17] : Shaft power</t>
  </si>
  <si>
    <t>93|~17~3~9~~-11~</t>
  </si>
  <si>
    <t>ST Assembly [1]: ST Group [17] : Mechanical loss</t>
  </si>
  <si>
    <t>82|71|~18~10~3~~-11~</t>
  </si>
  <si>
    <t>ST Assembly [1]: ST Group [18] : Mode</t>
  </si>
  <si>
    <t>82|71|~18~10~4~~-11~</t>
  </si>
  <si>
    <t>ST Assembly [1]: ST Group [18] : Type of inlet control</t>
  </si>
  <si>
    <t>93|~18~3~29~~-11~</t>
  </si>
  <si>
    <t>ST Assembly [1]: ST Group [18] : Steam supply pressure</t>
  </si>
  <si>
    <t>93|~18~3~11~~-11~</t>
  </si>
  <si>
    <t>ST Assembly [1]: ST Group [18] : Inlet pressure</t>
  </si>
  <si>
    <t>93|~18~3~12~~-11~</t>
  </si>
  <si>
    <t>ST Assembly [1]: ST Group [18] : Inlet temperature</t>
  </si>
  <si>
    <t>93|~18~3~14~~-11~</t>
  </si>
  <si>
    <t>ST Assembly [1]: ST Group [18] : Inlet flow</t>
  </si>
  <si>
    <t>93|~18~3~13~~-11~</t>
  </si>
  <si>
    <t>ST Assembly [1]: ST Group [18] : Inlet enthalpy</t>
  </si>
  <si>
    <t>93|~18~3~16~~-11~</t>
  </si>
  <si>
    <t>ST Assembly [1]: ST Group [18] : Expansion massflow</t>
  </si>
  <si>
    <t>93|~18~3~4~~-11~</t>
  </si>
  <si>
    <t>ST Assembly [1]: ST Group [18] : Expansion initial pressure</t>
  </si>
  <si>
    <t>93|~18~3~15~~-11~</t>
  </si>
  <si>
    <t>ST Assembly [1]: ST Group [18] : Expansion initial enthalpy</t>
  </si>
  <si>
    <t>93|~18~3~6~~-11~</t>
  </si>
  <si>
    <t>ST Assembly [1]: ST Group [18] : Expansion end pressure (before Exhaust Loss)</t>
  </si>
  <si>
    <t>93|~18~3~25~~-11~</t>
  </si>
  <si>
    <t>ST Assembly [1]: ST Group [18] : Expansion end enthalpy (before Exhaust Loss)</t>
  </si>
  <si>
    <t>93|~18~3~21~~-11~</t>
  </si>
  <si>
    <t>ST Assembly [1]: ST Group [18] : Outlet pressure</t>
  </si>
  <si>
    <t>93|~18~3~22~~-11~</t>
  </si>
  <si>
    <t>ST Assembly [1]: ST Group [18] : Outlet temperature</t>
  </si>
  <si>
    <t>93|~18~3~24~~-11~</t>
  </si>
  <si>
    <t>ST Assembly [1]: ST Group [18] : Outlet flow</t>
  </si>
  <si>
    <t>93|~18~3~23~~-11~</t>
  </si>
  <si>
    <t>ST Assembly [1]: ST Group [18] : Outlet enthalpy</t>
  </si>
  <si>
    <t>72|79|93|~18~7~15~~-11~</t>
  </si>
  <si>
    <t>ST Assembly [1]: ST Group [18] : Exhaust volume flow</t>
  </si>
  <si>
    <t>72|79|93|~18~7~18~~-11~</t>
  </si>
  <si>
    <t>ST Assembly [1]: ST Group [18] : Exhaust loss</t>
  </si>
  <si>
    <t>72|79|93|~18~7~17~~-11~</t>
  </si>
  <si>
    <t>ST Assembly [1]: ST Group [18] : Dry exhaust loss</t>
  </si>
  <si>
    <t>93|~18~3~7~~-11~</t>
  </si>
  <si>
    <t>ST Assembly [1]: ST Group [18] : Actual flow function</t>
  </si>
  <si>
    <t>93|~18~3~10~~-11~</t>
  </si>
  <si>
    <t>ST Assembly [1]: ST Group [18] : Actual pressure ratio (blading)</t>
  </si>
  <si>
    <t>93|~18~3~3~~-11~</t>
  </si>
  <si>
    <t>ST Assembly [1]: ST Group [18] : Dry step efficiency</t>
  </si>
  <si>
    <t>93|~18~3~1~~-11~</t>
  </si>
  <si>
    <t>ST Assembly [1]: ST Group [18] : Group overall efficiency</t>
  </si>
  <si>
    <t>93|~18~3~30~~-11~</t>
  </si>
  <si>
    <t>ST Assembly [1]: ST Group [18] : Group blading efficiency</t>
  </si>
  <si>
    <t>93|~18~3~50~~-11~</t>
  </si>
  <si>
    <t>ST Assembly [1]: ST Group [18] : Expansion power</t>
  </si>
  <si>
    <t>93|~18~3~8~~-11~</t>
  </si>
  <si>
    <t>ST Assembly [1]: ST Group [18] : Shaft power</t>
  </si>
  <si>
    <t>93|~18~3~9~~-11~</t>
  </si>
  <si>
    <t>ST Assembly [1]: ST Group [18] : Mechanical loss</t>
  </si>
  <si>
    <t>82|71|~19~10~3~~-11~</t>
  </si>
  <si>
    <t>ST Assembly [1]: ST Group [19] : Mode</t>
  </si>
  <si>
    <t>82|71|~19~10~4~~-11~</t>
  </si>
  <si>
    <t>ST Assembly [1]: ST Group [19] : Type of inlet control</t>
  </si>
  <si>
    <t>93|~19~3~29~~-11~</t>
  </si>
  <si>
    <t>ST Assembly [1]: ST Group [19] : Steam supply pressure</t>
  </si>
  <si>
    <t>93|~19~3~11~~-11~</t>
  </si>
  <si>
    <t>ST Assembly [1]: ST Group [19] : Inlet pressure</t>
  </si>
  <si>
    <t>93|~19~3~12~~-11~</t>
  </si>
  <si>
    <t>ST Assembly [1]: ST Group [19] : Inlet temperature</t>
  </si>
  <si>
    <t>93|~19~3~14~~-11~</t>
  </si>
  <si>
    <t>ST Assembly [1]: ST Group [19] : Inlet flow</t>
  </si>
  <si>
    <t>93|~19~3~13~~-11~</t>
  </si>
  <si>
    <t>ST Assembly [1]: ST Group [19] : Inlet enthalpy</t>
  </si>
  <si>
    <t>93|~19~3~16~~-11~</t>
  </si>
  <si>
    <t>ST Assembly [1]: ST Group [19] : Expansion massflow</t>
  </si>
  <si>
    <t>93|~19~3~4~~-11~</t>
  </si>
  <si>
    <t>ST Assembly [1]: ST Group [19] : Expansion initial pressure</t>
  </si>
  <si>
    <t>93|~19~3~15~~-11~</t>
  </si>
  <si>
    <t>ST Assembly [1]: ST Group [19] : Expansion initial enthalpy</t>
  </si>
  <si>
    <t>93|~19~3~6~~-11~</t>
  </si>
  <si>
    <t>ST Assembly [1]: ST Group [19] : Expansion end pressure (before Exhaust Loss)</t>
  </si>
  <si>
    <t>93|~19~3~25~~-11~</t>
  </si>
  <si>
    <t>ST Assembly [1]: ST Group [19] : Expansion end enthalpy (before Exhaust Loss)</t>
  </si>
  <si>
    <t>93|~19~3~21~~-11~</t>
  </si>
  <si>
    <t>ST Assembly [1]: ST Group [19] : Outlet pressure</t>
  </si>
  <si>
    <t>93|~19~3~22~~-11~</t>
  </si>
  <si>
    <t>ST Assembly [1]: ST Group [19] : Outlet temperature</t>
  </si>
  <si>
    <t>93|~19~3~24~~-11~</t>
  </si>
  <si>
    <t>ST Assembly [1]: ST Group [19] : Outlet flow</t>
  </si>
  <si>
    <t>93|~19~3~23~~-11~</t>
  </si>
  <si>
    <t>ST Assembly [1]: ST Group [19] : Outlet enthalpy</t>
  </si>
  <si>
    <t>72|79|93|~19~7~15~~-11~</t>
  </si>
  <si>
    <t>ST Assembly [1]: ST Group [19] : Exhaust volume flow</t>
  </si>
  <si>
    <t>72|79|93|~19~7~18~~-11~</t>
  </si>
  <si>
    <t>ST Assembly [1]: ST Group [19] : Exhaust loss</t>
  </si>
  <si>
    <t>72|79|93|~19~7~17~~-11~</t>
  </si>
  <si>
    <t>ST Assembly [1]: ST Group [19] : Dry exhaust loss</t>
  </si>
  <si>
    <t>93|~19~3~7~~-11~</t>
  </si>
  <si>
    <t>ST Assembly [1]: ST Group [19] : Actual flow function</t>
  </si>
  <si>
    <t>93|~19~3~10~~-11~</t>
  </si>
  <si>
    <t>ST Assembly [1]: ST Group [19] : Actual pressure ratio (blading)</t>
  </si>
  <si>
    <t>93|~19~3~3~~-11~</t>
  </si>
  <si>
    <t>ST Assembly [1]: ST Group [19] : Dry step efficiency</t>
  </si>
  <si>
    <t>93|~19~3~1~~-11~</t>
  </si>
  <si>
    <t>ST Assembly [1]: ST Group [19] : Group overall efficiency</t>
  </si>
  <si>
    <t>93|~19~3~30~~-11~</t>
  </si>
  <si>
    <t>ST Assembly [1]: ST Group [19] : Group blading efficiency</t>
  </si>
  <si>
    <t>93|~19~3~50~~-11~</t>
  </si>
  <si>
    <t>ST Assembly [1]: ST Group [19] : Expansion power</t>
  </si>
  <si>
    <t>93|~19~3~8~~-11~</t>
  </si>
  <si>
    <t>ST Assembly [1]: ST Group [19] : Shaft power</t>
  </si>
  <si>
    <t>93|~19~3~9~~-11~</t>
  </si>
  <si>
    <t>ST Assembly [1]: ST Group [19] : Mechanical loss</t>
  </si>
  <si>
    <t>82|71|~20~10~3~~-11~</t>
  </si>
  <si>
    <t>ST Assembly [1]: ST Group [20] : Mode</t>
  </si>
  <si>
    <t>82|71|~20~10~4~~-11~</t>
  </si>
  <si>
    <t>ST Assembly [1]: ST Group [20] : Type of inlet control</t>
  </si>
  <si>
    <t>93|~20~3~29~~-11~</t>
  </si>
  <si>
    <t>ST Assembly [1]: ST Group [20] : Steam supply pressure</t>
  </si>
  <si>
    <t>93|~20~3~11~~-11~</t>
  </si>
  <si>
    <t>ST Assembly [1]: ST Group [20] : Inlet pressure</t>
  </si>
  <si>
    <t>93|~20~3~12~~-11~</t>
  </si>
  <si>
    <t>ST Assembly [1]: ST Group [20] : Inlet temperature</t>
  </si>
  <si>
    <t>93|~20~3~14~~-11~</t>
  </si>
  <si>
    <t>ST Assembly [1]: ST Group [20] : Inlet flow</t>
  </si>
  <si>
    <t>93|~20~3~13~~-11~</t>
  </si>
  <si>
    <t>ST Assembly [1]: ST Group [20] : Inlet enthalpy</t>
  </si>
  <si>
    <t>93|~20~3~16~~-11~</t>
  </si>
  <si>
    <t>ST Assembly [1]: ST Group [20] : Expansion massflow</t>
  </si>
  <si>
    <t>93|~20~3~4~~-11~</t>
  </si>
  <si>
    <t>ST Assembly [1]: ST Group [20] : Expansion initial pressure</t>
  </si>
  <si>
    <t>93|~20~3~15~~-11~</t>
  </si>
  <si>
    <t>ST Assembly [1]: ST Group [20] : Expansion initial enthalpy</t>
  </si>
  <si>
    <t>93|~20~3~6~~-11~</t>
  </si>
  <si>
    <t>ST Assembly [1]: ST Group [20] : Expansion end pressure (before Exhaust Loss)</t>
  </si>
  <si>
    <t>93|~20~3~25~~-11~</t>
  </si>
  <si>
    <t>ST Assembly [1]: ST Group [20] : Expansion end enthalpy (before Exhaust Loss)</t>
  </si>
  <si>
    <t>93|~20~3~21~~-11~</t>
  </si>
  <si>
    <t>ST Assembly [1]: ST Group [20] : Outlet pressure</t>
  </si>
  <si>
    <t>93|~20~3~22~~-11~</t>
  </si>
  <si>
    <t>ST Assembly [1]: ST Group [20] : Outlet temperature</t>
  </si>
  <si>
    <t>93|~20~3~24~~-11~</t>
  </si>
  <si>
    <t>ST Assembly [1]: ST Group [20] : Outlet flow</t>
  </si>
  <si>
    <t>93|~20~3~23~~-11~</t>
  </si>
  <si>
    <t>ST Assembly [1]: ST Group [20] : Outlet enthalpy</t>
  </si>
  <si>
    <t>72|79|93|~20~7~15~~-11~</t>
  </si>
  <si>
    <t>ST Assembly [1]: ST Group [20] : Exhaust volume flow</t>
  </si>
  <si>
    <t>72|79|93|~20~7~18~~-11~</t>
  </si>
  <si>
    <t>ST Assembly [1]: ST Group [20] : Exhaust loss</t>
  </si>
  <si>
    <t>72|79|93|~20~7~17~~-11~</t>
  </si>
  <si>
    <t>ST Assembly [1]: ST Group [20] : Dry exhaust loss</t>
  </si>
  <si>
    <t>93|~20~3~7~~-11~</t>
  </si>
  <si>
    <t>ST Assembly [1]: ST Group [20] : Actual flow function</t>
  </si>
  <si>
    <t>93|~20~3~10~~-11~</t>
  </si>
  <si>
    <t>ST Assembly [1]: ST Group [20] : Actual pressure ratio (blading)</t>
  </si>
  <si>
    <t>93|~20~3~3~~-11~</t>
  </si>
  <si>
    <t>ST Assembly [1]: ST Group [20] : Dry step efficiency</t>
  </si>
  <si>
    <t>93|~20~3~1~~-11~</t>
  </si>
  <si>
    <t>ST Assembly [1]: ST Group [20] : Group overall efficiency</t>
  </si>
  <si>
    <t>93|~20~3~30~~-11~</t>
  </si>
  <si>
    <t>ST Assembly [1]: ST Group [20] : Group blading efficiency</t>
  </si>
  <si>
    <t>93|~20~3~50~~-11~</t>
  </si>
  <si>
    <t>ST Assembly [1]: ST Group [20] : Expansion power</t>
  </si>
  <si>
    <t>93|~20~3~8~~-11~</t>
  </si>
  <si>
    <t>ST Assembly [1]: ST Group [20] : Shaft power</t>
  </si>
  <si>
    <t>93|~20~3~9~~-11~</t>
  </si>
  <si>
    <t>ST Assembly [1]: ST Group [20] : Mechanical loss</t>
  </si>
  <si>
    <t>82|71|~36~10~3~~-11~</t>
  </si>
  <si>
    <t>ST Assembly [1]: ST Group [36] : Mode</t>
  </si>
  <si>
    <t>82|71|~36~10~4~~-11~</t>
  </si>
  <si>
    <t>ST Assembly [1]: ST Group [36] : Type of inlet control</t>
  </si>
  <si>
    <t>93|~36~3~29~~-11~</t>
  </si>
  <si>
    <t>ST Assembly [1]: ST Group [36] : Steam supply pressure</t>
  </si>
  <si>
    <t>93|~36~3~11~~-11~</t>
  </si>
  <si>
    <t>ST Assembly [1]: ST Group [36] : Inlet pressure</t>
  </si>
  <si>
    <t>93|~36~3~12~~-11~</t>
  </si>
  <si>
    <t>ST Assembly [1]: ST Group [36] : Inlet temperature</t>
  </si>
  <si>
    <t>93|~36~3~14~~-11~</t>
  </si>
  <si>
    <t>ST Assembly [1]: ST Group [36] : Inlet flow</t>
  </si>
  <si>
    <t>93|~36~3~13~~-11~</t>
  </si>
  <si>
    <t>ST Assembly [1]: ST Group [36] : Inlet enthalpy</t>
  </si>
  <si>
    <t>93|~36~3~16~~-11~</t>
  </si>
  <si>
    <t>ST Assembly [1]: ST Group [36] : Expansion massflow</t>
  </si>
  <si>
    <t>93|~36~3~4~~-11~</t>
  </si>
  <si>
    <t>ST Assembly [1]: ST Group [36] : Expansion initial pressure</t>
  </si>
  <si>
    <t>93|~36~3~15~~-11~</t>
  </si>
  <si>
    <t>ST Assembly [1]: ST Group [36] : Expansion initial enthalpy</t>
  </si>
  <si>
    <t>93|~36~3~6~~-11~</t>
  </si>
  <si>
    <t>ST Assembly [1]: ST Group [36] : Expansion end pressure (before Exhaust Loss)</t>
  </si>
  <si>
    <t>93|~36~3~25~~-11~</t>
  </si>
  <si>
    <t>ST Assembly [1]: ST Group [36] : Expansion end enthalpy (before Exhaust Loss)</t>
  </si>
  <si>
    <t>93|~36~3~21~~-11~</t>
  </si>
  <si>
    <t>ST Assembly [1]: ST Group [36] : Outlet pressure</t>
  </si>
  <si>
    <t>93|~36~3~22~~-11~</t>
  </si>
  <si>
    <t>ST Assembly [1]: ST Group [36] : Outlet temperature</t>
  </si>
  <si>
    <t>93|~36~3~24~~-11~</t>
  </si>
  <si>
    <t>ST Assembly [1]: ST Group [36] : Outlet flow</t>
  </si>
  <si>
    <t>93|~36~3~23~~-11~</t>
  </si>
  <si>
    <t>ST Assembly [1]: ST Group [36] : Outlet enthalpy</t>
  </si>
  <si>
    <t>72|79|93|~36~7~15~~-11~</t>
  </si>
  <si>
    <t>ST Assembly [1]: ST Group [36] : Exhaust volume flow</t>
  </si>
  <si>
    <t>72|79|93|~36~7~18~~-11~</t>
  </si>
  <si>
    <t>ST Assembly [1]: ST Group [36] : Exhaust loss</t>
  </si>
  <si>
    <t>72|79|93|~36~7~17~~-11~</t>
  </si>
  <si>
    <t>ST Assembly [1]: ST Group [36] : Dry exhaust loss</t>
  </si>
  <si>
    <t>93|~36~3~7~~-11~</t>
  </si>
  <si>
    <t>ST Assembly [1]: ST Group [36] : Actual flow function</t>
  </si>
  <si>
    <t>93|~36~3~10~~-11~</t>
  </si>
  <si>
    <t>ST Assembly [1]: ST Group [36] : Actual pressure ratio (blading)</t>
  </si>
  <si>
    <t>93|~36~3~3~~-11~</t>
  </si>
  <si>
    <t>ST Assembly [1]: ST Group [36] : Dry step efficiency</t>
  </si>
  <si>
    <t>93|~36~3~1~~-11~</t>
  </si>
  <si>
    <t>ST Assembly [1]: ST Group [36] : Group overall efficiency</t>
  </si>
  <si>
    <t>93|~36~3~30~~-11~</t>
  </si>
  <si>
    <t>ST Assembly [1]: ST Group [36] : Group blading efficiency</t>
  </si>
  <si>
    <t>93|~36~3~50~~-11~</t>
  </si>
  <si>
    <t>ST Assembly [1]: ST Group [36] : Expansion power</t>
  </si>
  <si>
    <t>93|~36~3~8~~-11~</t>
  </si>
  <si>
    <t>ST Assembly [1]: ST Group [36] : Shaft power</t>
  </si>
  <si>
    <t>93|~36~3~9~~-11~</t>
  </si>
  <si>
    <t>ST Assembly [1]: ST Group [36] : Mechanical loss</t>
  </si>
  <si>
    <t>82|71|~37~10~3~~-11~</t>
  </si>
  <si>
    <t>ST Assembly [1]: ST Group [37] : Mode</t>
  </si>
  <si>
    <t>82|71|~37~10~4~~-11~</t>
  </si>
  <si>
    <t>ST Assembly [1]: ST Group [37] : Type of inlet control</t>
  </si>
  <si>
    <t>93|~37~3~29~~-11~</t>
  </si>
  <si>
    <t>ST Assembly [1]: ST Group [37] : Steam supply pressure</t>
  </si>
  <si>
    <t>93|~37~3~11~~-11~</t>
  </si>
  <si>
    <t>ST Assembly [1]: ST Group [37] : Inlet pressure</t>
  </si>
  <si>
    <t>93|~37~3~12~~-11~</t>
  </si>
  <si>
    <t>ST Assembly [1]: ST Group [37] : Inlet temperature</t>
  </si>
  <si>
    <t>93|~37~3~14~~-11~</t>
  </si>
  <si>
    <t>ST Assembly [1]: ST Group [37] : Inlet flow</t>
  </si>
  <si>
    <t>93|~37~3~13~~-11~</t>
  </si>
  <si>
    <t>ST Assembly [1]: ST Group [37] : Inlet enthalpy</t>
  </si>
  <si>
    <t>93|~37~3~16~~-11~</t>
  </si>
  <si>
    <t>ST Assembly [1]: ST Group [37] : Expansion massflow</t>
  </si>
  <si>
    <t>93|~37~3~4~~-11~</t>
  </si>
  <si>
    <t>ST Assembly [1]: ST Group [37] : Expansion initial pressure</t>
  </si>
  <si>
    <t>93|~37~3~15~~-11~</t>
  </si>
  <si>
    <t>ST Assembly [1]: ST Group [37] : Expansion initial enthalpy</t>
  </si>
  <si>
    <t>93|~37~3~6~~-11~</t>
  </si>
  <si>
    <t>ST Assembly [1]: ST Group [37] : Expansion end pressure (before Exhaust Loss)</t>
  </si>
  <si>
    <t>93|~37~3~25~~-11~</t>
  </si>
  <si>
    <t>ST Assembly [1]: ST Group [37] : Expansion end enthalpy (before Exhaust Loss)</t>
  </si>
  <si>
    <t>93|~37~3~21~~-11~</t>
  </si>
  <si>
    <t>ST Assembly [1]: ST Group [37] : Outlet pressure</t>
  </si>
  <si>
    <t>93|~37~3~22~~-11~</t>
  </si>
  <si>
    <t>ST Assembly [1]: ST Group [37] : Outlet temperature</t>
  </si>
  <si>
    <t>93|~37~3~24~~-11~</t>
  </si>
  <si>
    <t>ST Assembly [1]: ST Group [37] : Outlet flow</t>
  </si>
  <si>
    <t>93|~37~3~23~~-11~</t>
  </si>
  <si>
    <t>ST Assembly [1]: ST Group [37] : Outlet enthalpy</t>
  </si>
  <si>
    <t>72|79|93|~37~7~15~~-11~</t>
  </si>
  <si>
    <t>ST Assembly [1]: ST Group [37] : Exhaust volume flow</t>
  </si>
  <si>
    <t>72|79|93|~37~7~18~~-11~</t>
  </si>
  <si>
    <t>ST Assembly [1]: ST Group [37] : Exhaust loss</t>
  </si>
  <si>
    <t>72|79|93|~37~7~17~~-11~</t>
  </si>
  <si>
    <t>ST Assembly [1]: ST Group [37] : Dry exhaust loss</t>
  </si>
  <si>
    <t>93|~37~3~7~~-11~</t>
  </si>
  <si>
    <t>ST Assembly [1]: ST Group [37] : Actual flow function</t>
  </si>
  <si>
    <t>93|~37~3~10~~-11~</t>
  </si>
  <si>
    <t>ST Assembly [1]: ST Group [37] : Actual pressure ratio (blading)</t>
  </si>
  <si>
    <t>93|~37~3~3~~-11~</t>
  </si>
  <si>
    <t>ST Assembly [1]: ST Group [37] : Dry step efficiency</t>
  </si>
  <si>
    <t>93|~37~3~1~~-11~</t>
  </si>
  <si>
    <t>ST Assembly [1]: ST Group [37] : Group overall efficiency</t>
  </si>
  <si>
    <t>93|~37~3~30~~-11~</t>
  </si>
  <si>
    <t>ST Assembly [1]: ST Group [37] : Group blading efficiency</t>
  </si>
  <si>
    <t>93|~37~3~50~~-11~</t>
  </si>
  <si>
    <t>ST Assembly [1]: ST Group [37] : Expansion power</t>
  </si>
  <si>
    <t>93|~37~3~8~~-11~</t>
  </si>
  <si>
    <t>ST Assembly [1]: ST Group [37] : Shaft power</t>
  </si>
  <si>
    <t>93|~37~3~9~~-11~</t>
  </si>
  <si>
    <t>ST Assembly [1]: ST Group [37] : Mechanical loss</t>
  </si>
  <si>
    <t>82|71|~39~10~3~~-11~</t>
  </si>
  <si>
    <t>ST Assembly [1]: ST Group [39] : Mode</t>
  </si>
  <si>
    <t>82|71|~39~10~4~~-11~</t>
  </si>
  <si>
    <t>ST Assembly [1]: ST Group [39] : Type of inlet control</t>
  </si>
  <si>
    <t>93|~39~3~29~~-11~</t>
  </si>
  <si>
    <t>ST Assembly [1]: ST Group [39] : Steam supply pressure</t>
  </si>
  <si>
    <t>93|~39~3~11~~-11~</t>
  </si>
  <si>
    <t>ST Assembly [1]: ST Group [39] : Inlet pressure</t>
  </si>
  <si>
    <t>93|~39~3~12~~-11~</t>
  </si>
  <si>
    <t>ST Assembly [1]: ST Group [39] : Inlet temperature</t>
  </si>
  <si>
    <t>93|~39~3~14~~-11~</t>
  </si>
  <si>
    <t>ST Assembly [1]: ST Group [39] : Inlet flow</t>
  </si>
  <si>
    <t>93|~39~3~13~~-11~</t>
  </si>
  <si>
    <t>ST Assembly [1]: ST Group [39] : Inlet enthalpy</t>
  </si>
  <si>
    <t>93|~39~3~16~~-11~</t>
  </si>
  <si>
    <t>ST Assembly [1]: ST Group [39] : Expansion massflow</t>
  </si>
  <si>
    <t>93|~39~3~4~~-11~</t>
  </si>
  <si>
    <t>ST Assembly [1]: ST Group [39] : Expansion initial pressure</t>
  </si>
  <si>
    <t>93|~39~3~15~~-11~</t>
  </si>
  <si>
    <t>ST Assembly [1]: ST Group [39] : Expansion initial enthalpy</t>
  </si>
  <si>
    <t>93|~39~3~6~~-11~</t>
  </si>
  <si>
    <t>ST Assembly [1]: ST Group [39] : Expansion end pressure (before Exhaust Loss)</t>
  </si>
  <si>
    <t>93|~39~3~25~~-11~</t>
  </si>
  <si>
    <t>ST Assembly [1]: ST Group [39] : Expansion end enthalpy (before Exhaust Loss)</t>
  </si>
  <si>
    <t>93|~39~3~21~~-11~</t>
  </si>
  <si>
    <t>ST Assembly [1]: ST Group [39] : Outlet pressure</t>
  </si>
  <si>
    <t>93|~39~3~22~~-11~</t>
  </si>
  <si>
    <t>ST Assembly [1]: ST Group [39] : Outlet temperature</t>
  </si>
  <si>
    <t>93|~39~3~24~~-11~</t>
  </si>
  <si>
    <t>ST Assembly [1]: ST Group [39] : Outlet flow</t>
  </si>
  <si>
    <t>93|~39~3~23~~-11~</t>
  </si>
  <si>
    <t>ST Assembly [1]: ST Group [39] : Outlet enthalpy</t>
  </si>
  <si>
    <t>72|79|76|~39~6~2~~-11~</t>
  </si>
  <si>
    <t>ST Assembly [1]: ST Group [39] : Number of exhaust ends</t>
  </si>
  <si>
    <t>72|79|93|~39~7~15~~-11~</t>
  </si>
  <si>
    <t>ST Assembly [1]: ST Group [39] : Exhaust volume flow per end</t>
  </si>
  <si>
    <t>72|79|91|~39~5~3~~-11~</t>
  </si>
  <si>
    <t>ST Assembly [1]: ST Group [39] : Exhaust annulus area</t>
  </si>
  <si>
    <t>72|79|93|~39~7~16~~-11~</t>
  </si>
  <si>
    <t>ST Assembly [1]: ST Group [39] : Exhaust annulus velocity</t>
  </si>
  <si>
    <t>72|79|91|~39~5~1~~-11~</t>
  </si>
  <si>
    <t>ST Assembly [1]: ST Group [39] : Last stage pitch diameter</t>
  </si>
  <si>
    <t>mm</t>
  </si>
  <si>
    <t>72|79|91|~39~5~2~~-11~</t>
  </si>
  <si>
    <t>ST Assembly [1]: ST Group [39] : Last stage blade length</t>
  </si>
  <si>
    <t>72|79|93|~39~7~18~~-11~</t>
  </si>
  <si>
    <t>ST Assembly [1]: ST Group [39] : Exhaust loss</t>
  </si>
  <si>
    <t>72|79|93|~39~7~17~~-11~</t>
  </si>
  <si>
    <t>ST Assembly [1]: ST Group [39] : Dry exhaust loss</t>
  </si>
  <si>
    <t>93|~39~3~7~~-11~</t>
  </si>
  <si>
    <t>ST Assembly [1]: ST Group [39] : Actual flow function</t>
  </si>
  <si>
    <t>93|~39~3~10~~-11~</t>
  </si>
  <si>
    <t>ST Assembly [1]: ST Group [39] : Actual pressure ratio (blading)</t>
  </si>
  <si>
    <t>93|~39~3~3~~-11~</t>
  </si>
  <si>
    <t>ST Assembly [1]: ST Group [39] : Dry step efficiency</t>
  </si>
  <si>
    <t>93|~39~3~1~~-11~</t>
  </si>
  <si>
    <t>ST Assembly [1]: ST Group [39] : Group overall efficiency</t>
  </si>
  <si>
    <t>93|~39~3~30~~-11~</t>
  </si>
  <si>
    <t>ST Assembly [1]: ST Group [39] : Group blading efficiency</t>
  </si>
  <si>
    <t>93|~39~3~50~~-11~</t>
  </si>
  <si>
    <t>ST Assembly [1]: ST Group [39] : Expansion power</t>
  </si>
  <si>
    <t>93|~39~3~8~~-11~</t>
  </si>
  <si>
    <t>ST Assembly [1]: ST Group [39] : Shaft power</t>
  </si>
  <si>
    <t>93|~39~3~9~~-11~</t>
  </si>
  <si>
    <t>ST Assembly [1]: ST Group [39] : Mechanical loss</t>
  </si>
  <si>
    <t>86|87|68|86|86|98|86|79|78|~16~1~1~3~-4100~</t>
  </si>
  <si>
    <t>ST Assembly [1]: Valve Stem leak 1 to LP section inlet: Leakage flow C-factor</t>
  </si>
  <si>
    <t>86|87|68|86|86|98|86|79|78|~16~3~1~1~-4100~</t>
  </si>
  <si>
    <t>ST Assembly [1]: Valve Stem leak 1 to LP section inlet: Mass flow</t>
  </si>
  <si>
    <t>86|87|68|86|86|98|86|79|78|~16~3~1~3~-4100~</t>
  </si>
  <si>
    <t>ST Assembly [1]: Valve Stem leak 1 to LP section inlet: Pressure (source)</t>
  </si>
  <si>
    <t>86|87|68|86|86|98|86|79|78|~16~3~1~5~-4100~</t>
  </si>
  <si>
    <t>ST Assembly [1]: Valve Stem leak 1 to LP section inlet: Pressure (sink)</t>
  </si>
  <si>
    <t>86|87|68|86|86|98|86|79|78|~16~10~1~1~-4100~</t>
  </si>
  <si>
    <t>ST Assembly [1]: Valve Stem leak 1 to LP section inlet: Temperature (source)</t>
  </si>
  <si>
    <t>86|87|68|86|86|98|86|79|78|~16~10~2~1~-4100~</t>
  </si>
  <si>
    <t>ST Assembly [1]: Valve Stem leak 1 to LP section inlet: Temperature (sink)</t>
  </si>
  <si>
    <t>86|87|68|86|86|98|86|79|78|~16~3~1~2~-4100~</t>
  </si>
  <si>
    <t>ST Assembly [1]: Valve Stem leak 1 to LP section inlet: Enthalpy</t>
  </si>
  <si>
    <t>86|87|68|86|86|98|86|79|78|~16~1~2~3~-4100~</t>
  </si>
  <si>
    <t>ST Assembly [1]: Valve Stem leak 2 to SSR: Leakage flow C-factor</t>
  </si>
  <si>
    <t>86|87|68|86|86|98|86|79|78|~16~3~2~1~-4100~</t>
  </si>
  <si>
    <t>ST Assembly [1]: Valve Stem leak 2 to SSR: Mass flow</t>
  </si>
  <si>
    <t>86|87|68|86|86|98|86|79|78|~16~3~2~3~-4100~</t>
  </si>
  <si>
    <t>ST Assembly [1]: Valve Stem leak 2 to SSR: Pressure (source)</t>
  </si>
  <si>
    <t>86|87|68|86|86|98|86|79|78|~16~3~2~5~-4100~</t>
  </si>
  <si>
    <t>ST Assembly [1]: Valve Stem leak 2 to SSR: Pressure (sink)</t>
  </si>
  <si>
    <t>86|87|68|86|86|98|86|79|78|~16~10~1~2~-4100~</t>
  </si>
  <si>
    <t>ST Assembly [1]: Valve Stem leak 2 to SSR: Temperature (source)</t>
  </si>
  <si>
    <t>86|87|68|86|86|98|86|79|78|~16~10~2~2~-4100~</t>
  </si>
  <si>
    <t>ST Assembly [1]: Valve Stem leak 2 to SSR: Temperature (sink)</t>
  </si>
  <si>
    <t>86|87|68|86|86|98|86|79|78|~16~3~2~2~-4100~</t>
  </si>
  <si>
    <t>ST Assembly [1]: Valve Stem leak 2 to SSR: Enthalpy</t>
  </si>
  <si>
    <t>86|87|68|86|86|98|86|79|78|~16~1~4~3~-4100~</t>
  </si>
  <si>
    <t>ST Assembly [1]: HPT HP leak 1 to LP section inlet: Leakage flow C-factor</t>
  </si>
  <si>
    <t>86|87|68|86|86|98|86|79|78|~16~3~4~1~-4100~</t>
  </si>
  <si>
    <t>ST Assembly [1]: HPT HP leak 1 to LP section inlet: Mass flow</t>
  </si>
  <si>
    <t>86|87|68|86|86|98|86|79|78|~16~3~4~3~-4100~</t>
  </si>
  <si>
    <t>ST Assembly [1]: HPT HP leak 1 to LP section inlet: Pressure (source)</t>
  </si>
  <si>
    <t>86|87|68|86|86|98|86|79|78|~16~3~4~5~-4100~</t>
  </si>
  <si>
    <t>ST Assembly [1]: HPT HP leak 1 to LP section inlet: Pressure (sink)</t>
  </si>
  <si>
    <t>86|87|68|86|86|98|86|79|78|~16~10~1~4~-4100~</t>
  </si>
  <si>
    <t>ST Assembly [1]: HPT HP leak 1 to LP section inlet: Temperature (source)</t>
  </si>
  <si>
    <t>86|87|68|86|86|98|86|79|78|~16~10~2~4~-4100~</t>
  </si>
  <si>
    <t>ST Assembly [1]: HPT HP leak 1 to LP section inlet: Temperature (sink)</t>
  </si>
  <si>
    <t>86|87|68|86|86|98|86|79|78|~16~3~4~2~-4100~</t>
  </si>
  <si>
    <t>ST Assembly [1]: HPT HP leak 1 to LP section inlet: Enthalpy</t>
  </si>
  <si>
    <t>86|87|68|86|86|98|86|79|78|~16~1~5~3~-4100~</t>
  </si>
  <si>
    <t>ST Assembly [1]: HPT HP leak 2 to SSR: Leakage flow C-factor</t>
  </si>
  <si>
    <t>86|87|68|86|86|98|86|79|78|~16~3~5~1~-4100~</t>
  </si>
  <si>
    <t>ST Assembly [1]: HPT HP leak 2 to SSR: Mass flow</t>
  </si>
  <si>
    <t>86|87|68|86|86|98|86|79|78|~16~3~5~3~-4100~</t>
  </si>
  <si>
    <t>ST Assembly [1]: HPT HP leak 2 to SSR: Pressure (source)</t>
  </si>
  <si>
    <t>86|87|68|86|86|98|86|79|78|~16~3~5~5~-4100~</t>
  </si>
  <si>
    <t>ST Assembly [1]: HPT HP leak 2 to SSR: Pressure (sink)</t>
  </si>
  <si>
    <t>86|87|68|86|86|98|86|79|78|~16~10~1~5~-4100~</t>
  </si>
  <si>
    <t>ST Assembly [1]: HPT HP leak 2 to SSR: Temperature (source)</t>
  </si>
  <si>
    <t>86|87|68|86|86|98|86|79|78|~16~10~2~5~-4100~</t>
  </si>
  <si>
    <t>ST Assembly [1]: HPT HP leak 2 to SSR: Temperature (sink)</t>
  </si>
  <si>
    <t>86|87|68|86|86|98|86|79|78|~16~3~5~2~-4100~</t>
  </si>
  <si>
    <t>ST Assembly [1]: HPT HP leak 2 to SSR: Enthalpy</t>
  </si>
  <si>
    <t>86|87|68|86|86|~16~4~8~~-4100~</t>
  </si>
  <si>
    <t>ST Assembly [1]: SSR pressure</t>
  </si>
  <si>
    <t>86|87|68|86|86|~16~4~9~~-4100~</t>
  </si>
  <si>
    <t>ST Assembly [1]: SSR temperature</t>
  </si>
  <si>
    <t>ST Assembly [1]: SSR leakage in (Valve Stem leak 2): Mass flow</t>
  </si>
  <si>
    <t>ST Assembly [1]: SSR leakage in (Valve Stem leak 2): Enthalpy</t>
  </si>
  <si>
    <t>ST Assembly [1]: SSR leakage in (HPT HP leak 2): Mass flow</t>
  </si>
  <si>
    <t>ST Assembly [1]: SSR leakage in (HPT HP leak 2): Enthalpy</t>
  </si>
  <si>
    <t>86|87|68|86|86|~16~4~17~~-4100~</t>
  </si>
  <si>
    <t>ST Assembly [1]: SSR make-up steam mass flow</t>
  </si>
  <si>
    <t>86|87|68|86|86|~16~4~18~~-4100~</t>
  </si>
  <si>
    <t>ST Assembly [1]: SSR make-up steam enthalpy</t>
  </si>
  <si>
    <t>86|87|68|86|86|~16~4~15~~-4100~</t>
  </si>
  <si>
    <t>ST Assembly [1]: SSR desuperheating water mass flow</t>
  </si>
  <si>
    <t>86|87|68|86|86|~16~4~16~~-4100~</t>
  </si>
  <si>
    <t>ST Assembly [1]: SSR desuperheating water enthalpy</t>
  </si>
  <si>
    <t>86|87|68|86|86|~16~10~2~~-4100~</t>
  </si>
  <si>
    <t>ST Assembly [1]: Sealing steam to LPT exhaust: Mass flow</t>
  </si>
  <si>
    <t>86|87|68|86|86|~16~10~3~~-4100~</t>
  </si>
  <si>
    <t>ST Assembly [1]: Sealing steam packing exhaust (destination Discharged): Mass flow</t>
  </si>
  <si>
    <t>86|87|68|86|86|~16~4~14~~-4100~</t>
  </si>
  <si>
    <t>ST Assembly [1]: SSR excess sealing steam (destination LPT exhaust): Mass flow</t>
  </si>
  <si>
    <t>93|~7~3~112~~-4200~</t>
  </si>
  <si>
    <t>Boiler Assembly [1]: Boiler fuel efficiency (LHV)</t>
  </si>
  <si>
    <t>93|~7~3~111~~-4200~</t>
  </si>
  <si>
    <t>Boiler Assembly [1]: Boiler fuel efficiency (HHV)</t>
  </si>
  <si>
    <t>93|~7~3~102~~-4200~</t>
  </si>
  <si>
    <t>Boiler Assembly [1]: Fuel input (LHV)</t>
  </si>
  <si>
    <t>MW</t>
  </si>
  <si>
    <t>93|~7~3~103~~-4200~</t>
  </si>
  <si>
    <t>Boiler Assembly [1]: Fuel input (HHV)</t>
  </si>
  <si>
    <t>93|~7~3~105~~-4200~</t>
  </si>
  <si>
    <t>Boiler Assembly [1]: Fuel massflow</t>
  </si>
  <si>
    <t>93|~7~3~101~~-4200~</t>
  </si>
  <si>
    <t>Boiler Assembly [1]: Total heat transfer to water and steam</t>
  </si>
  <si>
    <t>93|~7~3~155~~-4200~</t>
  </si>
  <si>
    <t>Boiler Assembly [1]: HP steam pressure</t>
  </si>
  <si>
    <t>93|~7~3~156~~-4200~</t>
  </si>
  <si>
    <t>Boiler Assembly [1]: HP steam temperature</t>
  </si>
  <si>
    <t>93|~7~3~157~~-4200~</t>
  </si>
  <si>
    <t>Boiler Assembly [1]: HP steam massflow</t>
  </si>
  <si>
    <t>93|~7~3~158~~-4200~</t>
  </si>
  <si>
    <t>Boiler Assembly [1]: HP steam enthalpy</t>
  </si>
  <si>
    <t>93|~7~3~151~~-4200~</t>
  </si>
  <si>
    <t>Boiler Assembly [1]: Water pressure</t>
  </si>
  <si>
    <t>93|~7~3~152~~-4200~</t>
  </si>
  <si>
    <t>Boiler Assembly [1]: Water temperature</t>
  </si>
  <si>
    <t>93|~7~3~153~~-4200~</t>
  </si>
  <si>
    <t>Boiler Assembly [1]: Water massflow</t>
  </si>
  <si>
    <t>93|~7~3~154~~-4200~</t>
  </si>
  <si>
    <t>Boiler Assembly [1]: Water enthalpy</t>
  </si>
  <si>
    <t>~1~2~0~~-5001~</t>
  </si>
  <si>
    <t>2 - Flue gas outlet of Boiler Assembly [1]: Parallel Tubular Air Heaters [14] -&gt; Inlet of Boiler Assembly [1]: Electrostatic Precipitator [12] - ESP: Pressure</t>
  </si>
  <si>
    <t>~1~2~1~~-5001~</t>
  </si>
  <si>
    <t>2 - Flue gas outlet of Boiler Assembly [1]: Parallel Tubular Air Heaters [14] -&gt; Inlet of Boiler Assembly [1]: Electrostatic Precipitator [12] - ESP: Temperature</t>
  </si>
  <si>
    <t>~1~2~2~~-5001~</t>
  </si>
  <si>
    <t>2 - Flue gas outlet of Boiler Assembly [1]: Parallel Tubular Air Heaters [14] -&gt; Inlet of Boiler Assembly [1]: Electrostatic Precipitator [12] - ESP: Mass flow</t>
  </si>
  <si>
    <t>~1~2~22~~-5001~</t>
  </si>
  <si>
    <t>2 - Flue gas outlet of Boiler Assembly [1]: Parallel Tubular Air Heaters [14] -&gt; Inlet of Boiler Assembly [1]: Electrostatic Precipitator [12] - ESP: Fly ash flow</t>
  </si>
  <si>
    <t>~1~2~16~~-5001~</t>
  </si>
  <si>
    <t>2 - Flue gas outlet of Boiler Assembly [1]: Parallel Tubular Air Heaters [14] -&gt; Inlet of Boiler Assembly [1]: Electrostatic Precipitator [12] - ESP: Fly ash enthalpy</t>
  </si>
  <si>
    <t>~1~2~18~~-5001~</t>
  </si>
  <si>
    <t>2 - Flue gas outlet of Boiler Assembly [1]: Parallel Tubular Air Heaters [14] -&gt; Inlet of Boiler Assembly [1]: Electrostatic Precipitator [12] - ESP: Relative humidity</t>
  </si>
  <si>
    <t>~1~2~20~~-5001~</t>
  </si>
  <si>
    <t>2 - Flue gas outlet of Boiler Assembly [1]: Parallel Tubular Air Heaters [14] -&gt; Inlet of Boiler Assembly [1]: Electrostatic Precipitator [12] - ESP: Entropy</t>
  </si>
  <si>
    <t>~1~2~3~~-5001~</t>
  </si>
  <si>
    <t>2 - Flue gas outlet of Boiler Assembly [1]: Parallel Tubular Air Heaters [14] -&gt; Inlet of Boiler Assembly [1]: Electrostatic Precipitator [12] - ESP: Enthalpy</t>
  </si>
  <si>
    <t>~1~2~19~~-5001~</t>
  </si>
  <si>
    <t>2 - Flue gas outlet of Boiler Assembly [1]: Parallel Tubular Air Heaters [14] -&gt; Inlet of Boiler Assembly [1]: Electrostatic Precipitator [12] - ESP: Molecular weight</t>
  </si>
  <si>
    <t>M.W.</t>
  </si>
  <si>
    <t>~1~2~4~~-5001~</t>
  </si>
  <si>
    <t>2 - Flue gas outlet of Boiler Assembly [1]: Parallel Tubular Air Heaters [14] -&gt; Inlet of Boiler Assembly [1]: Electrostatic Precipitator [12] - ESP: CO2 mass flow</t>
  </si>
  <si>
    <t>~1~2~5~~-5001~</t>
  </si>
  <si>
    <t>2 - Flue gas outlet of Boiler Assembly [1]: Parallel Tubular Air Heaters [14] -&gt; Inlet of Boiler Assembly [1]: Electrostatic Precipitator [12] - ESP: Volume flow</t>
  </si>
  <si>
    <t>~1~2~101~~-5001~</t>
  </si>
  <si>
    <t>2 - Flue gas outlet of Boiler Assembly [1]: Parallel Tubular Air Heaters [14] -&gt; Inlet of Boiler Assembly [1]: Electrostatic Precipitator [12] - ESP: Density</t>
  </si>
  <si>
    <t>kg/m^3</t>
  </si>
  <si>
    <t>~1~2~6~~-5001~</t>
  </si>
  <si>
    <t>2 - Flue gas outlet of Boiler Assembly [1]: Parallel Tubular Air Heaters [14] -&gt; Inlet of Boiler Assembly [1]: Electrostatic Precipitator [12] - ESP: Mole percent of N2</t>
  </si>
  <si>
    <t>~1~2~7~~-5001~</t>
  </si>
  <si>
    <t>2 - Flue gas outlet of Boiler Assembly [1]: Parallel Tubular Air Heaters [14] -&gt; Inlet of Boiler Assembly [1]: Electrostatic Precipitator [12] - ESP: Mole percent of O2</t>
  </si>
  <si>
    <t>~1~2~8~~-5001~</t>
  </si>
  <si>
    <t>2 - Flue gas outlet of Boiler Assembly [1]: Parallel Tubular Air Heaters [14] -&gt; Inlet of Boiler Assembly [1]: Electrostatic Precipitator [12] - ESP: Mole percent of CO2</t>
  </si>
  <si>
    <t>~1~2~9~~-5001~</t>
  </si>
  <si>
    <t>2 - Flue gas outlet of Boiler Assembly [1]: Parallel Tubular Air Heaters [14] -&gt; Inlet of Boiler Assembly [1]: Electrostatic Precipitator [12] - ESP: Mole percent of H2O</t>
  </si>
  <si>
    <t>~1~2~10~~-5001~</t>
  </si>
  <si>
    <t>2 - Flue gas outlet of Boiler Assembly [1]: Parallel Tubular Air Heaters [14] -&gt; Inlet of Boiler Assembly [1]: Electrostatic Precipitator [12] - ESP: Mole percent of H2O liquid</t>
  </si>
  <si>
    <t>~1~2~11~~-5001~</t>
  </si>
  <si>
    <t>2 - Flue gas outlet of Boiler Assembly [1]: Parallel Tubular Air Heaters [14] -&gt; Inlet of Boiler Assembly [1]: Electrostatic Precipitator [12] - ESP: Mole percent of Ar</t>
  </si>
  <si>
    <t>~1~2~12~~-5001~</t>
  </si>
  <si>
    <t>2 - Flue gas outlet of Boiler Assembly [1]: Parallel Tubular Air Heaters [14] -&gt; Inlet of Boiler Assembly [1]: Electrostatic Precipitator [12] - ESP: Mole percent of SO2</t>
  </si>
  <si>
    <t>~1~2~14~~-5001~</t>
  </si>
  <si>
    <t>2 - Flue gas outlet of Boiler Assembly [1]: Parallel Tubular Air Heaters [14] -&gt; Inlet of Boiler Assembly [1]: Electrostatic Precipitator [12] - ESP: Sulfur trioxide SO3</t>
  </si>
  <si>
    <t>~1~2~23~~-5001~</t>
  </si>
  <si>
    <t>2 - Flue gas outlet of Boiler Assembly [1]: Parallel Tubular Air Heaters [14] -&gt; Inlet of Boiler Assembly [1]: Electrostatic Precipitator [12] - ESP: HCl mass flow</t>
  </si>
  <si>
    <t>~1~2~24~~-5001~</t>
  </si>
  <si>
    <t>2 - Flue gas outlet of Boiler Assembly [1]: Parallel Tubular Air Heaters [14] -&gt; Inlet of Boiler Assembly [1]: Electrostatic Precipitator [12] - ESP: NOx mass flow</t>
  </si>
  <si>
    <t>~1~2~25~~-5001~</t>
  </si>
  <si>
    <t>2 - Flue gas outlet of Boiler Assembly [1]: Parallel Tubular Air Heaters [14] -&gt; Inlet of Boiler Assembly [1]: Electrostatic Precipitator [12] - ESP: CO mass flow</t>
  </si>
  <si>
    <t>~1~2~26~~-5001~</t>
  </si>
  <si>
    <t>2 - Flue gas outlet of Boiler Assembly [1]: Parallel Tubular Air Heaters [14] -&gt; Inlet of Boiler Assembly [1]: Electrostatic Precipitator [12] - ESP: UHC mass flow</t>
  </si>
  <si>
    <t>~1~2~29~~-5001~</t>
  </si>
  <si>
    <t>2 - Flue gas outlet of Boiler Assembly [1]: Parallel Tubular Air Heaters [14] -&gt; Inlet of Boiler Assembly [1]: Electrostatic Precipitator [12] - ESP: Hg mass flow</t>
  </si>
  <si>
    <t>~1~2~32~~-5001~</t>
  </si>
  <si>
    <t>2 - Flue gas outlet of Boiler Assembly [1]: Parallel Tubular Air Heaters [14] -&gt; Inlet of Boiler Assembly [1]: Electrostatic Precipitator [12] - ESP: Dry Oxygen</t>
  </si>
  <si>
    <t>~1~2~31~~-5001~</t>
  </si>
  <si>
    <t>2 - Flue gas outlet of Boiler Assembly [1]: Parallel Tubular Air Heaters [14] -&gt; Inlet of Boiler Assembly [1]: Electrostatic Precipitator [12] - ESP: Normal volume flow</t>
  </si>
  <si>
    <t>Nm^3/hr</t>
  </si>
  <si>
    <t>~1~4~0~~-5001~</t>
  </si>
  <si>
    <t>4 - Outlet of Boiler Assembly [1]: Fan [72] - PA Fan #1 -&gt; Inlet of Boiler Assembly [1]: Duct - Classic [2] - SA Duct In #1: Pressure</t>
  </si>
  <si>
    <t>~1~4~1~~-5001~</t>
  </si>
  <si>
    <t>4 - Outlet of Boiler Assembly [1]: Fan [72] - PA Fan #1 -&gt; Inlet of Boiler Assembly [1]: Duct - Classic [2] - SA Duct In #1: Temperature</t>
  </si>
  <si>
    <t>~1~4~2~~-5001~</t>
  </si>
  <si>
    <t>4 - Outlet of Boiler Assembly [1]: Fan [72] - PA Fan #1 -&gt; Inlet of Boiler Assembly [1]: Duct - Classic [2] - SA Duct In #1: Mass flow</t>
  </si>
  <si>
    <t>~1~4~22~~-5001~</t>
  </si>
  <si>
    <t>4 - Outlet of Boiler Assembly [1]: Fan [72] - PA Fan #1 -&gt; Inlet of Boiler Assembly [1]: Duct - Classic [2] - SA Duct In #1: Fly ash flow</t>
  </si>
  <si>
    <t>~1~4~16~~-5001~</t>
  </si>
  <si>
    <t>4 - Outlet of Boiler Assembly [1]: Fan [72] - PA Fan #1 -&gt; Inlet of Boiler Assembly [1]: Duct - Classic [2] - SA Duct In #1: Fly ash enthalpy</t>
  </si>
  <si>
    <t>~1~4~18~~-5001~</t>
  </si>
  <si>
    <t>4 - Outlet of Boiler Assembly [1]: Fan [72] - PA Fan #1 -&gt; Inlet of Boiler Assembly [1]: Duct - Classic [2] - SA Duct In #1: Relative humidity</t>
  </si>
  <si>
    <t>~1~4~20~~-5001~</t>
  </si>
  <si>
    <t>4 - Outlet of Boiler Assembly [1]: Fan [72] - PA Fan #1 -&gt; Inlet of Boiler Assembly [1]: Duct - Classic [2] - SA Duct In #1: Entropy</t>
  </si>
  <si>
    <t>~1~4~3~~-5001~</t>
  </si>
  <si>
    <t>4 - Outlet of Boiler Assembly [1]: Fan [72] - PA Fan #1 -&gt; Inlet of Boiler Assembly [1]: Duct - Classic [2] - SA Duct In #1: Enthalpy</t>
  </si>
  <si>
    <t>~1~4~19~~-5001~</t>
  </si>
  <si>
    <t>4 - Outlet of Boiler Assembly [1]: Fan [72] - PA Fan #1 -&gt; Inlet of Boiler Assembly [1]: Duct - Classic [2] - SA Duct In #1: Molecular weight</t>
  </si>
  <si>
    <t>~1~4~4~~-5001~</t>
  </si>
  <si>
    <t>4 - Outlet of Boiler Assembly [1]: Fan [72] - PA Fan #1 -&gt; Inlet of Boiler Assembly [1]: Duct - Classic [2] - SA Duct In #1: CO2 mass flow</t>
  </si>
  <si>
    <t>~1~4~5~~-5001~</t>
  </si>
  <si>
    <t>4 - Outlet of Boiler Assembly [1]: Fan [72] - PA Fan #1 -&gt; Inlet of Boiler Assembly [1]: Duct - Classic [2] - SA Duct In #1: Volume flow</t>
  </si>
  <si>
    <t>~1~4~101~~-5001~</t>
  </si>
  <si>
    <t>4 - Outlet of Boiler Assembly [1]: Fan [72] - PA Fan #1 -&gt; Inlet of Boiler Assembly [1]: Duct - Classic [2] - SA Duct In #1: Density</t>
  </si>
  <si>
    <t>~1~4~6~~-5001~</t>
  </si>
  <si>
    <t>4 - Outlet of Boiler Assembly [1]: Fan [72] - PA Fan #1 -&gt; Inlet of Boiler Assembly [1]: Duct - Classic [2] - SA Duct In #1: Mole percent of N2</t>
  </si>
  <si>
    <t>~1~4~7~~-5001~</t>
  </si>
  <si>
    <t>4 - Outlet of Boiler Assembly [1]: Fan [72] - PA Fan #1 -&gt; Inlet of Boiler Assembly [1]: Duct - Classic [2] - SA Duct In #1: Mole percent of O2</t>
  </si>
  <si>
    <t>~1~4~8~~-5001~</t>
  </si>
  <si>
    <t>4 - Outlet of Boiler Assembly [1]: Fan [72] - PA Fan #1 -&gt; Inlet of Boiler Assembly [1]: Duct - Classic [2] - SA Duct In #1: Mole percent of CO2</t>
  </si>
  <si>
    <t>~1~4~9~~-5001~</t>
  </si>
  <si>
    <t>4 - Outlet of Boiler Assembly [1]: Fan [72] - PA Fan #1 -&gt; Inlet of Boiler Assembly [1]: Duct - Classic [2] - SA Duct In #1: Mole percent of H2O</t>
  </si>
  <si>
    <t>~1~4~10~~-5001~</t>
  </si>
  <si>
    <t>4 - Outlet of Boiler Assembly [1]: Fan [72] - PA Fan #1 -&gt; Inlet of Boiler Assembly [1]: Duct - Classic [2] - SA Duct In #1: Mole percent of H2O liquid</t>
  </si>
  <si>
    <t>~1~4~11~~-5001~</t>
  </si>
  <si>
    <t>4 - Outlet of Boiler Assembly [1]: Fan [72] - PA Fan #1 -&gt; Inlet of Boiler Assembly [1]: Duct - Classic [2] - SA Duct In #1: Mole percent of Ar</t>
  </si>
  <si>
    <t>~1~4~12~~-5001~</t>
  </si>
  <si>
    <t>4 - Outlet of Boiler Assembly [1]: Fan [72] - PA Fan #1 -&gt; Inlet of Boiler Assembly [1]: Duct - Classic [2] - SA Duct In #1: Mole percent of SO2</t>
  </si>
  <si>
    <t>~1~4~14~~-5001~</t>
  </si>
  <si>
    <t>4 - Outlet of Boiler Assembly [1]: Fan [72] - PA Fan #1 -&gt; Inlet of Boiler Assembly [1]: Duct - Classic [2] - SA Duct In #1: Sulfur trioxide SO3</t>
  </si>
  <si>
    <t>~1~4~23~~-5001~</t>
  </si>
  <si>
    <t>4 - Outlet of Boiler Assembly [1]: Fan [72] - PA Fan #1 -&gt; Inlet of Boiler Assembly [1]: Duct - Classic [2] - SA Duct In #1: HCl mass flow</t>
  </si>
  <si>
    <t>~1~4~24~~-5001~</t>
  </si>
  <si>
    <t>4 - Outlet of Boiler Assembly [1]: Fan [72] - PA Fan #1 -&gt; Inlet of Boiler Assembly [1]: Duct - Classic [2] - SA Duct In #1: NOx mass flow</t>
  </si>
  <si>
    <t>~1~4~25~~-5001~</t>
  </si>
  <si>
    <t>4 - Outlet of Boiler Assembly [1]: Fan [72] - PA Fan #1 -&gt; Inlet of Boiler Assembly [1]: Duct - Classic [2] - SA Duct In #1: CO mass flow</t>
  </si>
  <si>
    <t>~1~4~26~~-5001~</t>
  </si>
  <si>
    <t>4 - Outlet of Boiler Assembly [1]: Fan [72] - PA Fan #1 -&gt; Inlet of Boiler Assembly [1]: Duct - Classic [2] - SA Duct In #1: UHC mass flow</t>
  </si>
  <si>
    <t>~1~4~29~~-5001~</t>
  </si>
  <si>
    <t>4 - Outlet of Boiler Assembly [1]: Fan [72] - PA Fan #1 -&gt; Inlet of Boiler Assembly [1]: Duct - Classic [2] - SA Duct In #1: Hg mass flow</t>
  </si>
  <si>
    <t>~1~4~32~~-5001~</t>
  </si>
  <si>
    <t>4 - Outlet of Boiler Assembly [1]: Fan [72] - PA Fan #1 -&gt; Inlet of Boiler Assembly [1]: Duct - Classic [2] - SA Duct In #1: Dry Oxygen</t>
  </si>
  <si>
    <t>~1~4~31~~-5001~</t>
  </si>
  <si>
    <t>4 - Outlet of Boiler Assembly [1]: Fan [72] - PA Fan #1 -&gt; Inlet of Boiler Assembly [1]: Duct - Classic [2] - SA Duct In #1: Normal volume flow</t>
  </si>
  <si>
    <t>~1~7~0~~-5001~</t>
  </si>
  <si>
    <t>7 - Outlet of Gas/Air Source [8] - PA #1 -&gt; Inlet of Boiler Assembly [1]: Fan [9] - SA Fan #1: Pressure</t>
  </si>
  <si>
    <t>~1~7~1~~-5001~</t>
  </si>
  <si>
    <t>7 - Outlet of Gas/Air Source [8] - PA #1 -&gt; Inlet of Boiler Assembly [1]: Fan [9] - SA Fan #1: Temperature</t>
  </si>
  <si>
    <t>~1~7~2~~-5001~</t>
  </si>
  <si>
    <t>7 - Outlet of Gas/Air Source [8] - PA #1 -&gt; Inlet of Boiler Assembly [1]: Fan [9] - SA Fan #1: Mass flow</t>
  </si>
  <si>
    <t>~1~7~22~~-5001~</t>
  </si>
  <si>
    <t>7 - Outlet of Gas/Air Source [8] - PA #1 -&gt; Inlet of Boiler Assembly [1]: Fan [9] - SA Fan #1: Fly ash flow</t>
  </si>
  <si>
    <t>~1~7~16~~-5001~</t>
  </si>
  <si>
    <t>7 - Outlet of Gas/Air Source [8] - PA #1 -&gt; Inlet of Boiler Assembly [1]: Fan [9] - SA Fan #1: Fly ash enthalpy</t>
  </si>
  <si>
    <t>~1~7~18~~-5001~</t>
  </si>
  <si>
    <t>7 - Outlet of Gas/Air Source [8] - PA #1 -&gt; Inlet of Boiler Assembly [1]: Fan [9] - SA Fan #1: Relative humidity</t>
  </si>
  <si>
    <t>~1~7~20~~-5001~</t>
  </si>
  <si>
    <t>7 - Outlet of Gas/Air Source [8] - PA #1 -&gt; Inlet of Boiler Assembly [1]: Fan [9] - SA Fan #1: Entropy</t>
  </si>
  <si>
    <t>~1~7~3~~-5001~</t>
  </si>
  <si>
    <t>7 - Outlet of Gas/Air Source [8] - PA #1 -&gt; Inlet of Boiler Assembly [1]: Fan [9] - SA Fan #1: Enthalpy</t>
  </si>
  <si>
    <t>~1~7~19~~-5001~</t>
  </si>
  <si>
    <t>7 - Outlet of Gas/Air Source [8] - PA #1 -&gt; Inlet of Boiler Assembly [1]: Fan [9] - SA Fan #1: Molecular weight</t>
  </si>
  <si>
    <t>~1~7~4~~-5001~</t>
  </si>
  <si>
    <t>7 - Outlet of Gas/Air Source [8] - PA #1 -&gt; Inlet of Boiler Assembly [1]: Fan [9] - SA Fan #1: CO2 mass flow</t>
  </si>
  <si>
    <t>~1~7~5~~-5001~</t>
  </si>
  <si>
    <t>7 - Outlet of Gas/Air Source [8] - PA #1 -&gt; Inlet of Boiler Assembly [1]: Fan [9] - SA Fan #1: Volume flow</t>
  </si>
  <si>
    <t>~1~7~101~~-5001~</t>
  </si>
  <si>
    <t>7 - Outlet of Gas/Air Source [8] - PA #1 -&gt; Inlet of Boiler Assembly [1]: Fan [9] - SA Fan #1: Density</t>
  </si>
  <si>
    <t>~1~7~6~~-5001~</t>
  </si>
  <si>
    <t>7 - Outlet of Gas/Air Source [8] - PA #1 -&gt; Inlet of Boiler Assembly [1]: Fan [9] - SA Fan #1: Mole percent of N2</t>
  </si>
  <si>
    <t>~1~7~7~~-5001~</t>
  </si>
  <si>
    <t>7 - Outlet of Gas/Air Source [8] - PA #1 -&gt; Inlet of Boiler Assembly [1]: Fan [9] - SA Fan #1: Mole percent of O2</t>
  </si>
  <si>
    <t>~1~7~8~~-5001~</t>
  </si>
  <si>
    <t>7 - Outlet of Gas/Air Source [8] - PA #1 -&gt; Inlet of Boiler Assembly [1]: Fan [9] - SA Fan #1: Mole percent of CO2</t>
  </si>
  <si>
    <t>~1~7~9~~-5001~</t>
  </si>
  <si>
    <t>7 - Outlet of Gas/Air Source [8] - PA #1 -&gt; Inlet of Boiler Assembly [1]: Fan [9] - SA Fan #1: Mole percent of H2O</t>
  </si>
  <si>
    <t>~1~7~10~~-5001~</t>
  </si>
  <si>
    <t>7 - Outlet of Gas/Air Source [8] - PA #1 -&gt; Inlet of Boiler Assembly [1]: Fan [9] - SA Fan #1: Mole percent of H2O liquid</t>
  </si>
  <si>
    <t>~1~7~11~~-5001~</t>
  </si>
  <si>
    <t>7 - Outlet of Gas/Air Source [8] - PA #1 -&gt; Inlet of Boiler Assembly [1]: Fan [9] - SA Fan #1: Mole percent of Ar</t>
  </si>
  <si>
    <t>~1~7~12~~-5001~</t>
  </si>
  <si>
    <t>7 - Outlet of Gas/Air Source [8] - PA #1 -&gt; Inlet of Boiler Assembly [1]: Fan [9] - SA Fan #1: Mole percent of SO2</t>
  </si>
  <si>
    <t>~1~7~14~~-5001~</t>
  </si>
  <si>
    <t>7 - Outlet of Gas/Air Source [8] - PA #1 -&gt; Inlet of Boiler Assembly [1]: Fan [9] - SA Fan #1: Sulfur trioxide SO3</t>
  </si>
  <si>
    <t>~1~7~23~~-5001~</t>
  </si>
  <si>
    <t>7 - Outlet of Gas/Air Source [8] - PA #1 -&gt; Inlet of Boiler Assembly [1]: Fan [9] - SA Fan #1: HCl mass flow</t>
  </si>
  <si>
    <t>~1~7~24~~-5001~</t>
  </si>
  <si>
    <t>7 - Outlet of Gas/Air Source [8] - PA #1 -&gt; Inlet of Boiler Assembly [1]: Fan [9] - SA Fan #1: NOx mass flow</t>
  </si>
  <si>
    <t>~1~7~25~~-5001~</t>
  </si>
  <si>
    <t>7 - Outlet of Gas/Air Source [8] - PA #1 -&gt; Inlet of Boiler Assembly [1]: Fan [9] - SA Fan #1: CO mass flow</t>
  </si>
  <si>
    <t>~1~7~26~~-5001~</t>
  </si>
  <si>
    <t>7 - Outlet of Gas/Air Source [8] - PA #1 -&gt; Inlet of Boiler Assembly [1]: Fan [9] - SA Fan #1: UHC mass flow</t>
  </si>
  <si>
    <t>~1~7~29~~-5001~</t>
  </si>
  <si>
    <t>7 - Outlet of Gas/Air Source [8] - PA #1 -&gt; Inlet of Boiler Assembly [1]: Fan [9] - SA Fan #1: Hg mass flow</t>
  </si>
  <si>
    <t>~1~7~32~~-5001~</t>
  </si>
  <si>
    <t>7 - Outlet of Gas/Air Source [8] - PA #1 -&gt; Inlet of Boiler Assembly [1]: Fan [9] - SA Fan #1: Dry Oxygen</t>
  </si>
  <si>
    <t>~1~7~31~~-5001~</t>
  </si>
  <si>
    <t>7 - Outlet of Gas/Air Source [8] - PA #1 -&gt; Inlet of Boiler Assembly [1]: Fan [9] - SA Fan #1: Normal volume flow</t>
  </si>
  <si>
    <t>~1~8~0~~-5001~</t>
  </si>
  <si>
    <t>8 - Outlet of Boiler Assembly [1]: Fan [9] - SA Fan #1 -&gt; Inlet of Boiler Assembly [1]: Duct - Classic [65] - PA Duct In #1: Pressure</t>
  </si>
  <si>
    <t>~1~8~1~~-5001~</t>
  </si>
  <si>
    <t>8 - Outlet of Boiler Assembly [1]: Fan [9] - SA Fan #1 -&gt; Inlet of Boiler Assembly [1]: Duct - Classic [65] - PA Duct In #1: Temperature</t>
  </si>
  <si>
    <t>~1~8~2~~-5001~</t>
  </si>
  <si>
    <t>8 - Outlet of Boiler Assembly [1]: Fan [9] - SA Fan #1 -&gt; Inlet of Boiler Assembly [1]: Duct - Classic [65] - PA Duct In #1: Mass flow</t>
  </si>
  <si>
    <t>~1~8~22~~-5001~</t>
  </si>
  <si>
    <t>8 - Outlet of Boiler Assembly [1]: Fan [9] - SA Fan #1 -&gt; Inlet of Boiler Assembly [1]: Duct - Classic [65] - PA Duct In #1: Fly ash flow</t>
  </si>
  <si>
    <t>~1~8~16~~-5001~</t>
  </si>
  <si>
    <t>8 - Outlet of Boiler Assembly [1]: Fan [9] - SA Fan #1 -&gt; Inlet of Boiler Assembly [1]: Duct - Classic [65] - PA Duct In #1: Fly ash enthalpy</t>
  </si>
  <si>
    <t>~1~8~18~~-5001~</t>
  </si>
  <si>
    <t>8 - Outlet of Boiler Assembly [1]: Fan [9] - SA Fan #1 -&gt; Inlet of Boiler Assembly [1]: Duct - Classic [65] - PA Duct In #1: Relative humidity</t>
  </si>
  <si>
    <t>~1~8~20~~-5001~</t>
  </si>
  <si>
    <t>8 - Outlet of Boiler Assembly [1]: Fan [9] - SA Fan #1 -&gt; Inlet of Boiler Assembly [1]: Duct - Classic [65] - PA Duct In #1: Entropy</t>
  </si>
  <si>
    <t>~1~8~3~~-5001~</t>
  </si>
  <si>
    <t>8 - Outlet of Boiler Assembly [1]: Fan [9] - SA Fan #1 -&gt; Inlet of Boiler Assembly [1]: Duct - Classic [65] - PA Duct In #1: Enthalpy</t>
  </si>
  <si>
    <t>~1~8~19~~-5001~</t>
  </si>
  <si>
    <t>8 - Outlet of Boiler Assembly [1]: Fan [9] - SA Fan #1 -&gt; Inlet of Boiler Assembly [1]: Duct - Classic [65] - PA Duct In #1: Molecular weight</t>
  </si>
  <si>
    <t>~1~8~4~~-5001~</t>
  </si>
  <si>
    <t>8 - Outlet of Boiler Assembly [1]: Fan [9] - SA Fan #1 -&gt; Inlet of Boiler Assembly [1]: Duct - Classic [65] - PA Duct In #1: CO2 mass flow</t>
  </si>
  <si>
    <t>~1~8~5~~-5001~</t>
  </si>
  <si>
    <t>8 - Outlet of Boiler Assembly [1]: Fan [9] - SA Fan #1 -&gt; Inlet of Boiler Assembly [1]: Duct - Classic [65] - PA Duct In #1: Volume flow</t>
  </si>
  <si>
    <t>~1~8~101~~-5001~</t>
  </si>
  <si>
    <t>8 - Outlet of Boiler Assembly [1]: Fan [9] - SA Fan #1 -&gt; Inlet of Boiler Assembly [1]: Duct - Classic [65] - PA Duct In #1: Density</t>
  </si>
  <si>
    <t>~1~8~6~~-5001~</t>
  </si>
  <si>
    <t>8 - Outlet of Boiler Assembly [1]: Fan [9] - SA Fan #1 -&gt; Inlet of Boiler Assembly [1]: Duct - Classic [65] - PA Duct In #1: Mole percent of N2</t>
  </si>
  <si>
    <t>~1~8~7~~-5001~</t>
  </si>
  <si>
    <t>8 - Outlet of Boiler Assembly [1]: Fan [9] - SA Fan #1 -&gt; Inlet of Boiler Assembly [1]: Duct - Classic [65] - PA Duct In #1: Mole percent of O2</t>
  </si>
  <si>
    <t>~1~8~8~~-5001~</t>
  </si>
  <si>
    <t>8 - Outlet of Boiler Assembly [1]: Fan [9] - SA Fan #1 -&gt; Inlet of Boiler Assembly [1]: Duct - Classic [65] - PA Duct In #1: Mole percent of CO2</t>
  </si>
  <si>
    <t>~1~8~9~~-5001~</t>
  </si>
  <si>
    <t>8 - Outlet of Boiler Assembly [1]: Fan [9] - SA Fan #1 -&gt; Inlet of Boiler Assembly [1]: Duct - Classic [65] - PA Duct In #1: Mole percent of H2O</t>
  </si>
  <si>
    <t>~1~8~10~~-5001~</t>
  </si>
  <si>
    <t>8 - Outlet of Boiler Assembly [1]: Fan [9] - SA Fan #1 -&gt; Inlet of Boiler Assembly [1]: Duct - Classic [65] - PA Duct In #1: Mole percent of H2O liquid</t>
  </si>
  <si>
    <t>~1~8~11~~-5001~</t>
  </si>
  <si>
    <t>8 - Outlet of Boiler Assembly [1]: Fan [9] - SA Fan #1 -&gt; Inlet of Boiler Assembly [1]: Duct - Classic [65] - PA Duct In #1: Mole percent of Ar</t>
  </si>
  <si>
    <t>~1~8~12~~-5001~</t>
  </si>
  <si>
    <t>8 - Outlet of Boiler Assembly [1]: Fan [9] - SA Fan #1 -&gt; Inlet of Boiler Assembly [1]: Duct - Classic [65] - PA Duct In #1: Mole percent of SO2</t>
  </si>
  <si>
    <t>~1~8~14~~-5001~</t>
  </si>
  <si>
    <t>8 - Outlet of Boiler Assembly [1]: Fan [9] - SA Fan #1 -&gt; Inlet of Boiler Assembly [1]: Duct - Classic [65] - PA Duct In #1: Sulfur trioxide SO3</t>
  </si>
  <si>
    <t>~1~8~23~~-5001~</t>
  </si>
  <si>
    <t>8 - Outlet of Boiler Assembly [1]: Fan [9] - SA Fan #1 -&gt; Inlet of Boiler Assembly [1]: Duct - Classic [65] - PA Duct In #1: HCl mass flow</t>
  </si>
  <si>
    <t>~1~8~24~~-5001~</t>
  </si>
  <si>
    <t>8 - Outlet of Boiler Assembly [1]: Fan [9] - SA Fan #1 -&gt; Inlet of Boiler Assembly [1]: Duct - Classic [65] - PA Duct In #1: NOx mass flow</t>
  </si>
  <si>
    <t>~1~8~25~~-5001~</t>
  </si>
  <si>
    <t>8 - Outlet of Boiler Assembly [1]: Fan [9] - SA Fan #1 -&gt; Inlet of Boiler Assembly [1]: Duct - Classic [65] - PA Duct In #1: CO mass flow</t>
  </si>
  <si>
    <t>~1~8~26~~-5001~</t>
  </si>
  <si>
    <t>8 - Outlet of Boiler Assembly [1]: Fan [9] - SA Fan #1 -&gt; Inlet of Boiler Assembly [1]: Duct - Classic [65] - PA Duct In #1: UHC mass flow</t>
  </si>
  <si>
    <t>~1~8~29~~-5001~</t>
  </si>
  <si>
    <t>8 - Outlet of Boiler Assembly [1]: Fan [9] - SA Fan #1 -&gt; Inlet of Boiler Assembly [1]: Duct - Classic [65] - PA Duct In #1: Hg mass flow</t>
  </si>
  <si>
    <t>~1~8~32~~-5001~</t>
  </si>
  <si>
    <t>8 - Outlet of Boiler Assembly [1]: Fan [9] - SA Fan #1 -&gt; Inlet of Boiler Assembly [1]: Duct - Classic [65] - PA Duct In #1: Dry Oxygen</t>
  </si>
  <si>
    <t>~1~8~31~~-5001~</t>
  </si>
  <si>
    <t>8 - Outlet of Boiler Assembly [1]: Fan [9] - SA Fan #1 -&gt; Inlet of Boiler Assembly [1]: Duct - Classic [65] - PA Duct In #1: Normal volume flow</t>
  </si>
  <si>
    <t>~1~13~0~~-5001~</t>
  </si>
  <si>
    <t>13 - Gas outlet of Boiler Assembly [1]: Economiser (PCE) [42] - ECO -&gt; Flue gas inlet of Boiler Assembly [1]: Parallel Tubular Air Heaters [14]: Pressure</t>
  </si>
  <si>
    <t>~1~13~1~~-5001~</t>
  </si>
  <si>
    <t>13 - Gas outlet of Boiler Assembly [1]: Economiser (PCE) [42] - ECO -&gt; Flue gas inlet of Boiler Assembly [1]: Parallel Tubular Air Heaters [14]: Temperature</t>
  </si>
  <si>
    <t>~1~13~2~~-5001~</t>
  </si>
  <si>
    <t>13 - Gas outlet of Boiler Assembly [1]: Economiser (PCE) [42] - ECO -&gt; Flue gas inlet of Boiler Assembly [1]: Parallel Tubular Air Heaters [14]: Mass flow</t>
  </si>
  <si>
    <t>~1~13~22~~-5001~</t>
  </si>
  <si>
    <t>13 - Gas outlet of Boiler Assembly [1]: Economiser (PCE) [42] - ECO -&gt; Flue gas inlet of Boiler Assembly [1]: Parallel Tubular Air Heaters [14]: Fly ash flow</t>
  </si>
  <si>
    <t>~1~13~16~~-5001~</t>
  </si>
  <si>
    <t>13 - Gas outlet of Boiler Assembly [1]: Economiser (PCE) [42] - ECO -&gt; Flue gas inlet of Boiler Assembly [1]: Parallel Tubular Air Heaters [14]: Fly ash enthalpy</t>
  </si>
  <si>
    <t>~1~13~18~~-5001~</t>
  </si>
  <si>
    <t>13 - Gas outlet of Boiler Assembly [1]: Economiser (PCE) [42] - ECO -&gt; Flue gas inlet of Boiler Assembly [1]: Parallel Tubular Air Heaters [14]: Relative humidity</t>
  </si>
  <si>
    <t>~1~13~20~~-5001~</t>
  </si>
  <si>
    <t>13 - Gas outlet of Boiler Assembly [1]: Economiser (PCE) [42] - ECO -&gt; Flue gas inlet of Boiler Assembly [1]: Parallel Tubular Air Heaters [14]: Entropy</t>
  </si>
  <si>
    <t>~1~13~3~~-5001~</t>
  </si>
  <si>
    <t>13 - Gas outlet of Boiler Assembly [1]: Economiser (PCE) [42] - ECO -&gt; Flue gas inlet of Boiler Assembly [1]: Parallel Tubular Air Heaters [14]: Enthalpy</t>
  </si>
  <si>
    <t>~1~13~19~~-5001~</t>
  </si>
  <si>
    <t>13 - Gas outlet of Boiler Assembly [1]: Economiser (PCE) [42] - ECO -&gt; Flue gas inlet of Boiler Assembly [1]: Parallel Tubular Air Heaters [14]: Molecular weight</t>
  </si>
  <si>
    <t>~1~13~4~~-5001~</t>
  </si>
  <si>
    <t>13 - Gas outlet of Boiler Assembly [1]: Economiser (PCE) [42] - ECO -&gt; Flue gas inlet of Boiler Assembly [1]: Parallel Tubular Air Heaters [14]: CO2 mass flow</t>
  </si>
  <si>
    <t>~1~13~5~~-5001~</t>
  </si>
  <si>
    <t>13 - Gas outlet of Boiler Assembly [1]: Economiser (PCE) [42] - ECO -&gt; Flue gas inlet of Boiler Assembly [1]: Parallel Tubular Air Heaters [14]: Volume flow</t>
  </si>
  <si>
    <t>~1~13~101~~-5001~</t>
  </si>
  <si>
    <t>13 - Gas outlet of Boiler Assembly [1]: Economiser (PCE) [42] - ECO -&gt; Flue gas inlet of Boiler Assembly [1]: Parallel Tubular Air Heaters [14]: Density</t>
  </si>
  <si>
    <t>~1~13~6~~-5001~</t>
  </si>
  <si>
    <t>13 - Gas outlet of Boiler Assembly [1]: Economiser (PCE) [42] - ECO -&gt; Flue gas inlet of Boiler Assembly [1]: Parallel Tubular Air Heaters [14]: Mole percent of N2</t>
  </si>
  <si>
    <t>~1~13~7~~-5001~</t>
  </si>
  <si>
    <t>13 - Gas outlet of Boiler Assembly [1]: Economiser (PCE) [42] - ECO -&gt; Flue gas inlet of Boiler Assembly [1]: Parallel Tubular Air Heaters [14]: Mole percent of O2</t>
  </si>
  <si>
    <t>~1~13~8~~-5001~</t>
  </si>
  <si>
    <t>13 - Gas outlet of Boiler Assembly [1]: Economiser (PCE) [42] - ECO -&gt; Flue gas inlet of Boiler Assembly [1]: Parallel Tubular Air Heaters [14]: Mole percent of CO2</t>
  </si>
  <si>
    <t>~1~13~9~~-5001~</t>
  </si>
  <si>
    <t>13 - Gas outlet of Boiler Assembly [1]: Economiser (PCE) [42] - ECO -&gt; Flue gas inlet of Boiler Assembly [1]: Parallel Tubular Air Heaters [14]: Mole percent of H2O</t>
  </si>
  <si>
    <t>~1~13~10~~-5001~</t>
  </si>
  <si>
    <t>13 - Gas outlet of Boiler Assembly [1]: Economiser (PCE) [42] - ECO -&gt; Flue gas inlet of Boiler Assembly [1]: Parallel Tubular Air Heaters [14]: Mole percent of H2O liquid</t>
  </si>
  <si>
    <t>~1~13~11~~-5001~</t>
  </si>
  <si>
    <t>13 - Gas outlet of Boiler Assembly [1]: Economiser (PCE) [42] - ECO -&gt; Flue gas inlet of Boiler Assembly [1]: Parallel Tubular Air Heaters [14]: Mole percent of Ar</t>
  </si>
  <si>
    <t>~1~13~12~~-5001~</t>
  </si>
  <si>
    <t>13 - Gas outlet of Boiler Assembly [1]: Economiser (PCE) [42] - ECO -&gt; Flue gas inlet of Boiler Assembly [1]: Parallel Tubular Air Heaters [14]: Mole percent of SO2</t>
  </si>
  <si>
    <t>~1~13~14~~-5001~</t>
  </si>
  <si>
    <t>13 - Gas outlet of Boiler Assembly [1]: Economiser (PCE) [42] - ECO -&gt; Flue gas inlet of Boiler Assembly [1]: Parallel Tubular Air Heaters [14]: Sulfur trioxide SO3</t>
  </si>
  <si>
    <t>~1~13~23~~-5001~</t>
  </si>
  <si>
    <t>13 - Gas outlet of Boiler Assembly [1]: Economiser (PCE) [42] - ECO -&gt; Flue gas inlet of Boiler Assembly [1]: Parallel Tubular Air Heaters [14]: HCl mass flow</t>
  </si>
  <si>
    <t>~1~13~24~~-5001~</t>
  </si>
  <si>
    <t>13 - Gas outlet of Boiler Assembly [1]: Economiser (PCE) [42] - ECO -&gt; Flue gas inlet of Boiler Assembly [1]: Parallel Tubular Air Heaters [14]: NOx mass flow</t>
  </si>
  <si>
    <t>~1~13~25~~-5001~</t>
  </si>
  <si>
    <t>13 - Gas outlet of Boiler Assembly [1]: Economiser (PCE) [42] - ECO -&gt; Flue gas inlet of Boiler Assembly [1]: Parallel Tubular Air Heaters [14]: CO mass flow</t>
  </si>
  <si>
    <t>~1~13~26~~-5001~</t>
  </si>
  <si>
    <t>13 - Gas outlet of Boiler Assembly [1]: Economiser (PCE) [42] - ECO -&gt; Flue gas inlet of Boiler Assembly [1]: Parallel Tubular Air Heaters [14]: UHC mass flow</t>
  </si>
  <si>
    <t>~1~13~29~~-5001~</t>
  </si>
  <si>
    <t>13 - Gas outlet of Boiler Assembly [1]: Economiser (PCE) [42] - ECO -&gt; Flue gas inlet of Boiler Assembly [1]: Parallel Tubular Air Heaters [14]: Hg mass flow</t>
  </si>
  <si>
    <t>~1~13~32~~-5001~</t>
  </si>
  <si>
    <t>13 - Gas outlet of Boiler Assembly [1]: Economiser (PCE) [42] - ECO -&gt; Flue gas inlet of Boiler Assembly [1]: Parallel Tubular Air Heaters [14]: Dry Oxygen</t>
  </si>
  <si>
    <t>~1~13~31~~-5001~</t>
  </si>
  <si>
    <t>13 - Gas outlet of Boiler Assembly [1]: Economiser (PCE) [42] - ECO -&gt; Flue gas inlet of Boiler Assembly [1]: Parallel Tubular Air Heaters [14]: Normal volume flow</t>
  </si>
  <si>
    <t>~1~14~0~~-5001~</t>
  </si>
  <si>
    <t>14 - Gas outlet of Boiler Assembly [1]: Superheater (PCE) [38] - FSH -&gt; Gas inlet of Boiler Assembly [1]: Superheater (PCE) [41] - LTSH: Pressure</t>
  </si>
  <si>
    <t>~1~14~1~~-5001~</t>
  </si>
  <si>
    <t>14 - Gas outlet of Boiler Assembly [1]: Superheater (PCE) [38] - FSH -&gt; Gas inlet of Boiler Assembly [1]: Superheater (PCE) [41] - LTSH: Temperature</t>
  </si>
  <si>
    <t>~1~14~2~~-5001~</t>
  </si>
  <si>
    <t>14 - Gas outlet of Boiler Assembly [1]: Superheater (PCE) [38] - FSH -&gt; Gas inlet of Boiler Assembly [1]: Superheater (PCE) [41] - LTSH: Mass flow</t>
  </si>
  <si>
    <t>~1~14~22~~-5001~</t>
  </si>
  <si>
    <t>14 - Gas outlet of Boiler Assembly [1]: Superheater (PCE) [38] - FSH -&gt; Gas inlet of Boiler Assembly [1]: Superheater (PCE) [41] - LTSH: Fly ash flow</t>
  </si>
  <si>
    <t>~1~14~16~~-5001~</t>
  </si>
  <si>
    <t>14 - Gas outlet of Boiler Assembly [1]: Superheater (PCE) [38] - FSH -&gt; Gas inlet of Boiler Assembly [1]: Superheater (PCE) [41] - LTSH: Fly ash enthalpy</t>
  </si>
  <si>
    <t>~1~14~18~~-5001~</t>
  </si>
  <si>
    <t>14 - Gas outlet of Boiler Assembly [1]: Superheater (PCE) [38] - FSH -&gt; Gas inlet of Boiler Assembly [1]: Superheater (PCE) [41] - LTSH: Relative humidity</t>
  </si>
  <si>
    <t>~1~14~20~~-5001~</t>
  </si>
  <si>
    <t>14 - Gas outlet of Boiler Assembly [1]: Superheater (PCE) [38] - FSH -&gt; Gas inlet of Boiler Assembly [1]: Superheater (PCE) [41] - LTSH: Entropy</t>
  </si>
  <si>
    <t>~1~14~3~~-5001~</t>
  </si>
  <si>
    <t>14 - Gas outlet of Boiler Assembly [1]: Superheater (PCE) [38] - FSH -&gt; Gas inlet of Boiler Assembly [1]: Superheater (PCE) [41] - LTSH: Enthalpy</t>
  </si>
  <si>
    <t>~1~14~19~~-5001~</t>
  </si>
  <si>
    <t>14 - Gas outlet of Boiler Assembly [1]: Superheater (PCE) [38] - FSH -&gt; Gas inlet of Boiler Assembly [1]: Superheater (PCE) [41] - LTSH: Molecular weight</t>
  </si>
  <si>
    <t>~1~14~4~~-5001~</t>
  </si>
  <si>
    <t>14 - Gas outlet of Boiler Assembly [1]: Superheater (PCE) [38] - FSH -&gt; Gas inlet of Boiler Assembly [1]: Superheater (PCE) [41] - LTSH: CO2 mass flow</t>
  </si>
  <si>
    <t>~1~14~5~~-5001~</t>
  </si>
  <si>
    <t>14 - Gas outlet of Boiler Assembly [1]: Superheater (PCE) [38] - FSH -&gt; Gas inlet of Boiler Assembly [1]: Superheater (PCE) [41] - LTSH: Volume flow</t>
  </si>
  <si>
    <t>~1~14~101~~-5001~</t>
  </si>
  <si>
    <t>14 - Gas outlet of Boiler Assembly [1]: Superheater (PCE) [38] - FSH -&gt; Gas inlet of Boiler Assembly [1]: Superheater (PCE) [41] - LTSH: Density</t>
  </si>
  <si>
    <t>~1~14~6~~-5001~</t>
  </si>
  <si>
    <t>14 - Gas outlet of Boiler Assembly [1]: Superheater (PCE) [38] - FSH -&gt; Gas inlet of Boiler Assembly [1]: Superheater (PCE) [41] - LTSH: Mole percent of N2</t>
  </si>
  <si>
    <t>~1~14~7~~-5001~</t>
  </si>
  <si>
    <t>14 - Gas outlet of Boiler Assembly [1]: Superheater (PCE) [38] - FSH -&gt; Gas inlet of Boiler Assembly [1]: Superheater (PCE) [41] - LTSH: Mole percent of O2</t>
  </si>
  <si>
    <t>~1~14~8~~-5001~</t>
  </si>
  <si>
    <t>14 - Gas outlet of Boiler Assembly [1]: Superheater (PCE) [38] - FSH -&gt; Gas inlet of Boiler Assembly [1]: Superheater (PCE) [41] - LTSH: Mole percent of CO2</t>
  </si>
  <si>
    <t>~1~14~9~~-5001~</t>
  </si>
  <si>
    <t>14 - Gas outlet of Boiler Assembly [1]: Superheater (PCE) [38] - FSH -&gt; Gas inlet of Boiler Assembly [1]: Superheater (PCE) [41] - LTSH: Mole percent of H2O</t>
  </si>
  <si>
    <t>~1~14~10~~-5001~</t>
  </si>
  <si>
    <t>14 - Gas outlet of Boiler Assembly [1]: Superheater (PCE) [38] - FSH -&gt; Gas inlet of Boiler Assembly [1]: Superheater (PCE) [41] - LTSH: Mole percent of H2O liquid</t>
  </si>
  <si>
    <t>~1~14~11~~-5001~</t>
  </si>
  <si>
    <t>14 - Gas outlet of Boiler Assembly [1]: Superheater (PCE) [38] - FSH -&gt; Gas inlet of Boiler Assembly [1]: Superheater (PCE) [41] - LTSH: Mole percent of Ar</t>
  </si>
  <si>
    <t>~1~14~12~~-5001~</t>
  </si>
  <si>
    <t>14 - Gas outlet of Boiler Assembly [1]: Superheater (PCE) [38] - FSH -&gt; Gas inlet of Boiler Assembly [1]: Superheater (PCE) [41] - LTSH: Mole percent of SO2</t>
  </si>
  <si>
    <t>~1~14~14~~-5001~</t>
  </si>
  <si>
    <t>14 - Gas outlet of Boiler Assembly [1]: Superheater (PCE) [38] - FSH -&gt; Gas inlet of Boiler Assembly [1]: Superheater (PCE) [41] - LTSH: Sulfur trioxide SO3</t>
  </si>
  <si>
    <t>~1~14~23~~-5001~</t>
  </si>
  <si>
    <t>14 - Gas outlet of Boiler Assembly [1]: Superheater (PCE) [38] - FSH -&gt; Gas inlet of Boiler Assembly [1]: Superheater (PCE) [41] - LTSH: HCl mass flow</t>
  </si>
  <si>
    <t>~1~14~24~~-5001~</t>
  </si>
  <si>
    <t>14 - Gas outlet of Boiler Assembly [1]: Superheater (PCE) [38] - FSH -&gt; Gas inlet of Boiler Assembly [1]: Superheater (PCE) [41] - LTSH: NOx mass flow</t>
  </si>
  <si>
    <t>~1~14~25~~-5001~</t>
  </si>
  <si>
    <t>14 - Gas outlet of Boiler Assembly [1]: Superheater (PCE) [38] - FSH -&gt; Gas inlet of Boiler Assembly [1]: Superheater (PCE) [41] - LTSH: CO mass flow</t>
  </si>
  <si>
    <t>~1~14~26~~-5001~</t>
  </si>
  <si>
    <t>14 - Gas outlet of Boiler Assembly [1]: Superheater (PCE) [38] - FSH -&gt; Gas inlet of Boiler Assembly [1]: Superheater (PCE) [41] - LTSH: UHC mass flow</t>
  </si>
  <si>
    <t>~1~14~29~~-5001~</t>
  </si>
  <si>
    <t>14 - Gas outlet of Boiler Assembly [1]: Superheater (PCE) [38] - FSH -&gt; Gas inlet of Boiler Assembly [1]: Superheater (PCE) [41] - LTSH: Hg mass flow</t>
  </si>
  <si>
    <t>~1~14~32~~-5001~</t>
  </si>
  <si>
    <t>14 - Gas outlet of Boiler Assembly [1]: Superheater (PCE) [38] - FSH -&gt; Gas inlet of Boiler Assembly [1]: Superheater (PCE) [41] - LTSH: Dry Oxygen</t>
  </si>
  <si>
    <t>~1~14~31~~-5001~</t>
  </si>
  <si>
    <t>14 - Gas outlet of Boiler Assembly [1]: Superheater (PCE) [38] - FSH -&gt; Gas inlet of Boiler Assembly [1]: Superheater (PCE) [41] - LTSH: Normal volume flow</t>
  </si>
  <si>
    <t>~1~15~0~~-5001~</t>
  </si>
  <si>
    <t>15 - Gas outlet of Boiler Assembly [1]: Superheater (PCE) [41] - LTSH -&gt; Gas inlet of Boiler Assembly [1]: Economiser (PCE) [42] - ECO: Pressure</t>
  </si>
  <si>
    <t>~1~15~1~~-5001~</t>
  </si>
  <si>
    <t>15 - Gas outlet of Boiler Assembly [1]: Superheater (PCE) [41] - LTSH -&gt; Gas inlet of Boiler Assembly [1]: Economiser (PCE) [42] - ECO: Temperature</t>
  </si>
  <si>
    <t>~1~15~2~~-5001~</t>
  </si>
  <si>
    <t>15 - Gas outlet of Boiler Assembly [1]: Superheater (PCE) [41] - LTSH -&gt; Gas inlet of Boiler Assembly [1]: Economiser (PCE) [42] - ECO: Mass flow</t>
  </si>
  <si>
    <t>~1~15~22~~-5001~</t>
  </si>
  <si>
    <t>15 - Gas outlet of Boiler Assembly [1]: Superheater (PCE) [41] - LTSH -&gt; Gas inlet of Boiler Assembly [1]: Economiser (PCE) [42] - ECO: Fly ash flow</t>
  </si>
  <si>
    <t>~1~15~16~~-5001~</t>
  </si>
  <si>
    <t>15 - Gas outlet of Boiler Assembly [1]: Superheater (PCE) [41] - LTSH -&gt; Gas inlet of Boiler Assembly [1]: Economiser (PCE) [42] - ECO: Fly ash enthalpy</t>
  </si>
  <si>
    <t>~1~15~18~~-5001~</t>
  </si>
  <si>
    <t>15 - Gas outlet of Boiler Assembly [1]: Superheater (PCE) [41] - LTSH -&gt; Gas inlet of Boiler Assembly [1]: Economiser (PCE) [42] - ECO: Relative humidity</t>
  </si>
  <si>
    <t>~1~15~20~~-5001~</t>
  </si>
  <si>
    <t>15 - Gas outlet of Boiler Assembly [1]: Superheater (PCE) [41] - LTSH -&gt; Gas inlet of Boiler Assembly [1]: Economiser (PCE) [42] - ECO: Entropy</t>
  </si>
  <si>
    <t>~1~15~3~~-5001~</t>
  </si>
  <si>
    <t>15 - Gas outlet of Boiler Assembly [1]: Superheater (PCE) [41] - LTSH -&gt; Gas inlet of Boiler Assembly [1]: Economiser (PCE) [42] - ECO: Enthalpy</t>
  </si>
  <si>
    <t>~1~15~19~~-5001~</t>
  </si>
  <si>
    <t>15 - Gas outlet of Boiler Assembly [1]: Superheater (PCE) [41] - LTSH -&gt; Gas inlet of Boiler Assembly [1]: Economiser (PCE) [42] - ECO: Molecular weight</t>
  </si>
  <si>
    <t>~1~15~4~~-5001~</t>
  </si>
  <si>
    <t>15 - Gas outlet of Boiler Assembly [1]: Superheater (PCE) [41] - LTSH -&gt; Gas inlet of Boiler Assembly [1]: Economiser (PCE) [42] - ECO: CO2 mass flow</t>
  </si>
  <si>
    <t>~1~15~5~~-5001~</t>
  </si>
  <si>
    <t>15 - Gas outlet of Boiler Assembly [1]: Superheater (PCE) [41] - LTSH -&gt; Gas inlet of Boiler Assembly [1]: Economiser (PCE) [42] - ECO: Volume flow</t>
  </si>
  <si>
    <t>~1~15~101~~-5001~</t>
  </si>
  <si>
    <t>15 - Gas outlet of Boiler Assembly [1]: Superheater (PCE) [41] - LTSH -&gt; Gas inlet of Boiler Assembly [1]: Economiser (PCE) [42] - ECO: Density</t>
  </si>
  <si>
    <t>~1~15~6~~-5001~</t>
  </si>
  <si>
    <t>15 - Gas outlet of Boiler Assembly [1]: Superheater (PCE) [41] - LTSH -&gt; Gas inlet of Boiler Assembly [1]: Economiser (PCE) [42] - ECO: Mole percent of N2</t>
  </si>
  <si>
    <t>~1~15~7~~-5001~</t>
  </si>
  <si>
    <t>15 - Gas outlet of Boiler Assembly [1]: Superheater (PCE) [41] - LTSH -&gt; Gas inlet of Boiler Assembly [1]: Economiser (PCE) [42] - ECO: Mole percent of O2</t>
  </si>
  <si>
    <t>~1~15~8~~-5001~</t>
  </si>
  <si>
    <t>15 - Gas outlet of Boiler Assembly [1]: Superheater (PCE) [41] - LTSH -&gt; Gas inlet of Boiler Assembly [1]: Economiser (PCE) [42] - ECO: Mole percent of CO2</t>
  </si>
  <si>
    <t>~1~15~9~~-5001~</t>
  </si>
  <si>
    <t>15 - Gas outlet of Boiler Assembly [1]: Superheater (PCE) [41] - LTSH -&gt; Gas inlet of Boiler Assembly [1]: Economiser (PCE) [42] - ECO: Mole percent of H2O</t>
  </si>
  <si>
    <t>~1~15~10~~-5001~</t>
  </si>
  <si>
    <t>15 - Gas outlet of Boiler Assembly [1]: Superheater (PCE) [41] - LTSH -&gt; Gas inlet of Boiler Assembly [1]: Economiser (PCE) [42] - ECO: Mole percent of H2O liquid</t>
  </si>
  <si>
    <t>~1~15~11~~-5001~</t>
  </si>
  <si>
    <t>15 - Gas outlet of Boiler Assembly [1]: Superheater (PCE) [41] - LTSH -&gt; Gas inlet of Boiler Assembly [1]: Economiser (PCE) [42] - ECO: Mole percent of Ar</t>
  </si>
  <si>
    <t>~1~15~12~~-5001~</t>
  </si>
  <si>
    <t>15 - Gas outlet of Boiler Assembly [1]: Superheater (PCE) [41] - LTSH -&gt; Gas inlet of Boiler Assembly [1]: Economiser (PCE) [42] - ECO: Mole percent of SO2</t>
  </si>
  <si>
    <t>~1~15~14~~-5001~</t>
  </si>
  <si>
    <t>15 - Gas outlet of Boiler Assembly [1]: Superheater (PCE) [41] - LTSH -&gt; Gas inlet of Boiler Assembly [1]: Economiser (PCE) [42] - ECO: Sulfur trioxide SO3</t>
  </si>
  <si>
    <t>~1~15~23~~-5001~</t>
  </si>
  <si>
    <t>15 - Gas outlet of Boiler Assembly [1]: Superheater (PCE) [41] - LTSH -&gt; Gas inlet of Boiler Assembly [1]: Economiser (PCE) [42] - ECO: HCl mass flow</t>
  </si>
  <si>
    <t>~1~15~24~~-5001~</t>
  </si>
  <si>
    <t>15 - Gas outlet of Boiler Assembly [1]: Superheater (PCE) [41] - LTSH -&gt; Gas inlet of Boiler Assembly [1]: Economiser (PCE) [42] - ECO: NOx mass flow</t>
  </si>
  <si>
    <t>~1~15~25~~-5001~</t>
  </si>
  <si>
    <t>15 - Gas outlet of Boiler Assembly [1]: Superheater (PCE) [41] - LTSH -&gt; Gas inlet of Boiler Assembly [1]: Economiser (PCE) [42] - ECO: CO mass flow</t>
  </si>
  <si>
    <t>~1~15~26~~-5001~</t>
  </si>
  <si>
    <t>15 - Gas outlet of Boiler Assembly [1]: Superheater (PCE) [41] - LTSH -&gt; Gas inlet of Boiler Assembly [1]: Economiser (PCE) [42] - ECO: UHC mass flow</t>
  </si>
  <si>
    <t>~1~15~29~~-5001~</t>
  </si>
  <si>
    <t>15 - Gas outlet of Boiler Assembly [1]: Superheater (PCE) [41] - LTSH -&gt; Gas inlet of Boiler Assembly [1]: Economiser (PCE) [42] - ECO: Hg mass flow</t>
  </si>
  <si>
    <t>~1~15~32~~-5001~</t>
  </si>
  <si>
    <t>15 - Gas outlet of Boiler Assembly [1]: Superheater (PCE) [41] - LTSH -&gt; Gas inlet of Boiler Assembly [1]: Economiser (PCE) [42] - ECO: Dry Oxygen</t>
  </si>
  <si>
    <t>~1~15~31~~-5001~</t>
  </si>
  <si>
    <t>15 - Gas outlet of Boiler Assembly [1]: Superheater (PCE) [41] - LTSH -&gt; Gas inlet of Boiler Assembly [1]: Economiser (PCE) [42] - ECO: Normal volume flow</t>
  </si>
  <si>
    <t>~1~16~0~~-5001~</t>
  </si>
  <si>
    <t>16 - Primary air outlet of Boiler Assembly [1]: Parallel Tubular Air Heaters [14] -&gt; Primary air inlet of Boiler Assembly [1]: Circulating Fluidized Bed [7]: Pressure</t>
  </si>
  <si>
    <t>~1~16~1~~-5001~</t>
  </si>
  <si>
    <t>16 - Primary air outlet of Boiler Assembly [1]: Parallel Tubular Air Heaters [14] -&gt; Primary air inlet of Boiler Assembly [1]: Circulating Fluidized Bed [7]: Temperature</t>
  </si>
  <si>
    <t>~1~16~2~~-5001~</t>
  </si>
  <si>
    <t>16 - Primary air outlet of Boiler Assembly [1]: Parallel Tubular Air Heaters [14] -&gt; Primary air inlet of Boiler Assembly [1]: Circulating Fluidized Bed [7]: Mass flow</t>
  </si>
  <si>
    <t>~1~16~22~~-5001~</t>
  </si>
  <si>
    <t>16 - Primary air outlet of Boiler Assembly [1]: Parallel Tubular Air Heaters [14] -&gt; Primary air inlet of Boiler Assembly [1]: Circulating Fluidized Bed [7]: Fly ash flow</t>
  </si>
  <si>
    <t>~1~16~16~~-5001~</t>
  </si>
  <si>
    <t>16 - Primary air outlet of Boiler Assembly [1]: Parallel Tubular Air Heaters [14] -&gt; Primary air inlet of Boiler Assembly [1]: Circulating Fluidized Bed [7]: Fly ash enthalpy</t>
  </si>
  <si>
    <t>~1~16~18~~-5001~</t>
  </si>
  <si>
    <t>16 - Primary air outlet of Boiler Assembly [1]: Parallel Tubular Air Heaters [14] -&gt; Primary air inlet of Boiler Assembly [1]: Circulating Fluidized Bed [7]: Relative humidity</t>
  </si>
  <si>
    <t>~1~16~20~~-5001~</t>
  </si>
  <si>
    <t>16 - Primary air outlet of Boiler Assembly [1]: Parallel Tubular Air Heaters [14] -&gt; Primary air inlet of Boiler Assembly [1]: Circulating Fluidized Bed [7]: Entropy</t>
  </si>
  <si>
    <t>~1~16~3~~-5001~</t>
  </si>
  <si>
    <t>16 - Primary air outlet of Boiler Assembly [1]: Parallel Tubular Air Heaters [14] -&gt; Primary air inlet of Boiler Assembly [1]: Circulating Fluidized Bed [7]: Enthalpy</t>
  </si>
  <si>
    <t>~1~16~19~~-5001~</t>
  </si>
  <si>
    <t>16 - Primary air outlet of Boiler Assembly [1]: Parallel Tubular Air Heaters [14] -&gt; Primary air inlet of Boiler Assembly [1]: Circulating Fluidized Bed [7]: Molecular weight</t>
  </si>
  <si>
    <t>~1~16~4~~-5001~</t>
  </si>
  <si>
    <t>16 - Primary air outlet of Boiler Assembly [1]: Parallel Tubular Air Heaters [14] -&gt; Primary air inlet of Boiler Assembly [1]: Circulating Fluidized Bed [7]: CO2 mass flow</t>
  </si>
  <si>
    <t>~1~16~5~~-5001~</t>
  </si>
  <si>
    <t>16 - Primary air outlet of Boiler Assembly [1]: Parallel Tubular Air Heaters [14] -&gt; Primary air inlet of Boiler Assembly [1]: Circulating Fluidized Bed [7]: Volume flow</t>
  </si>
  <si>
    <t>~1~16~101~~-5001~</t>
  </si>
  <si>
    <t>16 - Primary air outlet of Boiler Assembly [1]: Parallel Tubular Air Heaters [14] -&gt; Primary air inlet of Boiler Assembly [1]: Circulating Fluidized Bed [7]: Density</t>
  </si>
  <si>
    <t>~1~16~6~~-5001~</t>
  </si>
  <si>
    <t>16 - Primary air outlet of Boiler Assembly [1]: Parallel Tubular Air Heaters [14] -&gt; Primary air inlet of Boiler Assembly [1]: Circulating Fluidized Bed [7]: Mole percent of N2</t>
  </si>
  <si>
    <t>~1~16~7~~-5001~</t>
  </si>
  <si>
    <t>16 - Primary air outlet of Boiler Assembly [1]: Parallel Tubular Air Heaters [14] -&gt; Primary air inlet of Boiler Assembly [1]: Circulating Fluidized Bed [7]: Mole percent of O2</t>
  </si>
  <si>
    <t>~1~16~8~~-5001~</t>
  </si>
  <si>
    <t>16 - Primary air outlet of Boiler Assembly [1]: Parallel Tubular Air Heaters [14] -&gt; Primary air inlet of Boiler Assembly [1]: Circulating Fluidized Bed [7]: Mole percent of CO2</t>
  </si>
  <si>
    <t>~1~16~9~~-5001~</t>
  </si>
  <si>
    <t>16 - Primary air outlet of Boiler Assembly [1]: Parallel Tubular Air Heaters [14] -&gt; Primary air inlet of Boiler Assembly [1]: Circulating Fluidized Bed [7]: Mole percent of H2O</t>
  </si>
  <si>
    <t>~1~16~10~~-5001~</t>
  </si>
  <si>
    <t>16 - Primary air outlet of Boiler Assembly [1]: Parallel Tubular Air Heaters [14] -&gt; Primary air inlet of Boiler Assembly [1]: Circulating Fluidized Bed [7]: Mole percent of H2O liquid</t>
  </si>
  <si>
    <t>~1~16~11~~-5001~</t>
  </si>
  <si>
    <t>16 - Primary air outlet of Boiler Assembly [1]: Parallel Tubular Air Heaters [14] -&gt; Primary air inlet of Boiler Assembly [1]: Circulating Fluidized Bed [7]: Mole percent of Ar</t>
  </si>
  <si>
    <t>~1~16~12~~-5001~</t>
  </si>
  <si>
    <t>16 - Primary air outlet of Boiler Assembly [1]: Parallel Tubular Air Heaters [14] -&gt; Primary air inlet of Boiler Assembly [1]: Circulating Fluidized Bed [7]: Mole percent of SO2</t>
  </si>
  <si>
    <t>~1~16~14~~-5001~</t>
  </si>
  <si>
    <t>16 - Primary air outlet of Boiler Assembly [1]: Parallel Tubular Air Heaters [14] -&gt; Primary air inlet of Boiler Assembly [1]: Circulating Fluidized Bed [7]: Sulfur trioxide SO3</t>
  </si>
  <si>
    <t>~1~16~23~~-5001~</t>
  </si>
  <si>
    <t>16 - Primary air outlet of Boiler Assembly [1]: Parallel Tubular Air Heaters [14] -&gt; Primary air inlet of Boiler Assembly [1]: Circulating Fluidized Bed [7]: HCl mass flow</t>
  </si>
  <si>
    <t>~1~16~24~~-5001~</t>
  </si>
  <si>
    <t>16 - Primary air outlet of Boiler Assembly [1]: Parallel Tubular Air Heaters [14] -&gt; Primary air inlet of Boiler Assembly [1]: Circulating Fluidized Bed [7]: NOx mass flow</t>
  </si>
  <si>
    <t>~1~16~25~~-5001~</t>
  </si>
  <si>
    <t>16 - Primary air outlet of Boiler Assembly [1]: Parallel Tubular Air Heaters [14] -&gt; Primary air inlet of Boiler Assembly [1]: Circulating Fluidized Bed [7]: CO mass flow</t>
  </si>
  <si>
    <t>~1~16~26~~-5001~</t>
  </si>
  <si>
    <t>16 - Primary air outlet of Boiler Assembly [1]: Parallel Tubular Air Heaters [14] -&gt; Primary air inlet of Boiler Assembly [1]: Circulating Fluidized Bed [7]: UHC mass flow</t>
  </si>
  <si>
    <t>~1~16~29~~-5001~</t>
  </si>
  <si>
    <t>16 - Primary air outlet of Boiler Assembly [1]: Parallel Tubular Air Heaters [14] -&gt; Primary air inlet of Boiler Assembly [1]: Circulating Fluidized Bed [7]: Hg mass flow</t>
  </si>
  <si>
    <t>~1~16~32~~-5001~</t>
  </si>
  <si>
    <t>16 - Primary air outlet of Boiler Assembly [1]: Parallel Tubular Air Heaters [14] -&gt; Primary air inlet of Boiler Assembly [1]: Circulating Fluidized Bed [7]: Dry Oxygen</t>
  </si>
  <si>
    <t>~1~16~31~~-5001~</t>
  </si>
  <si>
    <t>16 - Primary air outlet of Boiler Assembly [1]: Parallel Tubular Air Heaters [14] -&gt; Primary air inlet of Boiler Assembly [1]: Circulating Fluidized Bed [7]: Normal volume flow</t>
  </si>
  <si>
    <t>~1~52~0~~-5001~</t>
  </si>
  <si>
    <t>52 - Outlet of Gas/Air Mixer [87] -&gt; Primary air inlet of Boiler Assembly [1]: Parallel Tubular Air Heaters [14]: Pressure</t>
  </si>
  <si>
    <t>~1~52~1~~-5001~</t>
  </si>
  <si>
    <t>52 - Outlet of Gas/Air Mixer [87] -&gt; Primary air inlet of Boiler Assembly [1]: Parallel Tubular Air Heaters [14]: Temperature</t>
  </si>
  <si>
    <t>~1~52~2~~-5001~</t>
  </si>
  <si>
    <t>52 - Outlet of Gas/Air Mixer [87] -&gt; Primary air inlet of Boiler Assembly [1]: Parallel Tubular Air Heaters [14]: Mass flow</t>
  </si>
  <si>
    <t>~1~52~22~~-5001~</t>
  </si>
  <si>
    <t>52 - Outlet of Gas/Air Mixer [87] -&gt; Primary air inlet of Boiler Assembly [1]: Parallel Tubular Air Heaters [14]: Fly ash flow</t>
  </si>
  <si>
    <t>~1~52~16~~-5001~</t>
  </si>
  <si>
    <t>52 - Outlet of Gas/Air Mixer [87] -&gt; Primary air inlet of Boiler Assembly [1]: Parallel Tubular Air Heaters [14]: Fly ash enthalpy</t>
  </si>
  <si>
    <t>~1~52~18~~-5001~</t>
  </si>
  <si>
    <t>52 - Outlet of Gas/Air Mixer [87] -&gt; Primary air inlet of Boiler Assembly [1]: Parallel Tubular Air Heaters [14]: Relative humidity</t>
  </si>
  <si>
    <t>~1~52~20~~-5001~</t>
  </si>
  <si>
    <t>52 - Outlet of Gas/Air Mixer [87] -&gt; Primary air inlet of Boiler Assembly [1]: Parallel Tubular Air Heaters [14]: Entropy</t>
  </si>
  <si>
    <t>~1~52~3~~-5001~</t>
  </si>
  <si>
    <t>52 - Outlet of Gas/Air Mixer [87] -&gt; Primary air inlet of Boiler Assembly [1]: Parallel Tubular Air Heaters [14]: Enthalpy</t>
  </si>
  <si>
    <t>~1~52~19~~-5001~</t>
  </si>
  <si>
    <t>52 - Outlet of Gas/Air Mixer [87] -&gt; Primary air inlet of Boiler Assembly [1]: Parallel Tubular Air Heaters [14]: Molecular weight</t>
  </si>
  <si>
    <t>~1~52~4~~-5001~</t>
  </si>
  <si>
    <t>52 - Outlet of Gas/Air Mixer [87] -&gt; Primary air inlet of Boiler Assembly [1]: Parallel Tubular Air Heaters [14]: CO2 mass flow</t>
  </si>
  <si>
    <t>~1~52~5~~-5001~</t>
  </si>
  <si>
    <t>52 - Outlet of Gas/Air Mixer [87] -&gt; Primary air inlet of Boiler Assembly [1]: Parallel Tubular Air Heaters [14]: Volume flow</t>
  </si>
  <si>
    <t>~1~52~101~~-5001~</t>
  </si>
  <si>
    <t>52 - Outlet of Gas/Air Mixer [87] -&gt; Primary air inlet of Boiler Assembly [1]: Parallel Tubular Air Heaters [14]: Density</t>
  </si>
  <si>
    <t>~1~52~6~~-5001~</t>
  </si>
  <si>
    <t>52 - Outlet of Gas/Air Mixer [87] -&gt; Primary air inlet of Boiler Assembly [1]: Parallel Tubular Air Heaters [14]: Mole percent of N2</t>
  </si>
  <si>
    <t>~1~52~7~~-5001~</t>
  </si>
  <si>
    <t>52 - Outlet of Gas/Air Mixer [87] -&gt; Primary air inlet of Boiler Assembly [1]: Parallel Tubular Air Heaters [14]: Mole percent of O2</t>
  </si>
  <si>
    <t>~1~52~8~~-5001~</t>
  </si>
  <si>
    <t>52 - Outlet of Gas/Air Mixer [87] -&gt; Primary air inlet of Boiler Assembly [1]: Parallel Tubular Air Heaters [14]: Mole percent of CO2</t>
  </si>
  <si>
    <t>~1~52~9~~-5001~</t>
  </si>
  <si>
    <t>52 - Outlet of Gas/Air Mixer [87] -&gt; Primary air inlet of Boiler Assembly [1]: Parallel Tubular Air Heaters [14]: Mole percent of H2O</t>
  </si>
  <si>
    <t>~1~52~10~~-5001~</t>
  </si>
  <si>
    <t>52 - Outlet of Gas/Air Mixer [87] -&gt; Primary air inlet of Boiler Assembly [1]: Parallel Tubular Air Heaters [14]: Mole percent of H2O liquid</t>
  </si>
  <si>
    <t>~1~52~11~~-5001~</t>
  </si>
  <si>
    <t>52 - Outlet of Gas/Air Mixer [87] -&gt; Primary air inlet of Boiler Assembly [1]: Parallel Tubular Air Heaters [14]: Mole percent of Ar</t>
  </si>
  <si>
    <t>~1~52~12~~-5001~</t>
  </si>
  <si>
    <t>52 - Outlet of Gas/Air Mixer [87] -&gt; Primary air inlet of Boiler Assembly [1]: Parallel Tubular Air Heaters [14]: Mole percent of SO2</t>
  </si>
  <si>
    <t>~1~52~14~~-5001~</t>
  </si>
  <si>
    <t>52 - Outlet of Gas/Air Mixer [87] -&gt; Primary air inlet of Boiler Assembly [1]: Parallel Tubular Air Heaters [14]: Sulfur trioxide SO3</t>
  </si>
  <si>
    <t>~1~52~23~~-5001~</t>
  </si>
  <si>
    <t>52 - Outlet of Gas/Air Mixer [87] -&gt; Primary air inlet of Boiler Assembly [1]: Parallel Tubular Air Heaters [14]: HCl mass flow</t>
  </si>
  <si>
    <t>~1~52~24~~-5001~</t>
  </si>
  <si>
    <t>52 - Outlet of Gas/Air Mixer [87] -&gt; Primary air inlet of Boiler Assembly [1]: Parallel Tubular Air Heaters [14]: NOx mass flow</t>
  </si>
  <si>
    <t>~1~52~25~~-5001~</t>
  </si>
  <si>
    <t>52 - Outlet of Gas/Air Mixer [87] -&gt; Primary air inlet of Boiler Assembly [1]: Parallel Tubular Air Heaters [14]: CO mass flow</t>
  </si>
  <si>
    <t>~1~52~26~~-5001~</t>
  </si>
  <si>
    <t>52 - Outlet of Gas/Air Mixer [87] -&gt; Primary air inlet of Boiler Assembly [1]: Parallel Tubular Air Heaters [14]: UHC mass flow</t>
  </si>
  <si>
    <t>~1~52~29~~-5001~</t>
  </si>
  <si>
    <t>52 - Outlet of Gas/Air Mixer [87] -&gt; Primary air inlet of Boiler Assembly [1]: Parallel Tubular Air Heaters [14]: Hg mass flow</t>
  </si>
  <si>
    <t>~1~52~32~~-5001~</t>
  </si>
  <si>
    <t>52 - Outlet of Gas/Air Mixer [87] -&gt; Primary air inlet of Boiler Assembly [1]: Parallel Tubular Air Heaters [14]: Dry Oxygen</t>
  </si>
  <si>
    <t>~1~52~31~~-5001~</t>
  </si>
  <si>
    <t>52 - Outlet of Gas/Air Mixer [87] -&gt; Primary air inlet of Boiler Assembly [1]: Parallel Tubular Air Heaters [14]: Normal volume flow</t>
  </si>
  <si>
    <t>~1~55~0~~-5001~</t>
  </si>
  <si>
    <t>55 - Flue gas of Boiler Assembly [1]: Circulating Fluidized Bed [7] -&gt; Gas inlet of Boiler Assembly [1]: Superheater (PCE) [38] - FSH: Pressure</t>
  </si>
  <si>
    <t>~1~55~1~~-5001~</t>
  </si>
  <si>
    <t>55 - Flue gas of Boiler Assembly [1]: Circulating Fluidized Bed [7] -&gt; Gas inlet of Boiler Assembly [1]: Superheater (PCE) [38] - FSH: Temperature</t>
  </si>
  <si>
    <t>~1~55~2~~-5001~</t>
  </si>
  <si>
    <t>55 - Flue gas of Boiler Assembly [1]: Circulating Fluidized Bed [7] -&gt; Gas inlet of Boiler Assembly [1]: Superheater (PCE) [38] - FSH: Mass flow</t>
  </si>
  <si>
    <t>~1~55~22~~-5001~</t>
  </si>
  <si>
    <t>55 - Flue gas of Boiler Assembly [1]: Circulating Fluidized Bed [7] -&gt; Gas inlet of Boiler Assembly [1]: Superheater (PCE) [38] - FSH: Fly ash flow</t>
  </si>
  <si>
    <t>~1~55~16~~-5001~</t>
  </si>
  <si>
    <t>55 - Flue gas of Boiler Assembly [1]: Circulating Fluidized Bed [7] -&gt; Gas inlet of Boiler Assembly [1]: Superheater (PCE) [38] - FSH: Fly ash enthalpy</t>
  </si>
  <si>
    <t>~1~55~18~~-5001~</t>
  </si>
  <si>
    <t>55 - Flue gas of Boiler Assembly [1]: Circulating Fluidized Bed [7] -&gt; Gas inlet of Boiler Assembly [1]: Superheater (PCE) [38] - FSH: Relative humidity</t>
  </si>
  <si>
    <t>~1~55~20~~-5001~</t>
  </si>
  <si>
    <t>55 - Flue gas of Boiler Assembly [1]: Circulating Fluidized Bed [7] -&gt; Gas inlet of Boiler Assembly [1]: Superheater (PCE) [38] - FSH: Entropy</t>
  </si>
  <si>
    <t>~1~55~3~~-5001~</t>
  </si>
  <si>
    <t>55 - Flue gas of Boiler Assembly [1]: Circulating Fluidized Bed [7] -&gt; Gas inlet of Boiler Assembly [1]: Superheater (PCE) [38] - FSH: Enthalpy</t>
  </si>
  <si>
    <t>~1~55~19~~-5001~</t>
  </si>
  <si>
    <t>55 - Flue gas of Boiler Assembly [1]: Circulating Fluidized Bed [7] -&gt; Gas inlet of Boiler Assembly [1]: Superheater (PCE) [38] - FSH: Molecular weight</t>
  </si>
  <si>
    <t>~1~55~4~~-5001~</t>
  </si>
  <si>
    <t>55 - Flue gas of Boiler Assembly [1]: Circulating Fluidized Bed [7] -&gt; Gas inlet of Boiler Assembly [1]: Superheater (PCE) [38] - FSH: CO2 mass flow</t>
  </si>
  <si>
    <t>~1~55~5~~-5001~</t>
  </si>
  <si>
    <t>55 - Flue gas of Boiler Assembly [1]: Circulating Fluidized Bed [7] -&gt; Gas inlet of Boiler Assembly [1]: Superheater (PCE) [38] - FSH: Volume flow</t>
  </si>
  <si>
    <t>~1~55~101~~-5001~</t>
  </si>
  <si>
    <t>55 - Flue gas of Boiler Assembly [1]: Circulating Fluidized Bed [7] -&gt; Gas inlet of Boiler Assembly [1]: Superheater (PCE) [38] - FSH: Density</t>
  </si>
  <si>
    <t>~1~55~6~~-5001~</t>
  </si>
  <si>
    <t>55 - Flue gas of Boiler Assembly [1]: Circulating Fluidized Bed [7] -&gt; Gas inlet of Boiler Assembly [1]: Superheater (PCE) [38] - FSH: Mole percent of N2</t>
  </si>
  <si>
    <t>~1~55~7~~-5001~</t>
  </si>
  <si>
    <t>55 - Flue gas of Boiler Assembly [1]: Circulating Fluidized Bed [7] -&gt; Gas inlet of Boiler Assembly [1]: Superheater (PCE) [38] - FSH: Mole percent of O2</t>
  </si>
  <si>
    <t>~1~55~8~~-5001~</t>
  </si>
  <si>
    <t>55 - Flue gas of Boiler Assembly [1]: Circulating Fluidized Bed [7] -&gt; Gas inlet of Boiler Assembly [1]: Superheater (PCE) [38] - FSH: Mole percent of CO2</t>
  </si>
  <si>
    <t>~1~55~9~~-5001~</t>
  </si>
  <si>
    <t>55 - Flue gas of Boiler Assembly [1]: Circulating Fluidized Bed [7] -&gt; Gas inlet of Boiler Assembly [1]: Superheater (PCE) [38] - FSH: Mole percent of H2O</t>
  </si>
  <si>
    <t>~1~55~10~~-5001~</t>
  </si>
  <si>
    <t>55 - Flue gas of Boiler Assembly [1]: Circulating Fluidized Bed [7] -&gt; Gas inlet of Boiler Assembly [1]: Superheater (PCE) [38] - FSH: Mole percent of H2O liquid</t>
  </si>
  <si>
    <t>~1~55~11~~-5001~</t>
  </si>
  <si>
    <t>55 - Flue gas of Boiler Assembly [1]: Circulating Fluidized Bed [7] -&gt; Gas inlet of Boiler Assembly [1]: Superheater (PCE) [38] - FSH: Mole percent of Ar</t>
  </si>
  <si>
    <t>~1~55~12~~-5001~</t>
  </si>
  <si>
    <t>55 - Flue gas of Boiler Assembly [1]: Circulating Fluidized Bed [7] -&gt; Gas inlet of Boiler Assembly [1]: Superheater (PCE) [38] - FSH: Mole percent of SO2</t>
  </si>
  <si>
    <t>~1~55~14~~-5001~</t>
  </si>
  <si>
    <t>55 - Flue gas of Boiler Assembly [1]: Circulating Fluidized Bed [7] -&gt; Gas inlet of Boiler Assembly [1]: Superheater (PCE) [38] - FSH: Sulfur trioxide SO3</t>
  </si>
  <si>
    <t>~1~55~23~~-5001~</t>
  </si>
  <si>
    <t>55 - Flue gas of Boiler Assembly [1]: Circulating Fluidized Bed [7] -&gt; Gas inlet of Boiler Assembly [1]: Superheater (PCE) [38] - FSH: HCl mass flow</t>
  </si>
  <si>
    <t>~1~55~24~~-5001~</t>
  </si>
  <si>
    <t>55 - Flue gas of Boiler Assembly [1]: Circulating Fluidized Bed [7] -&gt; Gas inlet of Boiler Assembly [1]: Superheater (PCE) [38] - FSH: NOx mass flow</t>
  </si>
  <si>
    <t>~1~55~25~~-5001~</t>
  </si>
  <si>
    <t>55 - Flue gas of Boiler Assembly [1]: Circulating Fluidized Bed [7] -&gt; Gas inlet of Boiler Assembly [1]: Superheater (PCE) [38] - FSH: CO mass flow</t>
  </si>
  <si>
    <t>~1~55~26~~-5001~</t>
  </si>
  <si>
    <t>55 - Flue gas of Boiler Assembly [1]: Circulating Fluidized Bed [7] -&gt; Gas inlet of Boiler Assembly [1]: Superheater (PCE) [38] - FSH: UHC mass flow</t>
  </si>
  <si>
    <t>~1~55~29~~-5001~</t>
  </si>
  <si>
    <t>55 - Flue gas of Boiler Assembly [1]: Circulating Fluidized Bed [7] -&gt; Gas inlet of Boiler Assembly [1]: Superheater (PCE) [38] - FSH: Hg mass flow</t>
  </si>
  <si>
    <t>~1~55~32~~-5001~</t>
  </si>
  <si>
    <t>55 - Flue gas of Boiler Assembly [1]: Circulating Fluidized Bed [7] -&gt; Gas inlet of Boiler Assembly [1]: Superheater (PCE) [38] - FSH: Dry Oxygen</t>
  </si>
  <si>
    <t>~1~55~31~~-5001~</t>
  </si>
  <si>
    <t>55 - Flue gas of Boiler Assembly [1]: Circulating Fluidized Bed [7] -&gt; Gas inlet of Boiler Assembly [1]: Superheater (PCE) [38] - FSH: Normal volume flow</t>
  </si>
  <si>
    <t>~1~77~0~~-5001~</t>
  </si>
  <si>
    <t>77 - Secondary air outlet of Boiler Assembly [1]: Parallel Tubular Air Heaters [14] -&gt; Secondary air inlet of Boiler Assembly [1]: Circulating Fluidized Bed [7]: Pressure</t>
  </si>
  <si>
    <t>~1~77~1~~-5001~</t>
  </si>
  <si>
    <t>77 - Secondary air outlet of Boiler Assembly [1]: Parallel Tubular Air Heaters [14] -&gt; Secondary air inlet of Boiler Assembly [1]: Circulating Fluidized Bed [7]: Temperature</t>
  </si>
  <si>
    <t>~1~77~2~~-5001~</t>
  </si>
  <si>
    <t>77 - Secondary air outlet of Boiler Assembly [1]: Parallel Tubular Air Heaters [14] -&gt; Secondary air inlet of Boiler Assembly [1]: Circulating Fluidized Bed [7]: Mass flow</t>
  </si>
  <si>
    <t>~1~77~22~~-5001~</t>
  </si>
  <si>
    <t>77 - Secondary air outlet of Boiler Assembly [1]: Parallel Tubular Air Heaters [14] -&gt; Secondary air inlet of Boiler Assembly [1]: Circulating Fluidized Bed [7]: Fly ash flow</t>
  </si>
  <si>
    <t>~1~77~16~~-5001~</t>
  </si>
  <si>
    <t>77 - Secondary air outlet of Boiler Assembly [1]: Parallel Tubular Air Heaters [14] -&gt; Secondary air inlet of Boiler Assembly [1]: Circulating Fluidized Bed [7]: Fly ash enthalpy</t>
  </si>
  <si>
    <t>~1~77~18~~-5001~</t>
  </si>
  <si>
    <t>77 - Secondary air outlet of Boiler Assembly [1]: Parallel Tubular Air Heaters [14] -&gt; Secondary air inlet of Boiler Assembly [1]: Circulating Fluidized Bed [7]: Relative humidity</t>
  </si>
  <si>
    <t>~1~77~20~~-5001~</t>
  </si>
  <si>
    <t>77 - Secondary air outlet of Boiler Assembly [1]: Parallel Tubular Air Heaters [14] -&gt; Secondary air inlet of Boiler Assembly [1]: Circulating Fluidized Bed [7]: Entropy</t>
  </si>
  <si>
    <t>~1~77~3~~-5001~</t>
  </si>
  <si>
    <t>77 - Secondary air outlet of Boiler Assembly [1]: Parallel Tubular Air Heaters [14] -&gt; Secondary air inlet of Boiler Assembly [1]: Circulating Fluidized Bed [7]: Enthalpy</t>
  </si>
  <si>
    <t>~1~77~19~~-5001~</t>
  </si>
  <si>
    <t>77 - Secondary air outlet of Boiler Assembly [1]: Parallel Tubular Air Heaters [14] -&gt; Secondary air inlet of Boiler Assembly [1]: Circulating Fluidized Bed [7]: Molecular weight</t>
  </si>
  <si>
    <t>~1~77~4~~-5001~</t>
  </si>
  <si>
    <t>77 - Secondary air outlet of Boiler Assembly [1]: Parallel Tubular Air Heaters [14] -&gt; Secondary air inlet of Boiler Assembly [1]: Circulating Fluidized Bed [7]: CO2 mass flow</t>
  </si>
  <si>
    <t>~1~77~5~~-5001~</t>
  </si>
  <si>
    <t>77 - Secondary air outlet of Boiler Assembly [1]: Parallel Tubular Air Heaters [14] -&gt; Secondary air inlet of Boiler Assembly [1]: Circulating Fluidized Bed [7]: Volume flow</t>
  </si>
  <si>
    <t>~1~77~101~~-5001~</t>
  </si>
  <si>
    <t>77 - Secondary air outlet of Boiler Assembly [1]: Parallel Tubular Air Heaters [14] -&gt; Secondary air inlet of Boiler Assembly [1]: Circulating Fluidized Bed [7]: Density</t>
  </si>
  <si>
    <t>~1~77~6~~-5001~</t>
  </si>
  <si>
    <t>77 - Secondary air outlet of Boiler Assembly [1]: Parallel Tubular Air Heaters [14] -&gt; Secondary air inlet of Boiler Assembly [1]: Circulating Fluidized Bed [7]: Mole percent of N2</t>
  </si>
  <si>
    <t>~1~77~7~~-5001~</t>
  </si>
  <si>
    <t>77 - Secondary air outlet of Boiler Assembly [1]: Parallel Tubular Air Heaters [14] -&gt; Secondary air inlet of Boiler Assembly [1]: Circulating Fluidized Bed [7]: Mole percent of O2</t>
  </si>
  <si>
    <t>~1~77~8~~-5001~</t>
  </si>
  <si>
    <t>77 - Secondary air outlet of Boiler Assembly [1]: Parallel Tubular Air Heaters [14] -&gt; Secondary air inlet of Boiler Assembly [1]: Circulating Fluidized Bed [7]: Mole percent of CO2</t>
  </si>
  <si>
    <t>~1~77~9~~-5001~</t>
  </si>
  <si>
    <t>77 - Secondary air outlet of Boiler Assembly [1]: Parallel Tubular Air Heaters [14] -&gt; Secondary air inlet of Boiler Assembly [1]: Circulating Fluidized Bed [7]: Mole percent of H2O</t>
  </si>
  <si>
    <t>~1~77~10~~-5001~</t>
  </si>
  <si>
    <t>77 - Secondary air outlet of Boiler Assembly [1]: Parallel Tubular Air Heaters [14] -&gt; Secondary air inlet of Boiler Assembly [1]: Circulating Fluidized Bed [7]: Mole percent of H2O liquid</t>
  </si>
  <si>
    <t>~1~77~11~~-5001~</t>
  </si>
  <si>
    <t>77 - Secondary air outlet of Boiler Assembly [1]: Parallel Tubular Air Heaters [14] -&gt; Secondary air inlet of Boiler Assembly [1]: Circulating Fluidized Bed [7]: Mole percent of Ar</t>
  </si>
  <si>
    <t>~1~77~12~~-5001~</t>
  </si>
  <si>
    <t>77 - Secondary air outlet of Boiler Assembly [1]: Parallel Tubular Air Heaters [14] -&gt; Secondary air inlet of Boiler Assembly [1]: Circulating Fluidized Bed [7]: Mole percent of SO2</t>
  </si>
  <si>
    <t>~1~77~14~~-5001~</t>
  </si>
  <si>
    <t>77 - Secondary air outlet of Boiler Assembly [1]: Parallel Tubular Air Heaters [14] -&gt; Secondary air inlet of Boiler Assembly [1]: Circulating Fluidized Bed [7]: Sulfur trioxide SO3</t>
  </si>
  <si>
    <t>~1~77~23~~-5001~</t>
  </si>
  <si>
    <t>77 - Secondary air outlet of Boiler Assembly [1]: Parallel Tubular Air Heaters [14] -&gt; Secondary air inlet of Boiler Assembly [1]: Circulating Fluidized Bed [7]: HCl mass flow</t>
  </si>
  <si>
    <t>~1~77~24~~-5001~</t>
  </si>
  <si>
    <t>77 - Secondary air outlet of Boiler Assembly [1]: Parallel Tubular Air Heaters [14] -&gt; Secondary air inlet of Boiler Assembly [1]: Circulating Fluidized Bed [7]: NOx mass flow</t>
  </si>
  <si>
    <t>~1~77~25~~-5001~</t>
  </si>
  <si>
    <t>77 - Secondary air outlet of Boiler Assembly [1]: Parallel Tubular Air Heaters [14] -&gt; Secondary air inlet of Boiler Assembly [1]: Circulating Fluidized Bed [7]: CO mass flow</t>
  </si>
  <si>
    <t>~1~77~26~~-5001~</t>
  </si>
  <si>
    <t>77 - Secondary air outlet of Boiler Assembly [1]: Parallel Tubular Air Heaters [14] -&gt; Secondary air inlet of Boiler Assembly [1]: Circulating Fluidized Bed [7]: UHC mass flow</t>
  </si>
  <si>
    <t>~1~77~29~~-5001~</t>
  </si>
  <si>
    <t>77 - Secondary air outlet of Boiler Assembly [1]: Parallel Tubular Air Heaters [14] -&gt; Secondary air inlet of Boiler Assembly [1]: Circulating Fluidized Bed [7]: Hg mass flow</t>
  </si>
  <si>
    <t>~1~77~32~~-5001~</t>
  </si>
  <si>
    <t>77 - Secondary air outlet of Boiler Assembly [1]: Parallel Tubular Air Heaters [14] -&gt; Secondary air inlet of Boiler Assembly [1]: Circulating Fluidized Bed [7]: Dry Oxygen</t>
  </si>
  <si>
    <t>~1~77~31~~-5001~</t>
  </si>
  <si>
    <t>77 - Secondary air outlet of Boiler Assembly [1]: Parallel Tubular Air Heaters [14] -&gt; Secondary air inlet of Boiler Assembly [1]: Circulating Fluidized Bed [7]: Normal volume flow</t>
  </si>
  <si>
    <t>~1~89~0~~-5001~</t>
  </si>
  <si>
    <t>89 - Outlet of Gas/Air Mixer [86] -&gt; Secondary air inlet of Boiler Assembly [1]: Parallel Tubular Air Heaters [14]: Pressure</t>
  </si>
  <si>
    <t>~1~89~1~~-5001~</t>
  </si>
  <si>
    <t>89 - Outlet of Gas/Air Mixer [86] -&gt; Secondary air inlet of Boiler Assembly [1]: Parallel Tubular Air Heaters [14]: Temperature</t>
  </si>
  <si>
    <t>~1~89~2~~-5001~</t>
  </si>
  <si>
    <t>89 - Outlet of Gas/Air Mixer [86] -&gt; Secondary air inlet of Boiler Assembly [1]: Parallel Tubular Air Heaters [14]: Mass flow</t>
  </si>
  <si>
    <t>~1~89~22~~-5001~</t>
  </si>
  <si>
    <t>89 - Outlet of Gas/Air Mixer [86] -&gt; Secondary air inlet of Boiler Assembly [1]: Parallel Tubular Air Heaters [14]: Fly ash flow</t>
  </si>
  <si>
    <t>~1~89~16~~-5001~</t>
  </si>
  <si>
    <t>89 - Outlet of Gas/Air Mixer [86] -&gt; Secondary air inlet of Boiler Assembly [1]: Parallel Tubular Air Heaters [14]: Fly ash enthalpy</t>
  </si>
  <si>
    <t>~1~89~18~~-5001~</t>
  </si>
  <si>
    <t>89 - Outlet of Gas/Air Mixer [86] -&gt; Secondary air inlet of Boiler Assembly [1]: Parallel Tubular Air Heaters [14]: Relative humidity</t>
  </si>
  <si>
    <t>~1~89~20~~-5001~</t>
  </si>
  <si>
    <t>89 - Outlet of Gas/Air Mixer [86] -&gt; Secondary air inlet of Boiler Assembly [1]: Parallel Tubular Air Heaters [14]: Entropy</t>
  </si>
  <si>
    <t>~1~89~3~~-5001~</t>
  </si>
  <si>
    <t>89 - Outlet of Gas/Air Mixer [86] -&gt; Secondary air inlet of Boiler Assembly [1]: Parallel Tubular Air Heaters [14]: Enthalpy</t>
  </si>
  <si>
    <t>~1~89~19~~-5001~</t>
  </si>
  <si>
    <t>89 - Outlet of Gas/Air Mixer [86] -&gt; Secondary air inlet of Boiler Assembly [1]: Parallel Tubular Air Heaters [14]: Molecular weight</t>
  </si>
  <si>
    <t>~1~89~4~~-5001~</t>
  </si>
  <si>
    <t>89 - Outlet of Gas/Air Mixer [86] -&gt; Secondary air inlet of Boiler Assembly [1]: Parallel Tubular Air Heaters [14]: CO2 mass flow</t>
  </si>
  <si>
    <t>~1~89~5~~-5001~</t>
  </si>
  <si>
    <t>89 - Outlet of Gas/Air Mixer [86] -&gt; Secondary air inlet of Boiler Assembly [1]: Parallel Tubular Air Heaters [14]: Volume flow</t>
  </si>
  <si>
    <t>~1~89~101~~-5001~</t>
  </si>
  <si>
    <t>89 - Outlet of Gas/Air Mixer [86] -&gt; Secondary air inlet of Boiler Assembly [1]: Parallel Tubular Air Heaters [14]: Density</t>
  </si>
  <si>
    <t>~1~89~6~~-5001~</t>
  </si>
  <si>
    <t>89 - Outlet of Gas/Air Mixer [86] -&gt; Secondary air inlet of Boiler Assembly [1]: Parallel Tubular Air Heaters [14]: Mole percent of N2</t>
  </si>
  <si>
    <t>~1~89~7~~-5001~</t>
  </si>
  <si>
    <t>89 - Outlet of Gas/Air Mixer [86] -&gt; Secondary air inlet of Boiler Assembly [1]: Parallel Tubular Air Heaters [14]: Mole percent of O2</t>
  </si>
  <si>
    <t>~1~89~8~~-5001~</t>
  </si>
  <si>
    <t>89 - Outlet of Gas/Air Mixer [86] -&gt; Secondary air inlet of Boiler Assembly [1]: Parallel Tubular Air Heaters [14]: Mole percent of CO2</t>
  </si>
  <si>
    <t>~1~89~9~~-5001~</t>
  </si>
  <si>
    <t>89 - Outlet of Gas/Air Mixer [86] -&gt; Secondary air inlet of Boiler Assembly [1]: Parallel Tubular Air Heaters [14]: Mole percent of H2O</t>
  </si>
  <si>
    <t>~1~89~10~~-5001~</t>
  </si>
  <si>
    <t>89 - Outlet of Gas/Air Mixer [86] -&gt; Secondary air inlet of Boiler Assembly [1]: Parallel Tubular Air Heaters [14]: Mole percent of H2O liquid</t>
  </si>
  <si>
    <t>~1~89~11~~-5001~</t>
  </si>
  <si>
    <t>89 - Outlet of Gas/Air Mixer [86] -&gt; Secondary air inlet of Boiler Assembly [1]: Parallel Tubular Air Heaters [14]: Mole percent of Ar</t>
  </si>
  <si>
    <t>~1~89~12~~-5001~</t>
  </si>
  <si>
    <t>89 - Outlet of Gas/Air Mixer [86] -&gt; Secondary air inlet of Boiler Assembly [1]: Parallel Tubular Air Heaters [14]: Mole percent of SO2</t>
  </si>
  <si>
    <t>~1~89~14~~-5001~</t>
  </si>
  <si>
    <t>89 - Outlet of Gas/Air Mixer [86] -&gt; Secondary air inlet of Boiler Assembly [1]: Parallel Tubular Air Heaters [14]: Sulfur trioxide SO3</t>
  </si>
  <si>
    <t>~1~89~23~~-5001~</t>
  </si>
  <si>
    <t>89 - Outlet of Gas/Air Mixer [86] -&gt; Secondary air inlet of Boiler Assembly [1]: Parallel Tubular Air Heaters [14]: HCl mass flow</t>
  </si>
  <si>
    <t>~1~89~24~~-5001~</t>
  </si>
  <si>
    <t>89 - Outlet of Gas/Air Mixer [86] -&gt; Secondary air inlet of Boiler Assembly [1]: Parallel Tubular Air Heaters [14]: NOx mass flow</t>
  </si>
  <si>
    <t>~1~89~25~~-5001~</t>
  </si>
  <si>
    <t>89 - Outlet of Gas/Air Mixer [86] -&gt; Secondary air inlet of Boiler Assembly [1]: Parallel Tubular Air Heaters [14]: CO mass flow</t>
  </si>
  <si>
    <t>~1~89~26~~-5001~</t>
  </si>
  <si>
    <t>89 - Outlet of Gas/Air Mixer [86] -&gt; Secondary air inlet of Boiler Assembly [1]: Parallel Tubular Air Heaters [14]: UHC mass flow</t>
  </si>
  <si>
    <t>~1~89~29~~-5001~</t>
  </si>
  <si>
    <t>89 - Outlet of Gas/Air Mixer [86] -&gt; Secondary air inlet of Boiler Assembly [1]: Parallel Tubular Air Heaters [14]: Hg mass flow</t>
  </si>
  <si>
    <t>~1~89~32~~-5001~</t>
  </si>
  <si>
    <t>89 - Outlet of Gas/Air Mixer [86] -&gt; Secondary air inlet of Boiler Assembly [1]: Parallel Tubular Air Heaters [14]: Dry Oxygen</t>
  </si>
  <si>
    <t>~1~89~31~~-5001~</t>
  </si>
  <si>
    <t>89 - Outlet of Gas/Air Mixer [86] -&gt; Secondary air inlet of Boiler Assembly [1]: Parallel Tubular Air Heaters [14]: Normal volume flow</t>
  </si>
  <si>
    <t>~1~93~0~~-5001~</t>
  </si>
  <si>
    <t>93 - Outlet of Boiler Assembly [1]: Electrostatic Precipitator [12] - ESP -&gt; Inlet of Boiler Assembly [1]: Duct - Classic [48] - Flue Gas Duct Out: Pressure</t>
  </si>
  <si>
    <t>~1~93~1~~-5001~</t>
  </si>
  <si>
    <t>93 - Outlet of Boiler Assembly [1]: Electrostatic Precipitator [12] - ESP -&gt; Inlet of Boiler Assembly [1]: Duct - Classic [48] - Flue Gas Duct Out: Temperature</t>
  </si>
  <si>
    <t>~1~93~2~~-5001~</t>
  </si>
  <si>
    <t>93 - Outlet of Boiler Assembly [1]: Electrostatic Precipitator [12] - ESP -&gt; Inlet of Boiler Assembly [1]: Duct - Classic [48] - Flue Gas Duct Out: Mass flow</t>
  </si>
  <si>
    <t>~1~93~22~~-5001~</t>
  </si>
  <si>
    <t>93 - Outlet of Boiler Assembly [1]: Electrostatic Precipitator [12] - ESP -&gt; Inlet of Boiler Assembly [1]: Duct - Classic [48] - Flue Gas Duct Out: Fly ash flow</t>
  </si>
  <si>
    <t>~1~93~16~~-5001~</t>
  </si>
  <si>
    <t>93 - Outlet of Boiler Assembly [1]: Electrostatic Precipitator [12] - ESP -&gt; Inlet of Boiler Assembly [1]: Duct - Classic [48] - Flue Gas Duct Out: Fly ash enthalpy</t>
  </si>
  <si>
    <t>~1~93~18~~-5001~</t>
  </si>
  <si>
    <t>93 - Outlet of Boiler Assembly [1]: Electrostatic Precipitator [12] - ESP -&gt; Inlet of Boiler Assembly [1]: Duct - Classic [48] - Flue Gas Duct Out: Relative humidity</t>
  </si>
  <si>
    <t>~1~93~20~~-5001~</t>
  </si>
  <si>
    <t>93 - Outlet of Boiler Assembly [1]: Electrostatic Precipitator [12] - ESP -&gt; Inlet of Boiler Assembly [1]: Duct - Classic [48] - Flue Gas Duct Out: Entropy</t>
  </si>
  <si>
    <t>~1~93~3~~-5001~</t>
  </si>
  <si>
    <t>93 - Outlet of Boiler Assembly [1]: Electrostatic Precipitator [12] - ESP -&gt; Inlet of Boiler Assembly [1]: Duct - Classic [48] - Flue Gas Duct Out: Enthalpy</t>
  </si>
  <si>
    <t>~1~93~19~~-5001~</t>
  </si>
  <si>
    <t>93 - Outlet of Boiler Assembly [1]: Electrostatic Precipitator [12] - ESP -&gt; Inlet of Boiler Assembly [1]: Duct - Classic [48] - Flue Gas Duct Out: Molecular weight</t>
  </si>
  <si>
    <t>~1~93~4~~-5001~</t>
  </si>
  <si>
    <t>93 - Outlet of Boiler Assembly [1]: Electrostatic Precipitator [12] - ESP -&gt; Inlet of Boiler Assembly [1]: Duct - Classic [48] - Flue Gas Duct Out: CO2 mass flow</t>
  </si>
  <si>
    <t>~1~93~5~~-5001~</t>
  </si>
  <si>
    <t>93 - Outlet of Boiler Assembly [1]: Electrostatic Precipitator [12] - ESP -&gt; Inlet of Boiler Assembly [1]: Duct - Classic [48] - Flue Gas Duct Out: Volume flow</t>
  </si>
  <si>
    <t>~1~93~101~~-5001~</t>
  </si>
  <si>
    <t>93 - Outlet of Boiler Assembly [1]: Electrostatic Precipitator [12] - ESP -&gt; Inlet of Boiler Assembly [1]: Duct - Classic [48] - Flue Gas Duct Out: Density</t>
  </si>
  <si>
    <t>~1~93~6~~-5001~</t>
  </si>
  <si>
    <t>93 - Outlet of Boiler Assembly [1]: Electrostatic Precipitator [12] - ESP -&gt; Inlet of Boiler Assembly [1]: Duct - Classic [48] - Flue Gas Duct Out: Mole percent of N2</t>
  </si>
  <si>
    <t>~1~93~7~~-5001~</t>
  </si>
  <si>
    <t>93 - Outlet of Boiler Assembly [1]: Electrostatic Precipitator [12] - ESP -&gt; Inlet of Boiler Assembly [1]: Duct - Classic [48] - Flue Gas Duct Out: Mole percent of O2</t>
  </si>
  <si>
    <t>~1~93~8~~-5001~</t>
  </si>
  <si>
    <t>93 - Outlet of Boiler Assembly [1]: Electrostatic Precipitator [12] - ESP -&gt; Inlet of Boiler Assembly [1]: Duct - Classic [48] - Flue Gas Duct Out: Mole percent of CO2</t>
  </si>
  <si>
    <t>~1~93~9~~-5001~</t>
  </si>
  <si>
    <t>93 - Outlet of Boiler Assembly [1]: Electrostatic Precipitator [12] - ESP -&gt; Inlet of Boiler Assembly [1]: Duct - Classic [48] - Flue Gas Duct Out: Mole percent of H2O</t>
  </si>
  <si>
    <t>~1~93~10~~-5001~</t>
  </si>
  <si>
    <t>93 - Outlet of Boiler Assembly [1]: Electrostatic Precipitator [12] - ESP -&gt; Inlet of Boiler Assembly [1]: Duct - Classic [48] - Flue Gas Duct Out: Mole percent of H2O liquid</t>
  </si>
  <si>
    <t>~1~93~11~~-5001~</t>
  </si>
  <si>
    <t>93 - Outlet of Boiler Assembly [1]: Electrostatic Precipitator [12] - ESP -&gt; Inlet of Boiler Assembly [1]: Duct - Classic [48] - Flue Gas Duct Out: Mole percent of Ar</t>
  </si>
  <si>
    <t>~1~93~12~~-5001~</t>
  </si>
  <si>
    <t>93 - Outlet of Boiler Assembly [1]: Electrostatic Precipitator [12] - ESP -&gt; Inlet of Boiler Assembly [1]: Duct - Classic [48] - Flue Gas Duct Out: Mole percent of SO2</t>
  </si>
  <si>
    <t>~1~93~14~~-5001~</t>
  </si>
  <si>
    <t>93 - Outlet of Boiler Assembly [1]: Electrostatic Precipitator [12] - ESP -&gt; Inlet of Boiler Assembly [1]: Duct - Classic [48] - Flue Gas Duct Out: Sulfur trioxide SO3</t>
  </si>
  <si>
    <t>~1~93~23~~-5001~</t>
  </si>
  <si>
    <t>93 - Outlet of Boiler Assembly [1]: Electrostatic Precipitator [12] - ESP -&gt; Inlet of Boiler Assembly [1]: Duct - Classic [48] - Flue Gas Duct Out: HCl mass flow</t>
  </si>
  <si>
    <t>~1~93~24~~-5001~</t>
  </si>
  <si>
    <t>93 - Outlet of Boiler Assembly [1]: Electrostatic Precipitator [12] - ESP -&gt; Inlet of Boiler Assembly [1]: Duct - Classic [48] - Flue Gas Duct Out: NOx mass flow</t>
  </si>
  <si>
    <t>~1~93~25~~-5001~</t>
  </si>
  <si>
    <t>93 - Outlet of Boiler Assembly [1]: Electrostatic Precipitator [12] - ESP -&gt; Inlet of Boiler Assembly [1]: Duct - Classic [48] - Flue Gas Duct Out: CO mass flow</t>
  </si>
  <si>
    <t>~1~93~26~~-5001~</t>
  </si>
  <si>
    <t>93 - Outlet of Boiler Assembly [1]: Electrostatic Precipitator [12] - ESP -&gt; Inlet of Boiler Assembly [1]: Duct - Classic [48] - Flue Gas Duct Out: UHC mass flow</t>
  </si>
  <si>
    <t>~1~93~29~~-5001~</t>
  </si>
  <si>
    <t>93 - Outlet of Boiler Assembly [1]: Electrostatic Precipitator [12] - ESP -&gt; Inlet of Boiler Assembly [1]: Duct - Classic [48] - Flue Gas Duct Out: Hg mass flow</t>
  </si>
  <si>
    <t>~1~93~32~~-5001~</t>
  </si>
  <si>
    <t>93 - Outlet of Boiler Assembly [1]: Electrostatic Precipitator [12] - ESP -&gt; Inlet of Boiler Assembly [1]: Duct - Classic [48] - Flue Gas Duct Out: Dry Oxygen</t>
  </si>
  <si>
    <t>~1~93~31~~-5001~</t>
  </si>
  <si>
    <t>93 - Outlet of Boiler Assembly [1]: Electrostatic Precipitator [12] - ESP -&gt; Inlet of Boiler Assembly [1]: Duct - Classic [48] - Flue Gas Duct Out: Normal volume flow</t>
  </si>
  <si>
    <t>~1~94~0~~-5001~</t>
  </si>
  <si>
    <t>94 - Outlet of Boiler Assembly [1]: Duct - Classic [48] - Flue Gas Duct Out -&gt; Inlet of Boiler Assembly [1]: Fan [52]: Pressure</t>
  </si>
  <si>
    <t>~1~94~1~~-5001~</t>
  </si>
  <si>
    <t>94 - Outlet of Boiler Assembly [1]: Duct - Classic [48] - Flue Gas Duct Out -&gt; Inlet of Boiler Assembly [1]: Fan [52]: Temperature</t>
  </si>
  <si>
    <t>~1~94~2~~-5001~</t>
  </si>
  <si>
    <t>94 - Outlet of Boiler Assembly [1]: Duct - Classic [48] - Flue Gas Duct Out -&gt; Inlet of Boiler Assembly [1]: Fan [52]: Mass flow</t>
  </si>
  <si>
    <t>~1~94~22~~-5001~</t>
  </si>
  <si>
    <t>94 - Outlet of Boiler Assembly [1]: Duct - Classic [48] - Flue Gas Duct Out -&gt; Inlet of Boiler Assembly [1]: Fan [52]: Fly ash flow</t>
  </si>
  <si>
    <t>~1~94~16~~-5001~</t>
  </si>
  <si>
    <t>94 - Outlet of Boiler Assembly [1]: Duct - Classic [48] - Flue Gas Duct Out -&gt; Inlet of Boiler Assembly [1]: Fan [52]: Fly ash enthalpy</t>
  </si>
  <si>
    <t>~1~94~18~~-5001~</t>
  </si>
  <si>
    <t>94 - Outlet of Boiler Assembly [1]: Duct - Classic [48] - Flue Gas Duct Out -&gt; Inlet of Boiler Assembly [1]: Fan [52]: Relative humidity</t>
  </si>
  <si>
    <t>~1~94~20~~-5001~</t>
  </si>
  <si>
    <t>94 - Outlet of Boiler Assembly [1]: Duct - Classic [48] - Flue Gas Duct Out -&gt; Inlet of Boiler Assembly [1]: Fan [52]: Entropy</t>
  </si>
  <si>
    <t>~1~94~3~~-5001~</t>
  </si>
  <si>
    <t>94 - Outlet of Boiler Assembly [1]: Duct - Classic [48] - Flue Gas Duct Out -&gt; Inlet of Boiler Assembly [1]: Fan [52]: Enthalpy</t>
  </si>
  <si>
    <t>~1~94~19~~-5001~</t>
  </si>
  <si>
    <t>94 - Outlet of Boiler Assembly [1]: Duct - Classic [48] - Flue Gas Duct Out -&gt; Inlet of Boiler Assembly [1]: Fan [52]: Molecular weight</t>
  </si>
  <si>
    <t>~1~94~4~~-5001~</t>
  </si>
  <si>
    <t>94 - Outlet of Boiler Assembly [1]: Duct - Classic [48] - Flue Gas Duct Out -&gt; Inlet of Boiler Assembly [1]: Fan [52]: CO2 mass flow</t>
  </si>
  <si>
    <t>~1~94~5~~-5001~</t>
  </si>
  <si>
    <t>94 - Outlet of Boiler Assembly [1]: Duct - Classic [48] - Flue Gas Duct Out -&gt; Inlet of Boiler Assembly [1]: Fan [52]: Volume flow</t>
  </si>
  <si>
    <t>~1~94~101~~-5001~</t>
  </si>
  <si>
    <t>94 - Outlet of Boiler Assembly [1]: Duct - Classic [48] - Flue Gas Duct Out -&gt; Inlet of Boiler Assembly [1]: Fan [52]: Density</t>
  </si>
  <si>
    <t>~1~94~6~~-5001~</t>
  </si>
  <si>
    <t>94 - Outlet of Boiler Assembly [1]: Duct - Classic [48] - Flue Gas Duct Out -&gt; Inlet of Boiler Assembly [1]: Fan [52]: Mole percent of N2</t>
  </si>
  <si>
    <t>~1~94~7~~-5001~</t>
  </si>
  <si>
    <t>94 - Outlet of Boiler Assembly [1]: Duct - Classic [48] - Flue Gas Duct Out -&gt; Inlet of Boiler Assembly [1]: Fan [52]: Mole percent of O2</t>
  </si>
  <si>
    <t>~1~94~8~~-5001~</t>
  </si>
  <si>
    <t>94 - Outlet of Boiler Assembly [1]: Duct - Classic [48] - Flue Gas Duct Out -&gt; Inlet of Boiler Assembly [1]: Fan [52]: Mole percent of CO2</t>
  </si>
  <si>
    <t>~1~94~9~~-5001~</t>
  </si>
  <si>
    <t>94 - Outlet of Boiler Assembly [1]: Duct - Classic [48] - Flue Gas Duct Out -&gt; Inlet of Boiler Assembly [1]: Fan [52]: Mole percent of H2O</t>
  </si>
  <si>
    <t>~1~94~10~~-5001~</t>
  </si>
  <si>
    <t>94 - Outlet of Boiler Assembly [1]: Duct - Classic [48] - Flue Gas Duct Out -&gt; Inlet of Boiler Assembly [1]: Fan [52]: Mole percent of H2O liquid</t>
  </si>
  <si>
    <t>~1~94~11~~-5001~</t>
  </si>
  <si>
    <t>94 - Outlet of Boiler Assembly [1]: Duct - Classic [48] - Flue Gas Duct Out -&gt; Inlet of Boiler Assembly [1]: Fan [52]: Mole percent of Ar</t>
  </si>
  <si>
    <t>~1~94~12~~-5001~</t>
  </si>
  <si>
    <t>94 - Outlet of Boiler Assembly [1]: Duct - Classic [48] - Flue Gas Duct Out -&gt; Inlet of Boiler Assembly [1]: Fan [52]: Mole percent of SO2</t>
  </si>
  <si>
    <t>~1~94~14~~-5001~</t>
  </si>
  <si>
    <t>94 - Outlet of Boiler Assembly [1]: Duct - Classic [48] - Flue Gas Duct Out -&gt; Inlet of Boiler Assembly [1]: Fan [52]: Sulfur trioxide SO3</t>
  </si>
  <si>
    <t>~1~94~23~~-5001~</t>
  </si>
  <si>
    <t>94 - Outlet of Boiler Assembly [1]: Duct - Classic [48] - Flue Gas Duct Out -&gt; Inlet of Boiler Assembly [1]: Fan [52]: HCl mass flow</t>
  </si>
  <si>
    <t>~1~94~24~~-5001~</t>
  </si>
  <si>
    <t>94 - Outlet of Boiler Assembly [1]: Duct - Classic [48] - Flue Gas Duct Out -&gt; Inlet of Boiler Assembly [1]: Fan [52]: NOx mass flow</t>
  </si>
  <si>
    <t>~1~94~25~~-5001~</t>
  </si>
  <si>
    <t>94 - Outlet of Boiler Assembly [1]: Duct - Classic [48] - Flue Gas Duct Out -&gt; Inlet of Boiler Assembly [1]: Fan [52]: CO mass flow</t>
  </si>
  <si>
    <t>~1~94~26~~-5001~</t>
  </si>
  <si>
    <t>94 - Outlet of Boiler Assembly [1]: Duct - Classic [48] - Flue Gas Duct Out -&gt; Inlet of Boiler Assembly [1]: Fan [52]: UHC mass flow</t>
  </si>
  <si>
    <t>~1~94~29~~-5001~</t>
  </si>
  <si>
    <t>94 - Outlet of Boiler Assembly [1]: Duct - Classic [48] - Flue Gas Duct Out -&gt; Inlet of Boiler Assembly [1]: Fan [52]: Hg mass flow</t>
  </si>
  <si>
    <t>~1~94~32~~-5001~</t>
  </si>
  <si>
    <t>94 - Outlet of Boiler Assembly [1]: Duct - Classic [48] - Flue Gas Duct Out -&gt; Inlet of Boiler Assembly [1]: Fan [52]: Dry Oxygen</t>
  </si>
  <si>
    <t>~1~94~31~~-5001~</t>
  </si>
  <si>
    <t>94 - Outlet of Boiler Assembly [1]: Duct - Classic [48] - Flue Gas Duct Out -&gt; Inlet of Boiler Assembly [1]: Fan [52]: Normal volume flow</t>
  </si>
  <si>
    <t>~1~95~0~~-5001~</t>
  </si>
  <si>
    <t>95 - Outlet of Boiler Assembly [1]: Fan [52] -&gt; Inlet of Boiler Assembly [1]: Concrete Stack [43] - Concrete Stack: Pressure</t>
  </si>
  <si>
    <t>~1~95~1~~-5001~</t>
  </si>
  <si>
    <t>95 - Outlet of Boiler Assembly [1]: Fan [52] -&gt; Inlet of Boiler Assembly [1]: Concrete Stack [43] - Concrete Stack: Temperature</t>
  </si>
  <si>
    <t>~1~95~2~~-5001~</t>
  </si>
  <si>
    <t>95 - Outlet of Boiler Assembly [1]: Fan [52] -&gt; Inlet of Boiler Assembly [1]: Concrete Stack [43] - Concrete Stack: Mass flow</t>
  </si>
  <si>
    <t>~1~95~22~~-5001~</t>
  </si>
  <si>
    <t>95 - Outlet of Boiler Assembly [1]: Fan [52] -&gt; Inlet of Boiler Assembly [1]: Concrete Stack [43] - Concrete Stack: Fly ash flow</t>
  </si>
  <si>
    <t>~1~95~16~~-5001~</t>
  </si>
  <si>
    <t>95 - Outlet of Boiler Assembly [1]: Fan [52] -&gt; Inlet of Boiler Assembly [1]: Concrete Stack [43] - Concrete Stack: Fly ash enthalpy</t>
  </si>
  <si>
    <t>~1~95~18~~-5001~</t>
  </si>
  <si>
    <t>95 - Outlet of Boiler Assembly [1]: Fan [52] -&gt; Inlet of Boiler Assembly [1]: Concrete Stack [43] - Concrete Stack: Relative humidity</t>
  </si>
  <si>
    <t>~1~95~20~~-5001~</t>
  </si>
  <si>
    <t>95 - Outlet of Boiler Assembly [1]: Fan [52] -&gt; Inlet of Boiler Assembly [1]: Concrete Stack [43] - Concrete Stack: Entropy</t>
  </si>
  <si>
    <t>~1~95~3~~-5001~</t>
  </si>
  <si>
    <t>95 - Outlet of Boiler Assembly [1]: Fan [52] -&gt; Inlet of Boiler Assembly [1]: Concrete Stack [43] - Concrete Stack: Enthalpy</t>
  </si>
  <si>
    <t>~1~95~19~~-5001~</t>
  </si>
  <si>
    <t>95 - Outlet of Boiler Assembly [1]: Fan [52] -&gt; Inlet of Boiler Assembly [1]: Concrete Stack [43] - Concrete Stack: Molecular weight</t>
  </si>
  <si>
    <t>~1~95~4~~-5001~</t>
  </si>
  <si>
    <t>95 - Outlet of Boiler Assembly [1]: Fan [52] -&gt; Inlet of Boiler Assembly [1]: Concrete Stack [43] - Concrete Stack: CO2 mass flow</t>
  </si>
  <si>
    <t>~1~95~5~~-5001~</t>
  </si>
  <si>
    <t>95 - Outlet of Boiler Assembly [1]: Fan [52] -&gt; Inlet of Boiler Assembly [1]: Concrete Stack [43] - Concrete Stack: Volume flow</t>
  </si>
  <si>
    <t>~1~95~101~~-5001~</t>
  </si>
  <si>
    <t>95 - Outlet of Boiler Assembly [1]: Fan [52] -&gt; Inlet of Boiler Assembly [1]: Concrete Stack [43] - Concrete Stack: Density</t>
  </si>
  <si>
    <t>~1~95~6~~-5001~</t>
  </si>
  <si>
    <t>95 - Outlet of Boiler Assembly [1]: Fan [52] -&gt; Inlet of Boiler Assembly [1]: Concrete Stack [43] - Concrete Stack: Mole percent of N2</t>
  </si>
  <si>
    <t>~1~95~7~~-5001~</t>
  </si>
  <si>
    <t>95 - Outlet of Boiler Assembly [1]: Fan [52] -&gt; Inlet of Boiler Assembly [1]: Concrete Stack [43] - Concrete Stack: Mole percent of O2</t>
  </si>
  <si>
    <t>~1~95~8~~-5001~</t>
  </si>
  <si>
    <t>95 - Outlet of Boiler Assembly [1]: Fan [52] -&gt; Inlet of Boiler Assembly [1]: Concrete Stack [43] - Concrete Stack: Mole percent of CO2</t>
  </si>
  <si>
    <t>~1~95~9~~-5001~</t>
  </si>
  <si>
    <t>95 - Outlet of Boiler Assembly [1]: Fan [52] -&gt; Inlet of Boiler Assembly [1]: Concrete Stack [43] - Concrete Stack: Mole percent of H2O</t>
  </si>
  <si>
    <t>~1~95~10~~-5001~</t>
  </si>
  <si>
    <t>95 - Outlet of Boiler Assembly [1]: Fan [52] -&gt; Inlet of Boiler Assembly [1]: Concrete Stack [43] - Concrete Stack: Mole percent of H2O liquid</t>
  </si>
  <si>
    <t>~1~95~11~~-5001~</t>
  </si>
  <si>
    <t>95 - Outlet of Boiler Assembly [1]: Fan [52] -&gt; Inlet of Boiler Assembly [1]: Concrete Stack [43] - Concrete Stack: Mole percent of Ar</t>
  </si>
  <si>
    <t>~1~95~12~~-5001~</t>
  </si>
  <si>
    <t>95 - Outlet of Boiler Assembly [1]: Fan [52] -&gt; Inlet of Boiler Assembly [1]: Concrete Stack [43] - Concrete Stack: Mole percent of SO2</t>
  </si>
  <si>
    <t>~1~95~14~~-5001~</t>
  </si>
  <si>
    <t>95 - Outlet of Boiler Assembly [1]: Fan [52] -&gt; Inlet of Boiler Assembly [1]: Concrete Stack [43] - Concrete Stack: Sulfur trioxide SO3</t>
  </si>
  <si>
    <t>~1~95~23~~-5001~</t>
  </si>
  <si>
    <t>95 - Outlet of Boiler Assembly [1]: Fan [52] -&gt; Inlet of Boiler Assembly [1]: Concrete Stack [43] - Concrete Stack: HCl mass flow</t>
  </si>
  <si>
    <t>~1~95~24~~-5001~</t>
  </si>
  <si>
    <t>95 - Outlet of Boiler Assembly [1]: Fan [52] -&gt; Inlet of Boiler Assembly [1]: Concrete Stack [43] - Concrete Stack: NOx mass flow</t>
  </si>
  <si>
    <t>~1~95~25~~-5001~</t>
  </si>
  <si>
    <t>95 - Outlet of Boiler Assembly [1]: Fan [52] -&gt; Inlet of Boiler Assembly [1]: Concrete Stack [43] - Concrete Stack: CO mass flow</t>
  </si>
  <si>
    <t>~1~95~26~~-5001~</t>
  </si>
  <si>
    <t>95 - Outlet of Boiler Assembly [1]: Fan [52] -&gt; Inlet of Boiler Assembly [1]: Concrete Stack [43] - Concrete Stack: UHC mass flow</t>
  </si>
  <si>
    <t>~1~95~29~~-5001~</t>
  </si>
  <si>
    <t>95 - Outlet of Boiler Assembly [1]: Fan [52] -&gt; Inlet of Boiler Assembly [1]: Concrete Stack [43] - Concrete Stack: Hg mass flow</t>
  </si>
  <si>
    <t>~1~95~32~~-5001~</t>
  </si>
  <si>
    <t>95 - Outlet of Boiler Assembly [1]: Fan [52] -&gt; Inlet of Boiler Assembly [1]: Concrete Stack [43] - Concrete Stack: Dry Oxygen</t>
  </si>
  <si>
    <t>~1~95~31~~-5001~</t>
  </si>
  <si>
    <t>95 - Outlet of Boiler Assembly [1]: Fan [52] -&gt; Inlet of Boiler Assembly [1]: Concrete Stack [43] - Concrete Stack: Normal volume flow</t>
  </si>
  <si>
    <t>~1~106~0~~-5001~</t>
  </si>
  <si>
    <t>106 - Outlet of Gas/Air Source [80] - PA #2 -&gt; Inlet of Boiler Assembly [1]: Fan [81] - SA Fan #2: Pressure</t>
  </si>
  <si>
    <t>~1~106~1~~-5001~</t>
  </si>
  <si>
    <t>106 - Outlet of Gas/Air Source [80] - PA #2 -&gt; Inlet of Boiler Assembly [1]: Fan [81] - SA Fan #2: Temperature</t>
  </si>
  <si>
    <t>~1~106~2~~-5001~</t>
  </si>
  <si>
    <t>106 - Outlet of Gas/Air Source [80] - PA #2 -&gt; Inlet of Boiler Assembly [1]: Fan [81] - SA Fan #2: Mass flow</t>
  </si>
  <si>
    <t>~1~106~22~~-5001~</t>
  </si>
  <si>
    <t>106 - Outlet of Gas/Air Source [80] - PA #2 -&gt; Inlet of Boiler Assembly [1]: Fan [81] - SA Fan #2: Fly ash flow</t>
  </si>
  <si>
    <t>~1~106~16~~-5001~</t>
  </si>
  <si>
    <t>106 - Outlet of Gas/Air Source [80] - PA #2 -&gt; Inlet of Boiler Assembly [1]: Fan [81] - SA Fan #2: Fly ash enthalpy</t>
  </si>
  <si>
    <t>~1~106~18~~-5001~</t>
  </si>
  <si>
    <t>106 - Outlet of Gas/Air Source [80] - PA #2 -&gt; Inlet of Boiler Assembly [1]: Fan [81] - SA Fan #2: Relative humidity</t>
  </si>
  <si>
    <t>~1~106~20~~-5001~</t>
  </si>
  <si>
    <t>106 - Outlet of Gas/Air Source [80] - PA #2 -&gt; Inlet of Boiler Assembly [1]: Fan [81] - SA Fan #2: Entropy</t>
  </si>
  <si>
    <t>~1~106~3~~-5001~</t>
  </si>
  <si>
    <t>106 - Outlet of Gas/Air Source [80] - PA #2 -&gt; Inlet of Boiler Assembly [1]: Fan [81] - SA Fan #2: Enthalpy</t>
  </si>
  <si>
    <t>~1~106~19~~-5001~</t>
  </si>
  <si>
    <t>106 - Outlet of Gas/Air Source [80] - PA #2 -&gt; Inlet of Boiler Assembly [1]: Fan [81] - SA Fan #2: Molecular weight</t>
  </si>
  <si>
    <t>~1~106~4~~-5001~</t>
  </si>
  <si>
    <t>106 - Outlet of Gas/Air Source [80] - PA #2 -&gt; Inlet of Boiler Assembly [1]: Fan [81] - SA Fan #2: CO2 mass flow</t>
  </si>
  <si>
    <t>~1~106~5~~-5001~</t>
  </si>
  <si>
    <t>106 - Outlet of Gas/Air Source [80] - PA #2 -&gt; Inlet of Boiler Assembly [1]: Fan [81] - SA Fan #2: Volume flow</t>
  </si>
  <si>
    <t>~1~106~101~~-5001~</t>
  </si>
  <si>
    <t>106 - Outlet of Gas/Air Source [80] - PA #2 -&gt; Inlet of Boiler Assembly [1]: Fan [81] - SA Fan #2: Density</t>
  </si>
  <si>
    <t>~1~106~6~~-5001~</t>
  </si>
  <si>
    <t>106 - Outlet of Gas/Air Source [80] - PA #2 -&gt; Inlet of Boiler Assembly [1]: Fan [81] - SA Fan #2: Mole percent of N2</t>
  </si>
  <si>
    <t>~1~106~7~~-5001~</t>
  </si>
  <si>
    <t>106 - Outlet of Gas/Air Source [80] - PA #2 -&gt; Inlet of Boiler Assembly [1]: Fan [81] - SA Fan #2: Mole percent of O2</t>
  </si>
  <si>
    <t>~1~106~8~~-5001~</t>
  </si>
  <si>
    <t>106 - Outlet of Gas/Air Source [80] - PA #2 -&gt; Inlet of Boiler Assembly [1]: Fan [81] - SA Fan #2: Mole percent of CO2</t>
  </si>
  <si>
    <t>~1~106~9~~-5001~</t>
  </si>
  <si>
    <t>106 - Outlet of Gas/Air Source [80] - PA #2 -&gt; Inlet of Boiler Assembly [1]: Fan [81] - SA Fan #2: Mole percent of H2O</t>
  </si>
  <si>
    <t>~1~106~10~~-5001~</t>
  </si>
  <si>
    <t>106 - Outlet of Gas/Air Source [80] - PA #2 -&gt; Inlet of Boiler Assembly [1]: Fan [81] - SA Fan #2: Mole percent of H2O liquid</t>
  </si>
  <si>
    <t>~1~106~11~~-5001~</t>
  </si>
  <si>
    <t>106 - Outlet of Gas/Air Source [80] - PA #2 -&gt; Inlet of Boiler Assembly [1]: Fan [81] - SA Fan #2: Mole percent of Ar</t>
  </si>
  <si>
    <t>~1~106~12~~-5001~</t>
  </si>
  <si>
    <t>106 - Outlet of Gas/Air Source [80] - PA #2 -&gt; Inlet of Boiler Assembly [1]: Fan [81] - SA Fan #2: Mole percent of SO2</t>
  </si>
  <si>
    <t>~1~106~14~~-5001~</t>
  </si>
  <si>
    <t>106 - Outlet of Gas/Air Source [80] - PA #2 -&gt; Inlet of Boiler Assembly [1]: Fan [81] - SA Fan #2: Sulfur trioxide SO3</t>
  </si>
  <si>
    <t>~1~106~23~~-5001~</t>
  </si>
  <si>
    <t>106 - Outlet of Gas/Air Source [80] - PA #2 -&gt; Inlet of Boiler Assembly [1]: Fan [81] - SA Fan #2: HCl mass flow</t>
  </si>
  <si>
    <t>~1~106~24~~-5001~</t>
  </si>
  <si>
    <t>106 - Outlet of Gas/Air Source [80] - PA #2 -&gt; Inlet of Boiler Assembly [1]: Fan [81] - SA Fan #2: NOx mass flow</t>
  </si>
  <si>
    <t>~1~106~25~~-5001~</t>
  </si>
  <si>
    <t>106 - Outlet of Gas/Air Source [80] - PA #2 -&gt; Inlet of Boiler Assembly [1]: Fan [81] - SA Fan #2: CO mass flow</t>
  </si>
  <si>
    <t>~1~106~26~~-5001~</t>
  </si>
  <si>
    <t>106 - Outlet of Gas/Air Source [80] - PA #2 -&gt; Inlet of Boiler Assembly [1]: Fan [81] - SA Fan #2: UHC mass flow</t>
  </si>
  <si>
    <t>~1~106~29~~-5001~</t>
  </si>
  <si>
    <t>106 - Outlet of Gas/Air Source [80] - PA #2 -&gt; Inlet of Boiler Assembly [1]: Fan [81] - SA Fan #2: Hg mass flow</t>
  </si>
  <si>
    <t>~1~106~32~~-5001~</t>
  </si>
  <si>
    <t>106 - Outlet of Gas/Air Source [80] - PA #2 -&gt; Inlet of Boiler Assembly [1]: Fan [81] - SA Fan #2: Dry Oxygen</t>
  </si>
  <si>
    <t>~1~106~31~~-5001~</t>
  </si>
  <si>
    <t>106 - Outlet of Gas/Air Source [80] - PA #2 -&gt; Inlet of Boiler Assembly [1]: Fan [81] - SA Fan #2: Normal volume flow</t>
  </si>
  <si>
    <t>~1~107~0~~-5001~</t>
  </si>
  <si>
    <t>107 - Outlet of Fan [81] - SA Fan #2 -&gt; Inlet of Duct - Classic [82] - PA Duct In #2: Pressure</t>
  </si>
  <si>
    <t>~1~107~1~~-5001~</t>
  </si>
  <si>
    <t>107 - Outlet of Fan [81] - SA Fan #2 -&gt; Inlet of Duct - Classic [82] - PA Duct In #2: Temperature</t>
  </si>
  <si>
    <t>~1~107~2~~-5001~</t>
  </si>
  <si>
    <t>107 - Outlet of Fan [81] - SA Fan #2 -&gt; Inlet of Duct - Classic [82] - PA Duct In #2: Mass flow</t>
  </si>
  <si>
    <t>~1~107~22~~-5001~</t>
  </si>
  <si>
    <t>107 - Outlet of Fan [81] - SA Fan #2 -&gt; Inlet of Duct - Classic [82] - PA Duct In #2: Fly ash flow</t>
  </si>
  <si>
    <t>~1~107~16~~-5001~</t>
  </si>
  <si>
    <t>107 - Outlet of Fan [81] - SA Fan #2 -&gt; Inlet of Duct - Classic [82] - PA Duct In #2: Fly ash enthalpy</t>
  </si>
  <si>
    <t>~1~107~18~~-5001~</t>
  </si>
  <si>
    <t>107 - Outlet of Fan [81] - SA Fan #2 -&gt; Inlet of Duct - Classic [82] - PA Duct In #2: Relative humidity</t>
  </si>
  <si>
    <t>~1~107~20~~-5001~</t>
  </si>
  <si>
    <t>107 - Outlet of Fan [81] - SA Fan #2 -&gt; Inlet of Duct - Classic [82] - PA Duct In #2: Entropy</t>
  </si>
  <si>
    <t>~1~107~3~~-5001~</t>
  </si>
  <si>
    <t>107 - Outlet of Fan [81] - SA Fan #2 -&gt; Inlet of Duct - Classic [82] - PA Duct In #2: Enthalpy</t>
  </si>
  <si>
    <t>~1~107~19~~-5001~</t>
  </si>
  <si>
    <t>107 - Outlet of Fan [81] - SA Fan #2 -&gt; Inlet of Duct - Classic [82] - PA Duct In #2: Molecular weight</t>
  </si>
  <si>
    <t>~1~107~4~~-5001~</t>
  </si>
  <si>
    <t>107 - Outlet of Fan [81] - SA Fan #2 -&gt; Inlet of Duct - Classic [82] - PA Duct In #2: CO2 mass flow</t>
  </si>
  <si>
    <t>~1~107~5~~-5001~</t>
  </si>
  <si>
    <t>107 - Outlet of Fan [81] - SA Fan #2 -&gt; Inlet of Duct - Classic [82] - PA Duct In #2: Volume flow</t>
  </si>
  <si>
    <t>~1~107~101~~-5001~</t>
  </si>
  <si>
    <t>107 - Outlet of Fan [81] - SA Fan #2 -&gt; Inlet of Duct - Classic [82] - PA Duct In #2: Density</t>
  </si>
  <si>
    <t>~1~107~6~~-5001~</t>
  </si>
  <si>
    <t>107 - Outlet of Fan [81] - SA Fan #2 -&gt; Inlet of Duct - Classic [82] - PA Duct In #2: Mole percent of N2</t>
  </si>
  <si>
    <t>~1~107~7~~-5001~</t>
  </si>
  <si>
    <t>107 - Outlet of Fan [81] - SA Fan #2 -&gt; Inlet of Duct - Classic [82] - PA Duct In #2: Mole percent of O2</t>
  </si>
  <si>
    <t>~1~107~8~~-5001~</t>
  </si>
  <si>
    <t>107 - Outlet of Fan [81] - SA Fan #2 -&gt; Inlet of Duct - Classic [82] - PA Duct In #2: Mole percent of CO2</t>
  </si>
  <si>
    <t>~1~107~9~~-5001~</t>
  </si>
  <si>
    <t>107 - Outlet of Fan [81] - SA Fan #2 -&gt; Inlet of Duct - Classic [82] - PA Duct In #2: Mole percent of H2O</t>
  </si>
  <si>
    <t>~1~107~10~~-5001~</t>
  </si>
  <si>
    <t>107 - Outlet of Fan [81] - SA Fan #2 -&gt; Inlet of Duct - Classic [82] - PA Duct In #2: Mole percent of H2O liquid</t>
  </si>
  <si>
    <t>~1~107~11~~-5001~</t>
  </si>
  <si>
    <t>107 - Outlet of Fan [81] - SA Fan #2 -&gt; Inlet of Duct - Classic [82] - PA Duct In #2: Mole percent of Ar</t>
  </si>
  <si>
    <t>~1~107~12~~-5001~</t>
  </si>
  <si>
    <t>107 - Outlet of Fan [81] - SA Fan #2 -&gt; Inlet of Duct - Classic [82] - PA Duct In #2: Mole percent of SO2</t>
  </si>
  <si>
    <t>~1~107~14~~-5001~</t>
  </si>
  <si>
    <t>107 - Outlet of Fan [81] - SA Fan #2 -&gt; Inlet of Duct - Classic [82] - PA Duct In #2: Sulfur trioxide SO3</t>
  </si>
  <si>
    <t>~1~107~23~~-5001~</t>
  </si>
  <si>
    <t>107 - Outlet of Fan [81] - SA Fan #2 -&gt; Inlet of Duct - Classic [82] - PA Duct In #2: HCl mass flow</t>
  </si>
  <si>
    <t>~1~107~24~~-5001~</t>
  </si>
  <si>
    <t>107 - Outlet of Fan [81] - SA Fan #2 -&gt; Inlet of Duct - Classic [82] - PA Duct In #2: NOx mass flow</t>
  </si>
  <si>
    <t>~1~107~25~~-5001~</t>
  </si>
  <si>
    <t>107 - Outlet of Fan [81] - SA Fan #2 -&gt; Inlet of Duct - Classic [82] - PA Duct In #2: CO mass flow</t>
  </si>
  <si>
    <t>~1~107~26~~-5001~</t>
  </si>
  <si>
    <t>107 - Outlet of Fan [81] - SA Fan #2 -&gt; Inlet of Duct - Classic [82] - PA Duct In #2: UHC mass flow</t>
  </si>
  <si>
    <t>~1~107~29~~-5001~</t>
  </si>
  <si>
    <t>107 - Outlet of Fan [81] - SA Fan #2 -&gt; Inlet of Duct - Classic [82] - PA Duct In #2: Hg mass flow</t>
  </si>
  <si>
    <t>~1~107~32~~-5001~</t>
  </si>
  <si>
    <t>107 - Outlet of Fan [81] - SA Fan #2 -&gt; Inlet of Duct - Classic [82] - PA Duct In #2: Dry Oxygen</t>
  </si>
  <si>
    <t>~1~107~31~~-5001~</t>
  </si>
  <si>
    <t>107 - Outlet of Fan [81] - SA Fan #2 -&gt; Inlet of Duct - Classic [82] - PA Duct In #2: Normal volume flow</t>
  </si>
  <si>
    <t>~1~108~0~~-5001~</t>
  </si>
  <si>
    <t>108 - Outlet of Fan [85] - PA Fan #2 -&gt; Inlet of Duct - Classic [83] - SA Duct In #2: Pressure</t>
  </si>
  <si>
    <t>~1~108~1~~-5001~</t>
  </si>
  <si>
    <t>108 - Outlet of Fan [85] - PA Fan #2 -&gt; Inlet of Duct - Classic [83] - SA Duct In #2: Temperature</t>
  </si>
  <si>
    <t>~1~108~2~~-5001~</t>
  </si>
  <si>
    <t>108 - Outlet of Fan [85] - PA Fan #2 -&gt; Inlet of Duct - Classic [83] - SA Duct In #2: Mass flow</t>
  </si>
  <si>
    <t>~1~108~22~~-5001~</t>
  </si>
  <si>
    <t>108 - Outlet of Fan [85] - PA Fan #2 -&gt; Inlet of Duct - Classic [83] - SA Duct In #2: Fly ash flow</t>
  </si>
  <si>
    <t>~1~108~16~~-5001~</t>
  </si>
  <si>
    <t>108 - Outlet of Fan [85] - PA Fan #2 -&gt; Inlet of Duct - Classic [83] - SA Duct In #2: Fly ash enthalpy</t>
  </si>
  <si>
    <t>~1~108~18~~-5001~</t>
  </si>
  <si>
    <t>108 - Outlet of Fan [85] - PA Fan #2 -&gt; Inlet of Duct - Classic [83] - SA Duct In #2: Relative humidity</t>
  </si>
  <si>
    <t>~1~108~20~~-5001~</t>
  </si>
  <si>
    <t>108 - Outlet of Fan [85] - PA Fan #2 -&gt; Inlet of Duct - Classic [83] - SA Duct In #2: Entropy</t>
  </si>
  <si>
    <t>~1~108~3~~-5001~</t>
  </si>
  <si>
    <t>108 - Outlet of Fan [85] - PA Fan #2 -&gt; Inlet of Duct - Classic [83] - SA Duct In #2: Enthalpy</t>
  </si>
  <si>
    <t>~1~108~19~~-5001~</t>
  </si>
  <si>
    <t>108 - Outlet of Fan [85] - PA Fan #2 -&gt; Inlet of Duct - Classic [83] - SA Duct In #2: Molecular weight</t>
  </si>
  <si>
    <t>~1~108~4~~-5001~</t>
  </si>
  <si>
    <t>108 - Outlet of Fan [85] - PA Fan #2 -&gt; Inlet of Duct - Classic [83] - SA Duct In #2: CO2 mass flow</t>
  </si>
  <si>
    <t>~1~108~5~~-5001~</t>
  </si>
  <si>
    <t>108 - Outlet of Fan [85] - PA Fan #2 -&gt; Inlet of Duct - Classic [83] - SA Duct In #2: Volume flow</t>
  </si>
  <si>
    <t>~1~108~101~~-5001~</t>
  </si>
  <si>
    <t>108 - Outlet of Fan [85] - PA Fan #2 -&gt; Inlet of Duct - Classic [83] - SA Duct In #2: Density</t>
  </si>
  <si>
    <t>~1~108~6~~-5001~</t>
  </si>
  <si>
    <t>108 - Outlet of Fan [85] - PA Fan #2 -&gt; Inlet of Duct - Classic [83] - SA Duct In #2: Mole percent of N2</t>
  </si>
  <si>
    <t>~1~108~7~~-5001~</t>
  </si>
  <si>
    <t>108 - Outlet of Fan [85] - PA Fan #2 -&gt; Inlet of Duct - Classic [83] - SA Duct In #2: Mole percent of O2</t>
  </si>
  <si>
    <t>~1~108~8~~-5001~</t>
  </si>
  <si>
    <t>108 - Outlet of Fan [85] - PA Fan #2 -&gt; Inlet of Duct - Classic [83] - SA Duct In #2: Mole percent of CO2</t>
  </si>
  <si>
    <t>~1~108~9~~-5001~</t>
  </si>
  <si>
    <t>108 - Outlet of Fan [85] - PA Fan #2 -&gt; Inlet of Duct - Classic [83] - SA Duct In #2: Mole percent of H2O</t>
  </si>
  <si>
    <t>~1~108~10~~-5001~</t>
  </si>
  <si>
    <t>108 - Outlet of Fan [85] - PA Fan #2 -&gt; Inlet of Duct - Classic [83] - SA Duct In #2: Mole percent of H2O liquid</t>
  </si>
  <si>
    <t>~1~108~11~~-5001~</t>
  </si>
  <si>
    <t>108 - Outlet of Fan [85] - PA Fan #2 -&gt; Inlet of Duct - Classic [83] - SA Duct In #2: Mole percent of Ar</t>
  </si>
  <si>
    <t>~1~108~12~~-5001~</t>
  </si>
  <si>
    <t>108 - Outlet of Fan [85] - PA Fan #2 -&gt; Inlet of Duct - Classic [83] - SA Duct In #2: Mole percent of SO2</t>
  </si>
  <si>
    <t>~1~108~14~~-5001~</t>
  </si>
  <si>
    <t>108 - Outlet of Fan [85] - PA Fan #2 -&gt; Inlet of Duct - Classic [83] - SA Duct In #2: Sulfur trioxide SO3</t>
  </si>
  <si>
    <t>~1~108~23~~-5001~</t>
  </si>
  <si>
    <t>108 - Outlet of Fan [85] - PA Fan #2 -&gt; Inlet of Duct - Classic [83] - SA Duct In #2: HCl mass flow</t>
  </si>
  <si>
    <t>~1~108~24~~-5001~</t>
  </si>
  <si>
    <t>108 - Outlet of Fan [85] - PA Fan #2 -&gt; Inlet of Duct - Classic [83] - SA Duct In #2: NOx mass flow</t>
  </si>
  <si>
    <t>~1~108~25~~-5001~</t>
  </si>
  <si>
    <t>108 - Outlet of Fan [85] - PA Fan #2 -&gt; Inlet of Duct - Classic [83] - SA Duct In #2: CO mass flow</t>
  </si>
  <si>
    <t>~1~108~26~~-5001~</t>
  </si>
  <si>
    <t>108 - Outlet of Fan [85] - PA Fan #2 -&gt; Inlet of Duct - Classic [83] - SA Duct In #2: UHC mass flow</t>
  </si>
  <si>
    <t>~1~108~29~~-5001~</t>
  </si>
  <si>
    <t>108 - Outlet of Fan [85] - PA Fan #2 -&gt; Inlet of Duct - Classic [83] - SA Duct In #2: Hg mass flow</t>
  </si>
  <si>
    <t>~1~108~32~~-5001~</t>
  </si>
  <si>
    <t>108 - Outlet of Fan [85] - PA Fan #2 -&gt; Inlet of Duct - Classic [83] - SA Duct In #2: Dry Oxygen</t>
  </si>
  <si>
    <t>~1~108~31~~-5001~</t>
  </si>
  <si>
    <t>108 - Outlet of Fan [85] - PA Fan #2 -&gt; Inlet of Duct - Classic [83] - SA Duct In #2: Normal volume flow</t>
  </si>
  <si>
    <t>~1~109~0~~-5001~</t>
  </si>
  <si>
    <t>109 - Outlet of Gas/Air Source [11] - SA #1 -&gt; Inlet of Boiler Assembly [1]: Fan [72] - PA Fan #1: Pressure</t>
  </si>
  <si>
    <t>~1~109~1~~-5001~</t>
  </si>
  <si>
    <t>109 - Outlet of Gas/Air Source [11] - SA #1 -&gt; Inlet of Boiler Assembly [1]: Fan [72] - PA Fan #1: Temperature</t>
  </si>
  <si>
    <t>~1~109~2~~-5001~</t>
  </si>
  <si>
    <t>109 - Outlet of Gas/Air Source [11] - SA #1 -&gt; Inlet of Boiler Assembly [1]: Fan [72] - PA Fan #1: Mass flow</t>
  </si>
  <si>
    <t>~1~109~22~~-5001~</t>
  </si>
  <si>
    <t>109 - Outlet of Gas/Air Source [11] - SA #1 -&gt; Inlet of Boiler Assembly [1]: Fan [72] - PA Fan #1: Fly ash flow</t>
  </si>
  <si>
    <t>~1~109~16~~-5001~</t>
  </si>
  <si>
    <t>109 - Outlet of Gas/Air Source [11] - SA #1 -&gt; Inlet of Boiler Assembly [1]: Fan [72] - PA Fan #1: Fly ash enthalpy</t>
  </si>
  <si>
    <t>~1~109~18~~-5001~</t>
  </si>
  <si>
    <t>109 - Outlet of Gas/Air Source [11] - SA #1 -&gt; Inlet of Boiler Assembly [1]: Fan [72] - PA Fan #1: Relative humidity</t>
  </si>
  <si>
    <t>~1~109~20~~-5001~</t>
  </si>
  <si>
    <t>109 - Outlet of Gas/Air Source [11] - SA #1 -&gt; Inlet of Boiler Assembly [1]: Fan [72] - PA Fan #1: Entropy</t>
  </si>
  <si>
    <t>~1~109~3~~-5001~</t>
  </si>
  <si>
    <t>109 - Outlet of Gas/Air Source [11] - SA #1 -&gt; Inlet of Boiler Assembly [1]: Fan [72] - PA Fan #1: Enthalpy</t>
  </si>
  <si>
    <t>~1~109~19~~-5001~</t>
  </si>
  <si>
    <t>109 - Outlet of Gas/Air Source [11] - SA #1 -&gt; Inlet of Boiler Assembly [1]: Fan [72] - PA Fan #1: Molecular weight</t>
  </si>
  <si>
    <t>~1~109~4~~-5001~</t>
  </si>
  <si>
    <t>109 - Outlet of Gas/Air Source [11] - SA #1 -&gt; Inlet of Boiler Assembly [1]: Fan [72] - PA Fan #1: CO2 mass flow</t>
  </si>
  <si>
    <t>~1~109~5~~-5001~</t>
  </si>
  <si>
    <t>109 - Outlet of Gas/Air Source [11] - SA #1 -&gt; Inlet of Boiler Assembly [1]: Fan [72] - PA Fan #1: Volume flow</t>
  </si>
  <si>
    <t>~1~109~101~~-5001~</t>
  </si>
  <si>
    <t>109 - Outlet of Gas/Air Source [11] - SA #1 -&gt; Inlet of Boiler Assembly [1]: Fan [72] - PA Fan #1: Density</t>
  </si>
  <si>
    <t>~1~109~6~~-5001~</t>
  </si>
  <si>
    <t>109 - Outlet of Gas/Air Source [11] - SA #1 -&gt; Inlet of Boiler Assembly [1]: Fan [72] - PA Fan #1: Mole percent of N2</t>
  </si>
  <si>
    <t>~1~109~7~~-5001~</t>
  </si>
  <si>
    <t>109 - Outlet of Gas/Air Source [11] - SA #1 -&gt; Inlet of Boiler Assembly [1]: Fan [72] - PA Fan #1: Mole percent of O2</t>
  </si>
  <si>
    <t>~1~109~8~~-5001~</t>
  </si>
  <si>
    <t>109 - Outlet of Gas/Air Source [11] - SA #1 -&gt; Inlet of Boiler Assembly [1]: Fan [72] - PA Fan #1: Mole percent of CO2</t>
  </si>
  <si>
    <t>~1~109~9~~-5001~</t>
  </si>
  <si>
    <t>109 - Outlet of Gas/Air Source [11] - SA #1 -&gt; Inlet of Boiler Assembly [1]: Fan [72] - PA Fan #1: Mole percent of H2O</t>
  </si>
  <si>
    <t>~1~109~10~~-5001~</t>
  </si>
  <si>
    <t>109 - Outlet of Gas/Air Source [11] - SA #1 -&gt; Inlet of Boiler Assembly [1]: Fan [72] - PA Fan #1: Mole percent of H2O liquid</t>
  </si>
  <si>
    <t>~1~109~11~~-5001~</t>
  </si>
  <si>
    <t>109 - Outlet of Gas/Air Source [11] - SA #1 -&gt; Inlet of Boiler Assembly [1]: Fan [72] - PA Fan #1: Mole percent of Ar</t>
  </si>
  <si>
    <t>~1~109~12~~-5001~</t>
  </si>
  <si>
    <t>109 - Outlet of Gas/Air Source [11] - SA #1 -&gt; Inlet of Boiler Assembly [1]: Fan [72] - PA Fan #1: Mole percent of SO2</t>
  </si>
  <si>
    <t>~1~109~14~~-5001~</t>
  </si>
  <si>
    <t>109 - Outlet of Gas/Air Source [11] - SA #1 -&gt; Inlet of Boiler Assembly [1]: Fan [72] - PA Fan #1: Sulfur trioxide SO3</t>
  </si>
  <si>
    <t>~1~109~23~~-5001~</t>
  </si>
  <si>
    <t>109 - Outlet of Gas/Air Source [11] - SA #1 -&gt; Inlet of Boiler Assembly [1]: Fan [72] - PA Fan #1: HCl mass flow</t>
  </si>
  <si>
    <t>~1~109~24~~-5001~</t>
  </si>
  <si>
    <t>109 - Outlet of Gas/Air Source [11] - SA #1 -&gt; Inlet of Boiler Assembly [1]: Fan [72] - PA Fan #1: NOx mass flow</t>
  </si>
  <si>
    <t>~1~109~25~~-5001~</t>
  </si>
  <si>
    <t>109 - Outlet of Gas/Air Source [11] - SA #1 -&gt; Inlet of Boiler Assembly [1]: Fan [72] - PA Fan #1: CO mass flow</t>
  </si>
  <si>
    <t>~1~109~26~~-5001~</t>
  </si>
  <si>
    <t>109 - Outlet of Gas/Air Source [11] - SA #1 -&gt; Inlet of Boiler Assembly [1]: Fan [72] - PA Fan #1: UHC mass flow</t>
  </si>
  <si>
    <t>~1~109~29~~-5001~</t>
  </si>
  <si>
    <t>109 - Outlet of Gas/Air Source [11] - SA #1 -&gt; Inlet of Boiler Assembly [1]: Fan [72] - PA Fan #1: Hg mass flow</t>
  </si>
  <si>
    <t>~1~109~32~~-5001~</t>
  </si>
  <si>
    <t>109 - Outlet of Gas/Air Source [11] - SA #1 -&gt; Inlet of Boiler Assembly [1]: Fan [72] - PA Fan #1: Dry Oxygen</t>
  </si>
  <si>
    <t>~1~109~31~~-5001~</t>
  </si>
  <si>
    <t>109 - Outlet of Gas/Air Source [11] - SA #1 -&gt; Inlet of Boiler Assembly [1]: Fan [72] - PA Fan #1: Normal volume flow</t>
  </si>
  <si>
    <t>~1~111~0~~-5001~</t>
  </si>
  <si>
    <t>111 - Outlet of Gas/Air Source [84] - SA #2 -&gt; Inlet of Fan [85] - PA Fan #2: Pressure</t>
  </si>
  <si>
    <t>~1~111~1~~-5001~</t>
  </si>
  <si>
    <t>111 - Outlet of Gas/Air Source [84] - SA #2 -&gt; Inlet of Fan [85] - PA Fan #2: Temperature</t>
  </si>
  <si>
    <t>~1~111~2~~-5001~</t>
  </si>
  <si>
    <t>111 - Outlet of Gas/Air Source [84] - SA #2 -&gt; Inlet of Fan [85] - PA Fan #2: Mass flow</t>
  </si>
  <si>
    <t>~1~111~22~~-5001~</t>
  </si>
  <si>
    <t>111 - Outlet of Gas/Air Source [84] - SA #2 -&gt; Inlet of Fan [85] - PA Fan #2: Fly ash flow</t>
  </si>
  <si>
    <t>~1~111~16~~-5001~</t>
  </si>
  <si>
    <t>111 - Outlet of Gas/Air Source [84] - SA #2 -&gt; Inlet of Fan [85] - PA Fan #2: Fly ash enthalpy</t>
  </si>
  <si>
    <t>~1~111~18~~-5001~</t>
  </si>
  <si>
    <t>111 - Outlet of Gas/Air Source [84] - SA #2 -&gt; Inlet of Fan [85] - PA Fan #2: Relative humidity</t>
  </si>
  <si>
    <t>~1~111~20~~-5001~</t>
  </si>
  <si>
    <t>111 - Outlet of Gas/Air Source [84] - SA #2 -&gt; Inlet of Fan [85] - PA Fan #2: Entropy</t>
  </si>
  <si>
    <t>~1~111~3~~-5001~</t>
  </si>
  <si>
    <t>111 - Outlet of Gas/Air Source [84] - SA #2 -&gt; Inlet of Fan [85] - PA Fan #2: Enthalpy</t>
  </si>
  <si>
    <t>~1~111~19~~-5001~</t>
  </si>
  <si>
    <t>111 - Outlet of Gas/Air Source [84] - SA #2 -&gt; Inlet of Fan [85] - PA Fan #2: Molecular weight</t>
  </si>
  <si>
    <t>~1~111~4~~-5001~</t>
  </si>
  <si>
    <t>111 - Outlet of Gas/Air Source [84] - SA #2 -&gt; Inlet of Fan [85] - PA Fan #2: CO2 mass flow</t>
  </si>
  <si>
    <t>~1~111~5~~-5001~</t>
  </si>
  <si>
    <t>111 - Outlet of Gas/Air Source [84] - SA #2 -&gt; Inlet of Fan [85] - PA Fan #2: Volume flow</t>
  </si>
  <si>
    <t>~1~111~101~~-5001~</t>
  </si>
  <si>
    <t>111 - Outlet of Gas/Air Source [84] - SA #2 -&gt; Inlet of Fan [85] - PA Fan #2: Density</t>
  </si>
  <si>
    <t>~1~111~6~~-5001~</t>
  </si>
  <si>
    <t>111 - Outlet of Gas/Air Source [84] - SA #2 -&gt; Inlet of Fan [85] - PA Fan #2: Mole percent of N2</t>
  </si>
  <si>
    <t>~1~111~7~~-5001~</t>
  </si>
  <si>
    <t>111 - Outlet of Gas/Air Source [84] - SA #2 -&gt; Inlet of Fan [85] - PA Fan #2: Mole percent of O2</t>
  </si>
  <si>
    <t>~1~111~8~~-5001~</t>
  </si>
  <si>
    <t>111 - Outlet of Gas/Air Source [84] - SA #2 -&gt; Inlet of Fan [85] - PA Fan #2: Mole percent of CO2</t>
  </si>
  <si>
    <t>~1~111~9~~-5001~</t>
  </si>
  <si>
    <t>111 - Outlet of Gas/Air Source [84] - SA #2 -&gt; Inlet of Fan [85] - PA Fan #2: Mole percent of H2O</t>
  </si>
  <si>
    <t>~1~111~10~~-5001~</t>
  </si>
  <si>
    <t>111 - Outlet of Gas/Air Source [84] - SA #2 -&gt; Inlet of Fan [85] - PA Fan #2: Mole percent of H2O liquid</t>
  </si>
  <si>
    <t>~1~111~11~~-5001~</t>
  </si>
  <si>
    <t>111 - Outlet of Gas/Air Source [84] - SA #2 -&gt; Inlet of Fan [85] - PA Fan #2: Mole percent of Ar</t>
  </si>
  <si>
    <t>~1~111~12~~-5001~</t>
  </si>
  <si>
    <t>111 - Outlet of Gas/Air Source [84] - SA #2 -&gt; Inlet of Fan [85] - PA Fan #2: Mole percent of SO2</t>
  </si>
  <si>
    <t>~1~111~14~~-5001~</t>
  </si>
  <si>
    <t>111 - Outlet of Gas/Air Source [84] - SA #2 -&gt; Inlet of Fan [85] - PA Fan #2: Sulfur trioxide SO3</t>
  </si>
  <si>
    <t>~1~111~23~~-5001~</t>
  </si>
  <si>
    <t>111 - Outlet of Gas/Air Source [84] - SA #2 -&gt; Inlet of Fan [85] - PA Fan #2: HCl mass flow</t>
  </si>
  <si>
    <t>~1~111~24~~-5001~</t>
  </si>
  <si>
    <t>111 - Outlet of Gas/Air Source [84] - SA #2 -&gt; Inlet of Fan [85] - PA Fan #2: NOx mass flow</t>
  </si>
  <si>
    <t>~1~111~25~~-5001~</t>
  </si>
  <si>
    <t>111 - Outlet of Gas/Air Source [84] - SA #2 -&gt; Inlet of Fan [85] - PA Fan #2: CO mass flow</t>
  </si>
  <si>
    <t>~1~111~26~~-5001~</t>
  </si>
  <si>
    <t>111 - Outlet of Gas/Air Source [84] - SA #2 -&gt; Inlet of Fan [85] - PA Fan #2: UHC mass flow</t>
  </si>
  <si>
    <t>~1~111~29~~-5001~</t>
  </si>
  <si>
    <t>111 - Outlet of Gas/Air Source [84] - SA #2 -&gt; Inlet of Fan [85] - PA Fan #2: Hg mass flow</t>
  </si>
  <si>
    <t>~1~111~32~~-5001~</t>
  </si>
  <si>
    <t>111 - Outlet of Gas/Air Source [84] - SA #2 -&gt; Inlet of Fan [85] - PA Fan #2: Dry Oxygen</t>
  </si>
  <si>
    <t>~1~111~31~~-5001~</t>
  </si>
  <si>
    <t>111 - Outlet of Gas/Air Source [84] - SA #2 -&gt; Inlet of Fan [85] - PA Fan #2: Normal volume flow</t>
  </si>
  <si>
    <t>~1~113~0~~-5001~</t>
  </si>
  <si>
    <t>113 - Outlet of Boiler Assembly [1]: Duct - Classic [2] - SA Duct In #1 -&gt; Inlet 3 of Gas/Air Mixer [86]: Pressure</t>
  </si>
  <si>
    <t>~1~113~1~~-5001~</t>
  </si>
  <si>
    <t>113 - Outlet of Boiler Assembly [1]: Duct - Classic [2] - SA Duct In #1 -&gt; Inlet 3 of Gas/Air Mixer [86]: Temperature</t>
  </si>
  <si>
    <t>~1~113~2~~-5001~</t>
  </si>
  <si>
    <t>113 - Outlet of Boiler Assembly [1]: Duct - Classic [2] - SA Duct In #1 -&gt; Inlet 3 of Gas/Air Mixer [86]: Mass flow</t>
  </si>
  <si>
    <t>~1~113~22~~-5001~</t>
  </si>
  <si>
    <t>113 - Outlet of Boiler Assembly [1]: Duct - Classic [2] - SA Duct In #1 -&gt; Inlet 3 of Gas/Air Mixer [86]: Fly ash flow</t>
  </si>
  <si>
    <t>~1~113~16~~-5001~</t>
  </si>
  <si>
    <t>113 - Outlet of Boiler Assembly [1]: Duct - Classic [2] - SA Duct In #1 -&gt; Inlet 3 of Gas/Air Mixer [86]: Fly ash enthalpy</t>
  </si>
  <si>
    <t>~1~113~18~~-5001~</t>
  </si>
  <si>
    <t>113 - Outlet of Boiler Assembly [1]: Duct - Classic [2] - SA Duct In #1 -&gt; Inlet 3 of Gas/Air Mixer [86]: Relative humidity</t>
  </si>
  <si>
    <t>~1~113~20~~-5001~</t>
  </si>
  <si>
    <t>113 - Outlet of Boiler Assembly [1]: Duct - Classic [2] - SA Duct In #1 -&gt; Inlet 3 of Gas/Air Mixer [86]: Entropy</t>
  </si>
  <si>
    <t>~1~113~3~~-5001~</t>
  </si>
  <si>
    <t>113 - Outlet of Boiler Assembly [1]: Duct - Classic [2] - SA Duct In #1 -&gt; Inlet 3 of Gas/Air Mixer [86]: Enthalpy</t>
  </si>
  <si>
    <t>~1~113~19~~-5001~</t>
  </si>
  <si>
    <t>113 - Outlet of Boiler Assembly [1]: Duct - Classic [2] - SA Duct In #1 -&gt; Inlet 3 of Gas/Air Mixer [86]: Molecular weight</t>
  </si>
  <si>
    <t>~1~113~4~~-5001~</t>
  </si>
  <si>
    <t>113 - Outlet of Boiler Assembly [1]: Duct - Classic [2] - SA Duct In #1 -&gt; Inlet 3 of Gas/Air Mixer [86]: CO2 mass flow</t>
  </si>
  <si>
    <t>~1~113~5~~-5001~</t>
  </si>
  <si>
    <t>113 - Outlet of Boiler Assembly [1]: Duct - Classic [2] - SA Duct In #1 -&gt; Inlet 3 of Gas/Air Mixer [86]: Volume flow</t>
  </si>
  <si>
    <t>~1~113~101~~-5001~</t>
  </si>
  <si>
    <t>113 - Outlet of Boiler Assembly [1]: Duct - Classic [2] - SA Duct In #1 -&gt; Inlet 3 of Gas/Air Mixer [86]: Density</t>
  </si>
  <si>
    <t>~1~113~6~~-5001~</t>
  </si>
  <si>
    <t>113 - Outlet of Boiler Assembly [1]: Duct - Classic [2] - SA Duct In #1 -&gt; Inlet 3 of Gas/Air Mixer [86]: Mole percent of N2</t>
  </si>
  <si>
    <t>~1~113~7~~-5001~</t>
  </si>
  <si>
    <t>113 - Outlet of Boiler Assembly [1]: Duct - Classic [2] - SA Duct In #1 -&gt; Inlet 3 of Gas/Air Mixer [86]: Mole percent of O2</t>
  </si>
  <si>
    <t>~1~113~8~~-5001~</t>
  </si>
  <si>
    <t>113 - Outlet of Boiler Assembly [1]: Duct - Classic [2] - SA Duct In #1 -&gt; Inlet 3 of Gas/Air Mixer [86]: Mole percent of CO2</t>
  </si>
  <si>
    <t>~1~113~9~~-5001~</t>
  </si>
  <si>
    <t>113 - Outlet of Boiler Assembly [1]: Duct - Classic [2] - SA Duct In #1 -&gt; Inlet 3 of Gas/Air Mixer [86]: Mole percent of H2O</t>
  </si>
  <si>
    <t>~1~113~10~~-5001~</t>
  </si>
  <si>
    <t>113 - Outlet of Boiler Assembly [1]: Duct - Classic [2] - SA Duct In #1 -&gt; Inlet 3 of Gas/Air Mixer [86]: Mole percent of H2O liquid</t>
  </si>
  <si>
    <t>~1~113~11~~-5001~</t>
  </si>
  <si>
    <t>113 - Outlet of Boiler Assembly [1]: Duct - Classic [2] - SA Duct In #1 -&gt; Inlet 3 of Gas/Air Mixer [86]: Mole percent of Ar</t>
  </si>
  <si>
    <t>~1~113~12~~-5001~</t>
  </si>
  <si>
    <t>113 - Outlet of Boiler Assembly [1]: Duct - Classic [2] - SA Duct In #1 -&gt; Inlet 3 of Gas/Air Mixer [86]: Mole percent of SO2</t>
  </si>
  <si>
    <t>~1~113~14~~-5001~</t>
  </si>
  <si>
    <t>113 - Outlet of Boiler Assembly [1]: Duct - Classic [2] - SA Duct In #1 -&gt; Inlet 3 of Gas/Air Mixer [86]: Sulfur trioxide SO3</t>
  </si>
  <si>
    <t>~1~113~23~~-5001~</t>
  </si>
  <si>
    <t>113 - Outlet of Boiler Assembly [1]: Duct - Classic [2] - SA Duct In #1 -&gt; Inlet 3 of Gas/Air Mixer [86]: HCl mass flow</t>
  </si>
  <si>
    <t>~1~113~24~~-5001~</t>
  </si>
  <si>
    <t>113 - Outlet of Boiler Assembly [1]: Duct - Classic [2] - SA Duct In #1 -&gt; Inlet 3 of Gas/Air Mixer [86]: NOx mass flow</t>
  </si>
  <si>
    <t>~1~113~25~~-5001~</t>
  </si>
  <si>
    <t>113 - Outlet of Boiler Assembly [1]: Duct - Classic [2] - SA Duct In #1 -&gt; Inlet 3 of Gas/Air Mixer [86]: CO mass flow</t>
  </si>
  <si>
    <t>~1~113~26~~-5001~</t>
  </si>
  <si>
    <t>113 - Outlet of Boiler Assembly [1]: Duct - Classic [2] - SA Duct In #1 -&gt; Inlet 3 of Gas/Air Mixer [86]: UHC mass flow</t>
  </si>
  <si>
    <t>~1~113~29~~-5001~</t>
  </si>
  <si>
    <t>113 - Outlet of Boiler Assembly [1]: Duct - Classic [2] - SA Duct In #1 -&gt; Inlet 3 of Gas/Air Mixer [86]: Hg mass flow</t>
  </si>
  <si>
    <t>~1~113~32~~-5001~</t>
  </si>
  <si>
    <t>113 - Outlet of Boiler Assembly [1]: Duct - Classic [2] - SA Duct In #1 -&gt; Inlet 3 of Gas/Air Mixer [86]: Dry Oxygen</t>
  </si>
  <si>
    <t>~1~113~31~~-5001~</t>
  </si>
  <si>
    <t>113 - Outlet of Boiler Assembly [1]: Duct - Classic [2] - SA Duct In #1 -&gt; Inlet 3 of Gas/Air Mixer [86]: Normal volume flow</t>
  </si>
  <si>
    <t>~1~114~0~~-5001~</t>
  </si>
  <si>
    <t>114 - Outlet of Duct - Classic [83] - SA Duct In #2 -&gt; Inlet 1 of Gas/Air Mixer [86]: Pressure</t>
  </si>
  <si>
    <t>~1~114~1~~-5001~</t>
  </si>
  <si>
    <t>114 - Outlet of Duct - Classic [83] - SA Duct In #2 -&gt; Inlet 1 of Gas/Air Mixer [86]: Temperature</t>
  </si>
  <si>
    <t>~1~114~2~~-5001~</t>
  </si>
  <si>
    <t>114 - Outlet of Duct - Classic [83] - SA Duct In #2 -&gt; Inlet 1 of Gas/Air Mixer [86]: Mass flow</t>
  </si>
  <si>
    <t>~1~114~22~~-5001~</t>
  </si>
  <si>
    <t>114 - Outlet of Duct - Classic [83] - SA Duct In #2 -&gt; Inlet 1 of Gas/Air Mixer [86]: Fly ash flow</t>
  </si>
  <si>
    <t>~1~114~16~~-5001~</t>
  </si>
  <si>
    <t>114 - Outlet of Duct - Classic [83] - SA Duct In #2 -&gt; Inlet 1 of Gas/Air Mixer [86]: Fly ash enthalpy</t>
  </si>
  <si>
    <t>~1~114~18~~-5001~</t>
  </si>
  <si>
    <t>114 - Outlet of Duct - Classic [83] - SA Duct In #2 -&gt; Inlet 1 of Gas/Air Mixer [86]: Relative humidity</t>
  </si>
  <si>
    <t>~1~114~20~~-5001~</t>
  </si>
  <si>
    <t>114 - Outlet of Duct - Classic [83] - SA Duct In #2 -&gt; Inlet 1 of Gas/Air Mixer [86]: Entropy</t>
  </si>
  <si>
    <t>~1~114~3~~-5001~</t>
  </si>
  <si>
    <t>114 - Outlet of Duct - Classic [83] - SA Duct In #2 -&gt; Inlet 1 of Gas/Air Mixer [86]: Enthalpy</t>
  </si>
  <si>
    <t>~1~114~19~~-5001~</t>
  </si>
  <si>
    <t>114 - Outlet of Duct - Classic [83] - SA Duct In #2 -&gt; Inlet 1 of Gas/Air Mixer [86]: Molecular weight</t>
  </si>
  <si>
    <t>~1~114~4~~-5001~</t>
  </si>
  <si>
    <t>114 - Outlet of Duct - Classic [83] - SA Duct In #2 -&gt; Inlet 1 of Gas/Air Mixer [86]: CO2 mass flow</t>
  </si>
  <si>
    <t>~1~114~5~~-5001~</t>
  </si>
  <si>
    <t>114 - Outlet of Duct - Classic [83] - SA Duct In #2 -&gt; Inlet 1 of Gas/Air Mixer [86]: Volume flow</t>
  </si>
  <si>
    <t>~1~114~101~~-5001~</t>
  </si>
  <si>
    <t>114 - Outlet of Duct - Classic [83] - SA Duct In #2 -&gt; Inlet 1 of Gas/Air Mixer [86]: Density</t>
  </si>
  <si>
    <t>~1~114~6~~-5001~</t>
  </si>
  <si>
    <t>114 - Outlet of Duct - Classic [83] - SA Duct In #2 -&gt; Inlet 1 of Gas/Air Mixer [86]: Mole percent of N2</t>
  </si>
  <si>
    <t>~1~114~7~~-5001~</t>
  </si>
  <si>
    <t>114 - Outlet of Duct - Classic [83] - SA Duct In #2 -&gt; Inlet 1 of Gas/Air Mixer [86]: Mole percent of O2</t>
  </si>
  <si>
    <t>~1~114~8~~-5001~</t>
  </si>
  <si>
    <t>114 - Outlet of Duct - Classic [83] - SA Duct In #2 -&gt; Inlet 1 of Gas/Air Mixer [86]: Mole percent of CO2</t>
  </si>
  <si>
    <t>~1~114~9~~-5001~</t>
  </si>
  <si>
    <t>114 - Outlet of Duct - Classic [83] - SA Duct In #2 -&gt; Inlet 1 of Gas/Air Mixer [86]: Mole percent of H2O</t>
  </si>
  <si>
    <t>~1~114~10~~-5001~</t>
  </si>
  <si>
    <t>114 - Outlet of Duct - Classic [83] - SA Duct In #2 -&gt; Inlet 1 of Gas/Air Mixer [86]: Mole percent of H2O liquid</t>
  </si>
  <si>
    <t>~1~114~11~~-5001~</t>
  </si>
  <si>
    <t>114 - Outlet of Duct - Classic [83] - SA Duct In #2 -&gt; Inlet 1 of Gas/Air Mixer [86]: Mole percent of Ar</t>
  </si>
  <si>
    <t>~1~114~12~~-5001~</t>
  </si>
  <si>
    <t>114 - Outlet of Duct - Classic [83] - SA Duct In #2 -&gt; Inlet 1 of Gas/Air Mixer [86]: Mole percent of SO2</t>
  </si>
  <si>
    <t>~1~114~14~~-5001~</t>
  </si>
  <si>
    <t>114 - Outlet of Duct - Classic [83] - SA Duct In #2 -&gt; Inlet 1 of Gas/Air Mixer [86]: Sulfur trioxide SO3</t>
  </si>
  <si>
    <t>~1~114~23~~-5001~</t>
  </si>
  <si>
    <t>114 - Outlet of Duct - Classic [83] - SA Duct In #2 -&gt; Inlet 1 of Gas/Air Mixer [86]: HCl mass flow</t>
  </si>
  <si>
    <t>~1~114~24~~-5001~</t>
  </si>
  <si>
    <t>114 - Outlet of Duct - Classic [83] - SA Duct In #2 -&gt; Inlet 1 of Gas/Air Mixer [86]: NOx mass flow</t>
  </si>
  <si>
    <t>~1~114~25~~-5001~</t>
  </si>
  <si>
    <t>114 - Outlet of Duct - Classic [83] - SA Duct In #2 -&gt; Inlet 1 of Gas/Air Mixer [86]: CO mass flow</t>
  </si>
  <si>
    <t>~1~114~26~~-5001~</t>
  </si>
  <si>
    <t>114 - Outlet of Duct - Classic [83] - SA Duct In #2 -&gt; Inlet 1 of Gas/Air Mixer [86]: UHC mass flow</t>
  </si>
  <si>
    <t>~1~114~29~~-5001~</t>
  </si>
  <si>
    <t>114 - Outlet of Duct - Classic [83] - SA Duct In #2 -&gt; Inlet 1 of Gas/Air Mixer [86]: Hg mass flow</t>
  </si>
  <si>
    <t>~1~114~32~~-5001~</t>
  </si>
  <si>
    <t>114 - Outlet of Duct - Classic [83] - SA Duct In #2 -&gt; Inlet 1 of Gas/Air Mixer [86]: Dry Oxygen</t>
  </si>
  <si>
    <t>~1~114~31~~-5001~</t>
  </si>
  <si>
    <t>114 - Outlet of Duct - Classic [83] - SA Duct In #2 -&gt; Inlet 1 of Gas/Air Mixer [86]: Normal volume flow</t>
  </si>
  <si>
    <t>~1~115~0~~-5001~</t>
  </si>
  <si>
    <t>115 - Outlet of Boiler Assembly [1]: Duct - Classic [65] - PA Duct In #1 -&gt; Inlet 1 of Gas/Air Mixer [87]: Pressure</t>
  </si>
  <si>
    <t>~1~115~1~~-5001~</t>
  </si>
  <si>
    <t>115 - Outlet of Boiler Assembly [1]: Duct - Classic [65] - PA Duct In #1 -&gt; Inlet 1 of Gas/Air Mixer [87]: Temperature</t>
  </si>
  <si>
    <t>~1~115~2~~-5001~</t>
  </si>
  <si>
    <t>115 - Outlet of Boiler Assembly [1]: Duct - Classic [65] - PA Duct In #1 -&gt; Inlet 1 of Gas/Air Mixer [87]: Mass flow</t>
  </si>
  <si>
    <t>~1~115~22~~-5001~</t>
  </si>
  <si>
    <t>115 - Outlet of Boiler Assembly [1]: Duct - Classic [65] - PA Duct In #1 -&gt; Inlet 1 of Gas/Air Mixer [87]: Fly ash flow</t>
  </si>
  <si>
    <t>~1~115~16~~-5001~</t>
  </si>
  <si>
    <t>115 - Outlet of Boiler Assembly [1]: Duct - Classic [65] - PA Duct In #1 -&gt; Inlet 1 of Gas/Air Mixer [87]: Fly ash enthalpy</t>
  </si>
  <si>
    <t>~1~115~18~~-5001~</t>
  </si>
  <si>
    <t>115 - Outlet of Boiler Assembly [1]: Duct - Classic [65] - PA Duct In #1 -&gt; Inlet 1 of Gas/Air Mixer [87]: Relative humidity</t>
  </si>
  <si>
    <t>~1~115~20~~-5001~</t>
  </si>
  <si>
    <t>115 - Outlet of Boiler Assembly [1]: Duct - Classic [65] - PA Duct In #1 -&gt; Inlet 1 of Gas/Air Mixer [87]: Entropy</t>
  </si>
  <si>
    <t>~1~115~3~~-5001~</t>
  </si>
  <si>
    <t>115 - Outlet of Boiler Assembly [1]: Duct - Classic [65] - PA Duct In #1 -&gt; Inlet 1 of Gas/Air Mixer [87]: Enthalpy</t>
  </si>
  <si>
    <t>~1~115~19~~-5001~</t>
  </si>
  <si>
    <t>115 - Outlet of Boiler Assembly [1]: Duct - Classic [65] - PA Duct In #1 -&gt; Inlet 1 of Gas/Air Mixer [87]: Molecular weight</t>
  </si>
  <si>
    <t>~1~115~4~~-5001~</t>
  </si>
  <si>
    <t>115 - Outlet of Boiler Assembly [1]: Duct - Classic [65] - PA Duct In #1 -&gt; Inlet 1 of Gas/Air Mixer [87]: CO2 mass flow</t>
  </si>
  <si>
    <t>~1~115~5~~-5001~</t>
  </si>
  <si>
    <t>115 - Outlet of Boiler Assembly [1]: Duct - Classic [65] - PA Duct In #1 -&gt; Inlet 1 of Gas/Air Mixer [87]: Volume flow</t>
  </si>
  <si>
    <t>~1~115~101~~-5001~</t>
  </si>
  <si>
    <t>115 - Outlet of Boiler Assembly [1]: Duct - Classic [65] - PA Duct In #1 -&gt; Inlet 1 of Gas/Air Mixer [87]: Density</t>
  </si>
  <si>
    <t>~1~115~6~~-5001~</t>
  </si>
  <si>
    <t>115 - Outlet of Boiler Assembly [1]: Duct - Classic [65] - PA Duct In #1 -&gt; Inlet 1 of Gas/Air Mixer [87]: Mole percent of N2</t>
  </si>
  <si>
    <t>~1~115~7~~-5001~</t>
  </si>
  <si>
    <t>115 - Outlet of Boiler Assembly [1]: Duct - Classic [65] - PA Duct In #1 -&gt; Inlet 1 of Gas/Air Mixer [87]: Mole percent of O2</t>
  </si>
  <si>
    <t>~1~115~8~~-5001~</t>
  </si>
  <si>
    <t>115 - Outlet of Boiler Assembly [1]: Duct - Classic [65] - PA Duct In #1 -&gt; Inlet 1 of Gas/Air Mixer [87]: Mole percent of CO2</t>
  </si>
  <si>
    <t>~1~115~9~~-5001~</t>
  </si>
  <si>
    <t>115 - Outlet of Boiler Assembly [1]: Duct - Classic [65] - PA Duct In #1 -&gt; Inlet 1 of Gas/Air Mixer [87]: Mole percent of H2O</t>
  </si>
  <si>
    <t>~1~115~10~~-5001~</t>
  </si>
  <si>
    <t>115 - Outlet of Boiler Assembly [1]: Duct - Classic [65] - PA Duct In #1 -&gt; Inlet 1 of Gas/Air Mixer [87]: Mole percent of H2O liquid</t>
  </si>
  <si>
    <t>~1~115~11~~-5001~</t>
  </si>
  <si>
    <t>115 - Outlet of Boiler Assembly [1]: Duct - Classic [65] - PA Duct In #1 -&gt; Inlet 1 of Gas/Air Mixer [87]: Mole percent of Ar</t>
  </si>
  <si>
    <t>~1~115~12~~-5001~</t>
  </si>
  <si>
    <t>115 - Outlet of Boiler Assembly [1]: Duct - Classic [65] - PA Duct In #1 -&gt; Inlet 1 of Gas/Air Mixer [87]: Mole percent of SO2</t>
  </si>
  <si>
    <t>~1~115~14~~-5001~</t>
  </si>
  <si>
    <t>115 - Outlet of Boiler Assembly [1]: Duct - Classic [65] - PA Duct In #1 -&gt; Inlet 1 of Gas/Air Mixer [87]: Sulfur trioxide SO3</t>
  </si>
  <si>
    <t>~1~115~23~~-5001~</t>
  </si>
  <si>
    <t>115 - Outlet of Boiler Assembly [1]: Duct - Classic [65] - PA Duct In #1 -&gt; Inlet 1 of Gas/Air Mixer [87]: HCl mass flow</t>
  </si>
  <si>
    <t>~1~115~24~~-5001~</t>
  </si>
  <si>
    <t>115 - Outlet of Boiler Assembly [1]: Duct - Classic [65] - PA Duct In #1 -&gt; Inlet 1 of Gas/Air Mixer [87]: NOx mass flow</t>
  </si>
  <si>
    <t>~1~115~25~~-5001~</t>
  </si>
  <si>
    <t>115 - Outlet of Boiler Assembly [1]: Duct - Classic [65] - PA Duct In #1 -&gt; Inlet 1 of Gas/Air Mixer [87]: CO mass flow</t>
  </si>
  <si>
    <t>~1~115~26~~-5001~</t>
  </si>
  <si>
    <t>115 - Outlet of Boiler Assembly [1]: Duct - Classic [65] - PA Duct In #1 -&gt; Inlet 1 of Gas/Air Mixer [87]: UHC mass flow</t>
  </si>
  <si>
    <t>~1~115~29~~-5001~</t>
  </si>
  <si>
    <t>115 - Outlet of Boiler Assembly [1]: Duct - Classic [65] - PA Duct In #1 -&gt; Inlet 1 of Gas/Air Mixer [87]: Hg mass flow</t>
  </si>
  <si>
    <t>~1~115~32~~-5001~</t>
  </si>
  <si>
    <t>115 - Outlet of Boiler Assembly [1]: Duct - Classic [65] - PA Duct In #1 -&gt; Inlet 1 of Gas/Air Mixer [87]: Dry Oxygen</t>
  </si>
  <si>
    <t>~1~115~31~~-5001~</t>
  </si>
  <si>
    <t>115 - Outlet of Boiler Assembly [1]: Duct - Classic [65] - PA Duct In #1 -&gt; Inlet 1 of Gas/Air Mixer [87]: Normal volume flow</t>
  </si>
  <si>
    <t>~1~116~0~~-5001~</t>
  </si>
  <si>
    <t>116 - Outlet of Duct - Classic [82] - PA Duct In #2 -&gt; Inlet 3 of Gas/Air Mixer [87]: Pressure</t>
  </si>
  <si>
    <t>~1~116~1~~-5001~</t>
  </si>
  <si>
    <t>116 - Outlet of Duct - Classic [82] - PA Duct In #2 -&gt; Inlet 3 of Gas/Air Mixer [87]: Temperature</t>
  </si>
  <si>
    <t>~1~116~2~~-5001~</t>
  </si>
  <si>
    <t>116 - Outlet of Duct - Classic [82] - PA Duct In #2 -&gt; Inlet 3 of Gas/Air Mixer [87]: Mass flow</t>
  </si>
  <si>
    <t>~1~116~22~~-5001~</t>
  </si>
  <si>
    <t>116 - Outlet of Duct - Classic [82] - PA Duct In #2 -&gt; Inlet 3 of Gas/Air Mixer [87]: Fly ash flow</t>
  </si>
  <si>
    <t>~1~116~16~~-5001~</t>
  </si>
  <si>
    <t>116 - Outlet of Duct - Classic [82] - PA Duct In #2 -&gt; Inlet 3 of Gas/Air Mixer [87]: Fly ash enthalpy</t>
  </si>
  <si>
    <t>~1~116~18~~-5001~</t>
  </si>
  <si>
    <t>116 - Outlet of Duct - Classic [82] - PA Duct In #2 -&gt; Inlet 3 of Gas/Air Mixer [87]: Relative humidity</t>
  </si>
  <si>
    <t>~1~116~20~~-5001~</t>
  </si>
  <si>
    <t>116 - Outlet of Duct - Classic [82] - PA Duct In #2 -&gt; Inlet 3 of Gas/Air Mixer [87]: Entropy</t>
  </si>
  <si>
    <t>~1~116~3~~-5001~</t>
  </si>
  <si>
    <t>116 - Outlet of Duct - Classic [82] - PA Duct In #2 -&gt; Inlet 3 of Gas/Air Mixer [87]: Enthalpy</t>
  </si>
  <si>
    <t>~1~116~19~~-5001~</t>
  </si>
  <si>
    <t>116 - Outlet of Duct - Classic [82] - PA Duct In #2 -&gt; Inlet 3 of Gas/Air Mixer [87]: Molecular weight</t>
  </si>
  <si>
    <t>~1~116~4~~-5001~</t>
  </si>
  <si>
    <t>116 - Outlet of Duct - Classic [82] - PA Duct In #2 -&gt; Inlet 3 of Gas/Air Mixer [87]: CO2 mass flow</t>
  </si>
  <si>
    <t>~1~116~5~~-5001~</t>
  </si>
  <si>
    <t>116 - Outlet of Duct - Classic [82] - PA Duct In #2 -&gt; Inlet 3 of Gas/Air Mixer [87]: Volume flow</t>
  </si>
  <si>
    <t>~1~116~101~~-5001~</t>
  </si>
  <si>
    <t>116 - Outlet of Duct - Classic [82] - PA Duct In #2 -&gt; Inlet 3 of Gas/Air Mixer [87]: Density</t>
  </si>
  <si>
    <t>~1~116~6~~-5001~</t>
  </si>
  <si>
    <t>116 - Outlet of Duct - Classic [82] - PA Duct In #2 -&gt; Inlet 3 of Gas/Air Mixer [87]: Mole percent of N2</t>
  </si>
  <si>
    <t>~1~116~7~~-5001~</t>
  </si>
  <si>
    <t>116 - Outlet of Duct - Classic [82] - PA Duct In #2 -&gt; Inlet 3 of Gas/Air Mixer [87]: Mole percent of O2</t>
  </si>
  <si>
    <t>~1~116~8~~-5001~</t>
  </si>
  <si>
    <t>116 - Outlet of Duct - Classic [82] - PA Duct In #2 -&gt; Inlet 3 of Gas/Air Mixer [87]: Mole percent of CO2</t>
  </si>
  <si>
    <t>~1~116~9~~-5001~</t>
  </si>
  <si>
    <t>116 - Outlet of Duct - Classic [82] - PA Duct In #2 -&gt; Inlet 3 of Gas/Air Mixer [87]: Mole percent of H2O</t>
  </si>
  <si>
    <t>~1~116~10~~-5001~</t>
  </si>
  <si>
    <t>116 - Outlet of Duct - Classic [82] - PA Duct In #2 -&gt; Inlet 3 of Gas/Air Mixer [87]: Mole percent of H2O liquid</t>
  </si>
  <si>
    <t>~1~116~11~~-5001~</t>
  </si>
  <si>
    <t>116 - Outlet of Duct - Classic [82] - PA Duct In #2 -&gt; Inlet 3 of Gas/Air Mixer [87]: Mole percent of Ar</t>
  </si>
  <si>
    <t>~1~116~12~~-5001~</t>
  </si>
  <si>
    <t>116 - Outlet of Duct - Classic [82] - PA Duct In #2 -&gt; Inlet 3 of Gas/Air Mixer [87]: Mole percent of SO2</t>
  </si>
  <si>
    <t>~1~116~14~~-5001~</t>
  </si>
  <si>
    <t>116 - Outlet of Duct - Classic [82] - PA Duct In #2 -&gt; Inlet 3 of Gas/Air Mixer [87]: Sulfur trioxide SO3</t>
  </si>
  <si>
    <t>~1~116~23~~-5001~</t>
  </si>
  <si>
    <t>116 - Outlet of Duct - Classic [82] - PA Duct In #2 -&gt; Inlet 3 of Gas/Air Mixer [87]: HCl mass flow</t>
  </si>
  <si>
    <t>~1~116~24~~-5001~</t>
  </si>
  <si>
    <t>116 - Outlet of Duct - Classic [82] - PA Duct In #2 -&gt; Inlet 3 of Gas/Air Mixer [87]: NOx mass flow</t>
  </si>
  <si>
    <t>~1~116~25~~-5001~</t>
  </si>
  <si>
    <t>116 - Outlet of Duct - Classic [82] - PA Duct In #2 -&gt; Inlet 3 of Gas/Air Mixer [87]: CO mass flow</t>
  </si>
  <si>
    <t>~1~116~26~~-5001~</t>
  </si>
  <si>
    <t>116 - Outlet of Duct - Classic [82] - PA Duct In #2 -&gt; Inlet 3 of Gas/Air Mixer [87]: UHC mass flow</t>
  </si>
  <si>
    <t>~1~116~29~~-5001~</t>
  </si>
  <si>
    <t>116 - Outlet of Duct - Classic [82] - PA Duct In #2 -&gt; Inlet 3 of Gas/Air Mixer [87]: Hg mass flow</t>
  </si>
  <si>
    <t>~1~116~32~~-5001~</t>
  </si>
  <si>
    <t>116 - Outlet of Duct - Classic [82] - PA Duct In #2 -&gt; Inlet 3 of Gas/Air Mixer [87]: Dry Oxygen</t>
  </si>
  <si>
    <t>~1~116~31~~-5001~</t>
  </si>
  <si>
    <t>116 - Outlet of Duct - Classic [82] - PA Duct In #2 -&gt; Inlet 3 of Gas/Air Mixer [87]: Normal volume flow</t>
  </si>
  <si>
    <t>~2~1~0~~-5001~</t>
  </si>
  <si>
    <t>1 - Outlet of Mixer [60] -&gt; Heating stream inlet of Deaerator [25] - DAER: Pressure</t>
  </si>
  <si>
    <t>~2~1~1~~-5001~</t>
  </si>
  <si>
    <t>1 - Outlet of Mixer [60] -&gt; Heating stream inlet of Deaerator [25] - DAER: Temperature</t>
  </si>
  <si>
    <t>~2~1~2~~-5001~</t>
  </si>
  <si>
    <t>1 - Outlet of Mixer [60] -&gt; Heating stream inlet of Deaerator [25] - DAER: Mass flow</t>
  </si>
  <si>
    <t>~2~1~20~~-5001~</t>
  </si>
  <si>
    <t>1 - Outlet of Mixer [60] -&gt; Heating stream inlet of Deaerator [25] - DAER: Entropy</t>
  </si>
  <si>
    <t>~2~1~4~~-5001~</t>
  </si>
  <si>
    <t>1 - Outlet of Mixer [60] -&gt; Heating stream inlet of Deaerator [25] - DAER: Enthalpy</t>
  </si>
  <si>
    <t>~2~1~3~~-5001~</t>
  </si>
  <si>
    <t>1 - Outlet of Mixer [60] -&gt; Heating stream inlet of Deaerator [25] - DAER: Enthalpy H*</t>
  </si>
  <si>
    <t>~2~1~5~~-5001~</t>
  </si>
  <si>
    <t>1 - Outlet of Mixer [60] -&gt; Heating stream inlet of Deaerator [25] - DAER: Steam quality</t>
  </si>
  <si>
    <t>~2~1~10~~-5001~</t>
  </si>
  <si>
    <t>1 - Outlet of Mixer [60] -&gt; Heating stream inlet of Deaerator [25] - DAER: Density</t>
  </si>
  <si>
    <t>~2~1~11~~-5001~</t>
  </si>
  <si>
    <t>1 - Outlet of Mixer [60] -&gt; Heating stream inlet of Deaerator [25] - DAER: Specific heat</t>
  </si>
  <si>
    <t>~2~1~12~~-5001~</t>
  </si>
  <si>
    <t>1 - Outlet of Mixer [60] -&gt; Heating stream inlet of Deaerator [25] - DAER: Thermal conductivity</t>
  </si>
  <si>
    <t>W/m-C</t>
  </si>
  <si>
    <t>~2~1~13~~-5001~</t>
  </si>
  <si>
    <t>1 - Outlet of Mixer [60] -&gt; Heating stream inlet of Deaerator [25] - DAER: Dynamic viscosity</t>
  </si>
  <si>
    <t>kg/m-s</t>
  </si>
  <si>
    <t>~2~3~0~~-5001~</t>
  </si>
  <si>
    <t>3 - Outlet 2 of Splitter [30] -&gt; Inlet of Pipe (PCE) [1]: Pressure</t>
  </si>
  <si>
    <t>~2~3~1~~-5001~</t>
  </si>
  <si>
    <t>3 - Outlet 2 of Splitter [30] -&gt; Inlet of Pipe (PCE) [1]: Temperature</t>
  </si>
  <si>
    <t>~2~3~2~~-5001~</t>
  </si>
  <si>
    <t>3 - Outlet 2 of Splitter [30] -&gt; Inlet of Pipe (PCE) [1]: Mass flow</t>
  </si>
  <si>
    <t>~2~3~20~~-5001~</t>
  </si>
  <si>
    <t>3 - Outlet 2 of Splitter [30] -&gt; Inlet of Pipe (PCE) [1]: Entropy</t>
  </si>
  <si>
    <t>~2~3~4~~-5001~</t>
  </si>
  <si>
    <t>3 - Outlet 2 of Splitter [30] -&gt; Inlet of Pipe (PCE) [1]: Enthalpy</t>
  </si>
  <si>
    <t>~2~3~3~~-5001~</t>
  </si>
  <si>
    <t>3 - Outlet 2 of Splitter [30] -&gt; Inlet of Pipe (PCE) [1]: Enthalpy H*</t>
  </si>
  <si>
    <t>~2~3~5~~-5001~</t>
  </si>
  <si>
    <t>3 - Outlet 2 of Splitter [30] -&gt; Inlet of Pipe (PCE) [1]: Steam quality</t>
  </si>
  <si>
    <t>~2~3~10~~-5001~</t>
  </si>
  <si>
    <t>3 - Outlet 2 of Splitter [30] -&gt; Inlet of Pipe (PCE) [1]: Density</t>
  </si>
  <si>
    <t>~2~3~11~~-5001~</t>
  </si>
  <si>
    <t>3 - Outlet 2 of Splitter [30] -&gt; Inlet of Pipe (PCE) [1]: Specific heat</t>
  </si>
  <si>
    <t>~2~3~12~~-5001~</t>
  </si>
  <si>
    <t>3 - Outlet 2 of Splitter [30] -&gt; Inlet of Pipe (PCE) [1]: Thermal conductivity</t>
  </si>
  <si>
    <t>~2~3~13~~-5001~</t>
  </si>
  <si>
    <t>3 - Outlet 2 of Splitter [30] -&gt; Inlet of Pipe (PCE) [1]: Dynamic viscosity</t>
  </si>
  <si>
    <t>~2~5~0~~-5001~</t>
  </si>
  <si>
    <t>5 - Steam outlet of Boiler Assembly [1]: Desuperheater [68] -&gt; Steam inlet of Boiler Assembly [1]: Superheater (PCE) [38] - FSH: Pressure</t>
  </si>
  <si>
    <t>~2~5~1~~-5001~</t>
  </si>
  <si>
    <t>5 - Steam outlet of Boiler Assembly [1]: Desuperheater [68] -&gt; Steam inlet of Boiler Assembly [1]: Superheater (PCE) [38] - FSH: Temperature</t>
  </si>
  <si>
    <t>~2~5~2~~-5001~</t>
  </si>
  <si>
    <t>5 - Steam outlet of Boiler Assembly [1]: Desuperheater [68] -&gt; Steam inlet of Boiler Assembly [1]: Superheater (PCE) [38] - FSH: Mass flow</t>
  </si>
  <si>
    <t>~2~5~20~~-5001~</t>
  </si>
  <si>
    <t>5 - Steam outlet of Boiler Assembly [1]: Desuperheater [68] -&gt; Steam inlet of Boiler Assembly [1]: Superheater (PCE) [38] - FSH: Entropy</t>
  </si>
  <si>
    <t>~2~5~4~~-5001~</t>
  </si>
  <si>
    <t>5 - Steam outlet of Boiler Assembly [1]: Desuperheater [68] -&gt; Steam inlet of Boiler Assembly [1]: Superheater (PCE) [38] - FSH: Enthalpy</t>
  </si>
  <si>
    <t>~2~5~3~~-5001~</t>
  </si>
  <si>
    <t>5 - Steam outlet of Boiler Assembly [1]: Desuperheater [68] -&gt; Steam inlet of Boiler Assembly [1]: Superheater (PCE) [38] - FSH: Enthalpy H*</t>
  </si>
  <si>
    <t>~2~5~5~~-5001~</t>
  </si>
  <si>
    <t>5 - Steam outlet of Boiler Assembly [1]: Desuperheater [68] -&gt; Steam inlet of Boiler Assembly [1]: Superheater (PCE) [38] - FSH: Steam quality</t>
  </si>
  <si>
    <t>~2~5~10~~-5001~</t>
  </si>
  <si>
    <t>5 - Steam outlet of Boiler Assembly [1]: Desuperheater [68] -&gt; Steam inlet of Boiler Assembly [1]: Superheater (PCE) [38] - FSH: Density</t>
  </si>
  <si>
    <t>~2~5~11~~-5001~</t>
  </si>
  <si>
    <t>5 - Steam outlet of Boiler Assembly [1]: Desuperheater [68] -&gt; Steam inlet of Boiler Assembly [1]: Superheater (PCE) [38] - FSH: Specific heat</t>
  </si>
  <si>
    <t>~2~5~12~~-5001~</t>
  </si>
  <si>
    <t>5 - Steam outlet of Boiler Assembly [1]: Desuperheater [68] -&gt; Steam inlet of Boiler Assembly [1]: Superheater (PCE) [38] - FSH: Thermal conductivity</t>
  </si>
  <si>
    <t>~2~5~13~~-5001~</t>
  </si>
  <si>
    <t>5 - Steam outlet of Boiler Assembly [1]: Desuperheater [68] -&gt; Steam inlet of Boiler Assembly [1]: Superheater (PCE) [38] - FSH: Dynamic viscosity</t>
  </si>
  <si>
    <t>~2~6~0~~-5001~</t>
  </si>
  <si>
    <t>6 - Outlet 3 of Splitter [76] -&gt; Suction of General Pump [27] - CWP-1: Pressure</t>
  </si>
  <si>
    <t>~2~6~1~~-5001~</t>
  </si>
  <si>
    <t>6 - Outlet 3 of Splitter [76] -&gt; Suction of General Pump [27] - CWP-1: Temperature</t>
  </si>
  <si>
    <t>~2~6~2~~-5001~</t>
  </si>
  <si>
    <t>6 - Outlet 3 of Splitter [76] -&gt; Suction of General Pump [27] - CWP-1: Mass flow</t>
  </si>
  <si>
    <t>~2~6~20~~-5001~</t>
  </si>
  <si>
    <t>6 - Outlet 3 of Splitter [76] -&gt; Suction of General Pump [27] - CWP-1: Entropy</t>
  </si>
  <si>
    <t>~2~6~4~~-5001~</t>
  </si>
  <si>
    <t>6 - Outlet 3 of Splitter [76] -&gt; Suction of General Pump [27] - CWP-1: Enthalpy</t>
  </si>
  <si>
    <t>~2~6~3~~-5001~</t>
  </si>
  <si>
    <t>6 - Outlet 3 of Splitter [76] -&gt; Suction of General Pump [27] - CWP-1: Enthalpy H*</t>
  </si>
  <si>
    <t>~2~6~5~~-5001~</t>
  </si>
  <si>
    <t>6 - Outlet 3 of Splitter [76] -&gt; Suction of General Pump [27] - CWP-1: Steam quality</t>
  </si>
  <si>
    <t>~2~6~10~~-5001~</t>
  </si>
  <si>
    <t>6 - Outlet 3 of Splitter [76] -&gt; Suction of General Pump [27] - CWP-1: Density</t>
  </si>
  <si>
    <t>~2~6~11~~-5001~</t>
  </si>
  <si>
    <t>6 - Outlet 3 of Splitter [76] -&gt; Suction of General Pump [27] - CWP-1: Specific heat</t>
  </si>
  <si>
    <t>~2~6~12~~-5001~</t>
  </si>
  <si>
    <t>6 - Outlet 3 of Splitter [76] -&gt; Suction of General Pump [27] - CWP-1: Thermal conductivity</t>
  </si>
  <si>
    <t>~2~6~13~~-5001~</t>
  </si>
  <si>
    <t>6 - Outlet 3 of Splitter [76] -&gt; Suction of General Pump [27] - CWP-1: Dynamic viscosity</t>
  </si>
  <si>
    <t>~2~10~0~~-5001~</t>
  </si>
  <si>
    <t>10 - Water outlet of Boiler Assembly [1]: Economiser (PCE) [42] - ECO -&gt; Feedwater of Boiler Assembly [1]: Circulating Fluidized Bed [7]: Pressure</t>
  </si>
  <si>
    <t>~2~10~1~~-5001~</t>
  </si>
  <si>
    <t>10 - Water outlet of Boiler Assembly [1]: Economiser (PCE) [42] - ECO -&gt; Feedwater of Boiler Assembly [1]: Circulating Fluidized Bed [7]: Temperature</t>
  </si>
  <si>
    <t>~2~10~2~~-5001~</t>
  </si>
  <si>
    <t>10 - Water outlet of Boiler Assembly [1]: Economiser (PCE) [42] - ECO -&gt; Feedwater of Boiler Assembly [1]: Circulating Fluidized Bed [7]: Mass flow</t>
  </si>
  <si>
    <t>~2~10~20~~-5001~</t>
  </si>
  <si>
    <t>10 - Water outlet of Boiler Assembly [1]: Economiser (PCE) [42] - ECO -&gt; Feedwater of Boiler Assembly [1]: Circulating Fluidized Bed [7]: Entropy</t>
  </si>
  <si>
    <t>~2~10~4~~-5001~</t>
  </si>
  <si>
    <t>10 - Water outlet of Boiler Assembly [1]: Economiser (PCE) [42] - ECO -&gt; Feedwater of Boiler Assembly [1]: Circulating Fluidized Bed [7]: Enthalpy</t>
  </si>
  <si>
    <t>~2~10~3~~-5001~</t>
  </si>
  <si>
    <t>10 - Water outlet of Boiler Assembly [1]: Economiser (PCE) [42] - ECO -&gt; Feedwater of Boiler Assembly [1]: Circulating Fluidized Bed [7]: Enthalpy H*</t>
  </si>
  <si>
    <t>~2~10~5~~-5001~</t>
  </si>
  <si>
    <t>10 - Water outlet of Boiler Assembly [1]: Economiser (PCE) [42] - ECO -&gt; Feedwater of Boiler Assembly [1]: Circulating Fluidized Bed [7]: Steam quality</t>
  </si>
  <si>
    <t>~2~10~10~~-5001~</t>
  </si>
  <si>
    <t>10 - Water outlet of Boiler Assembly [1]: Economiser (PCE) [42] - ECO -&gt; Feedwater of Boiler Assembly [1]: Circulating Fluidized Bed [7]: Density</t>
  </si>
  <si>
    <t>~2~10~11~~-5001~</t>
  </si>
  <si>
    <t>10 - Water outlet of Boiler Assembly [1]: Economiser (PCE) [42] - ECO -&gt; Feedwater of Boiler Assembly [1]: Circulating Fluidized Bed [7]: Specific heat</t>
  </si>
  <si>
    <t>~2~10~12~~-5001~</t>
  </si>
  <si>
    <t>10 - Water outlet of Boiler Assembly [1]: Economiser (PCE) [42] - ECO -&gt; Feedwater of Boiler Assembly [1]: Circulating Fluidized Bed [7]: Thermal conductivity</t>
  </si>
  <si>
    <t>~2~10~13~~-5001~</t>
  </si>
  <si>
    <t>10 - Water outlet of Boiler Assembly [1]: Economiser (PCE) [42] - ECO -&gt; Feedwater of Boiler Assembly [1]: Circulating Fluidized Bed [7]: Dynamic viscosity</t>
  </si>
  <si>
    <t>~2~11~0~~-5001~</t>
  </si>
  <si>
    <t>11 - Discharge of General Pump [27] - CWP-1 -&gt; Inlet 1 of Mixer [5]: Pressure</t>
  </si>
  <si>
    <t>~2~11~1~~-5001~</t>
  </si>
  <si>
    <t>11 - Discharge of General Pump [27] - CWP-1 -&gt; Inlet 1 of Mixer [5]: Temperature</t>
  </si>
  <si>
    <t>~2~11~2~~-5001~</t>
  </si>
  <si>
    <t>11 - Discharge of General Pump [27] - CWP-1 -&gt; Inlet 1 of Mixer [5]: Mass flow</t>
  </si>
  <si>
    <t>~2~11~20~~-5001~</t>
  </si>
  <si>
    <t>11 - Discharge of General Pump [27] - CWP-1 -&gt; Inlet 1 of Mixer [5]: Entropy</t>
  </si>
  <si>
    <t>~2~11~4~~-5001~</t>
  </si>
  <si>
    <t>11 - Discharge of General Pump [27] - CWP-1 -&gt; Inlet 1 of Mixer [5]: Enthalpy</t>
  </si>
  <si>
    <t>~2~11~3~~-5001~</t>
  </si>
  <si>
    <t>11 - Discharge of General Pump [27] - CWP-1 -&gt; Inlet 1 of Mixer [5]: Enthalpy H*</t>
  </si>
  <si>
    <t>~2~11~5~~-5001~</t>
  </si>
  <si>
    <t>11 - Discharge of General Pump [27] - CWP-1 -&gt; Inlet 1 of Mixer [5]: Steam quality</t>
  </si>
  <si>
    <t>~2~11~10~~-5001~</t>
  </si>
  <si>
    <t>11 - Discharge of General Pump [27] - CWP-1 -&gt; Inlet 1 of Mixer [5]: Density</t>
  </si>
  <si>
    <t>~2~11~11~~-5001~</t>
  </si>
  <si>
    <t>11 - Discharge of General Pump [27] - CWP-1 -&gt; Inlet 1 of Mixer [5]: Specific heat</t>
  </si>
  <si>
    <t>~2~11~12~~-5001~</t>
  </si>
  <si>
    <t>11 - Discharge of General Pump [27] - CWP-1 -&gt; Inlet 1 of Mixer [5]: Thermal conductivity</t>
  </si>
  <si>
    <t>~2~11~13~~-5001~</t>
  </si>
  <si>
    <t>11 - Discharge of General Pump [27] - CWP-1 -&gt; Inlet 1 of Mixer [5]: Dynamic viscosity</t>
  </si>
  <si>
    <t>~2~12~0~~-5001~</t>
  </si>
  <si>
    <t>12 - Discharge of General Pump [6] - CWP-2 -&gt; Inlet 3 of Mixer [5]: Pressure</t>
  </si>
  <si>
    <t>~2~12~1~~-5001~</t>
  </si>
  <si>
    <t>12 - Discharge of General Pump [6] - CWP-2 -&gt; Inlet 3 of Mixer [5]: Temperature</t>
  </si>
  <si>
    <t>~2~12~2~~-5001~</t>
  </si>
  <si>
    <t>12 - Discharge of General Pump [6] - CWP-2 -&gt; Inlet 3 of Mixer [5]: Mass flow</t>
  </si>
  <si>
    <t>~2~12~20~~-5001~</t>
  </si>
  <si>
    <t>12 - Discharge of General Pump [6] - CWP-2 -&gt; Inlet 3 of Mixer [5]: Entropy</t>
  </si>
  <si>
    <t>~2~12~4~~-5001~</t>
  </si>
  <si>
    <t>12 - Discharge of General Pump [6] - CWP-2 -&gt; Inlet 3 of Mixer [5]: Enthalpy</t>
  </si>
  <si>
    <t>~2~12~3~~-5001~</t>
  </si>
  <si>
    <t>12 - Discharge of General Pump [6] - CWP-2 -&gt; Inlet 3 of Mixer [5]: Enthalpy H*</t>
  </si>
  <si>
    <t>~2~12~5~~-5001~</t>
  </si>
  <si>
    <t>12 - Discharge of General Pump [6] - CWP-2 -&gt; Inlet 3 of Mixer [5]: Steam quality</t>
  </si>
  <si>
    <t>~2~12~10~~-5001~</t>
  </si>
  <si>
    <t>12 - Discharge of General Pump [6] - CWP-2 -&gt; Inlet 3 of Mixer [5]: Density</t>
  </si>
  <si>
    <t>~2~12~11~~-5001~</t>
  </si>
  <si>
    <t>12 - Discharge of General Pump [6] - CWP-2 -&gt; Inlet 3 of Mixer [5]: Specific heat</t>
  </si>
  <si>
    <t>~2~12~12~~-5001~</t>
  </si>
  <si>
    <t>12 - Discharge of General Pump [6] - CWP-2 -&gt; Inlet 3 of Mixer [5]: Thermal conductivity</t>
  </si>
  <si>
    <t>~2~12~13~~-5001~</t>
  </si>
  <si>
    <t>12 - Discharge of General Pump [6] - CWP-2 -&gt; Inlet 3 of Mixer [5]: Dynamic viscosity</t>
  </si>
  <si>
    <t>~2~17~0~~-5001~</t>
  </si>
  <si>
    <t>17 - Outlet of Pipe (PCE) [77] -&gt; Inlet of Boiler Assembly [1]: Valve [13]: Pressure</t>
  </si>
  <si>
    <t>~2~17~1~~-5001~</t>
  </si>
  <si>
    <t>17 - Outlet of Pipe (PCE) [77] -&gt; Inlet of Boiler Assembly [1]: Valve [13]: Temperature</t>
  </si>
  <si>
    <t>~2~17~2~~-5001~</t>
  </si>
  <si>
    <t>17 - Outlet of Pipe (PCE) [77] -&gt; Inlet of Boiler Assembly [1]: Valve [13]: Mass flow</t>
  </si>
  <si>
    <t>~2~17~20~~-5001~</t>
  </si>
  <si>
    <t>17 - Outlet of Pipe (PCE) [77] -&gt; Inlet of Boiler Assembly [1]: Valve [13]: Entropy</t>
  </si>
  <si>
    <t>~2~17~4~~-5001~</t>
  </si>
  <si>
    <t>17 - Outlet of Pipe (PCE) [77] -&gt; Inlet of Boiler Assembly [1]: Valve [13]: Enthalpy</t>
  </si>
  <si>
    <t>~2~17~3~~-5001~</t>
  </si>
  <si>
    <t>17 - Outlet of Pipe (PCE) [77] -&gt; Inlet of Boiler Assembly [1]: Valve [13]: Enthalpy H*</t>
  </si>
  <si>
    <t>~2~17~5~~-5001~</t>
  </si>
  <si>
    <t>17 - Outlet of Pipe (PCE) [77] -&gt; Inlet of Boiler Assembly [1]: Valve [13]: Steam quality</t>
  </si>
  <si>
    <t>~2~17~10~~-5001~</t>
  </si>
  <si>
    <t>17 - Outlet of Pipe (PCE) [77] -&gt; Inlet of Boiler Assembly [1]: Valve [13]: Density</t>
  </si>
  <si>
    <t>~2~17~11~~-5001~</t>
  </si>
  <si>
    <t>17 - Outlet of Pipe (PCE) [77] -&gt; Inlet of Boiler Assembly [1]: Valve [13]: Specific heat</t>
  </si>
  <si>
    <t>~2~17~12~~-5001~</t>
  </si>
  <si>
    <t>17 - Outlet of Pipe (PCE) [77] -&gt; Inlet of Boiler Assembly [1]: Valve [13]: Thermal conductivity</t>
  </si>
  <si>
    <t>~2~17~13~~-5001~</t>
  </si>
  <si>
    <t>17 - Outlet of Pipe (PCE) [77] -&gt; Inlet of Boiler Assembly [1]: Valve [13]: Dynamic viscosity</t>
  </si>
  <si>
    <t>~2~18~0~~-5001~</t>
  </si>
  <si>
    <t>18 - Feedwater outlet of Deaerator [25] - DAER -&gt; Inlet of Splitter [61]: Pressure</t>
  </si>
  <si>
    <t>~2~18~1~~-5001~</t>
  </si>
  <si>
    <t>18 - Feedwater outlet of Deaerator [25] - DAER -&gt; Inlet of Splitter [61]: Temperature</t>
  </si>
  <si>
    <t>~2~18~2~~-5001~</t>
  </si>
  <si>
    <t>18 - Feedwater outlet of Deaerator [25] - DAER -&gt; Inlet of Splitter [61]: Mass flow</t>
  </si>
  <si>
    <t>~2~18~20~~-5001~</t>
  </si>
  <si>
    <t>18 - Feedwater outlet of Deaerator [25] - DAER -&gt; Inlet of Splitter [61]: Entropy</t>
  </si>
  <si>
    <t>~2~18~4~~-5001~</t>
  </si>
  <si>
    <t>18 - Feedwater outlet of Deaerator [25] - DAER -&gt; Inlet of Splitter [61]: Enthalpy</t>
  </si>
  <si>
    <t>~2~18~3~~-5001~</t>
  </si>
  <si>
    <t>18 - Feedwater outlet of Deaerator [25] - DAER -&gt; Inlet of Splitter [61]: Enthalpy H*</t>
  </si>
  <si>
    <t>~2~18~5~~-5001~</t>
  </si>
  <si>
    <t>18 - Feedwater outlet of Deaerator [25] - DAER -&gt; Inlet of Splitter [61]: Steam quality</t>
  </si>
  <si>
    <t>~2~18~10~~-5001~</t>
  </si>
  <si>
    <t>18 - Feedwater outlet of Deaerator [25] - DAER -&gt; Inlet of Splitter [61]: Density</t>
  </si>
  <si>
    <t>~2~18~11~~-5001~</t>
  </si>
  <si>
    <t>18 - Feedwater outlet of Deaerator [25] - DAER -&gt; Inlet of Splitter [61]: Specific heat</t>
  </si>
  <si>
    <t>~2~18~12~~-5001~</t>
  </si>
  <si>
    <t>18 - Feedwater outlet of Deaerator [25] - DAER -&gt; Inlet of Splitter [61]: Thermal conductivity</t>
  </si>
  <si>
    <t>~2~18~13~~-5001~</t>
  </si>
  <si>
    <t>18 - Feedwater outlet of Deaerator [25] - DAER -&gt; Inlet of Splitter [61]: Dynamic viscosity</t>
  </si>
  <si>
    <t>~2~19~0~~-5001~</t>
  </si>
  <si>
    <t>19 - Outlet of Boiler Assembly [1]: Valve [31] -&gt; Inlet of Pipe (PCE) [4]: Pressure</t>
  </si>
  <si>
    <t>~2~19~1~~-5001~</t>
  </si>
  <si>
    <t>19 - Outlet of Boiler Assembly [1]: Valve [31] -&gt; Inlet of Pipe (PCE) [4]: Temperature</t>
  </si>
  <si>
    <t>~2~19~2~~-5001~</t>
  </si>
  <si>
    <t>19 - Outlet of Boiler Assembly [1]: Valve [31] -&gt; Inlet of Pipe (PCE) [4]: Mass flow</t>
  </si>
  <si>
    <t>~2~19~20~~-5001~</t>
  </si>
  <si>
    <t>19 - Outlet of Boiler Assembly [1]: Valve [31] -&gt; Inlet of Pipe (PCE) [4]: Entropy</t>
  </si>
  <si>
    <t>~2~19~4~~-5001~</t>
  </si>
  <si>
    <t>19 - Outlet of Boiler Assembly [1]: Valve [31] -&gt; Inlet of Pipe (PCE) [4]: Enthalpy</t>
  </si>
  <si>
    <t>~2~19~3~~-5001~</t>
  </si>
  <si>
    <t>19 - Outlet of Boiler Assembly [1]: Valve [31] -&gt; Inlet of Pipe (PCE) [4]: Enthalpy H*</t>
  </si>
  <si>
    <t>~2~19~5~~-5001~</t>
  </si>
  <si>
    <t>19 - Outlet of Boiler Assembly [1]: Valve [31] -&gt; Inlet of Pipe (PCE) [4]: Steam quality</t>
  </si>
  <si>
    <t>~2~19~10~~-5001~</t>
  </si>
  <si>
    <t>19 - Outlet of Boiler Assembly [1]: Valve [31] -&gt; Inlet of Pipe (PCE) [4]: Density</t>
  </si>
  <si>
    <t>~2~19~11~~-5001~</t>
  </si>
  <si>
    <t>19 - Outlet of Boiler Assembly [1]: Valve [31] -&gt; Inlet of Pipe (PCE) [4]: Specific heat</t>
  </si>
  <si>
    <t>~2~19~12~~-5001~</t>
  </si>
  <si>
    <t>19 - Outlet of Boiler Assembly [1]: Valve [31] -&gt; Inlet of Pipe (PCE) [4]: Thermal conductivity</t>
  </si>
  <si>
    <t>~2~19~13~~-5001~</t>
  </si>
  <si>
    <t>19 - Outlet of Boiler Assembly [1]: Valve [31] -&gt; Inlet of Pipe (PCE) [4]: Dynamic viscosity</t>
  </si>
  <si>
    <t>~2~20~0~~-5001~</t>
  </si>
  <si>
    <t>20 - Outlet 3 of Splitter [15] -&gt; Feedwater inlet of Feedwater Heater (PCE) [32] - HPH-2: Pressure</t>
  </si>
  <si>
    <t>~2~20~1~~-5001~</t>
  </si>
  <si>
    <t>20 - Outlet 3 of Splitter [15] -&gt; Feedwater inlet of Feedwater Heater (PCE) [32] - HPH-2: Temperature</t>
  </si>
  <si>
    <t>~2~20~2~~-5001~</t>
  </si>
  <si>
    <t>20 - Outlet 3 of Splitter [15] -&gt; Feedwater inlet of Feedwater Heater (PCE) [32] - HPH-2: Mass flow</t>
  </si>
  <si>
    <t>~2~20~20~~-5001~</t>
  </si>
  <si>
    <t>20 - Outlet 3 of Splitter [15] -&gt; Feedwater inlet of Feedwater Heater (PCE) [32] - HPH-2: Entropy</t>
  </si>
  <si>
    <t>~2~20~4~~-5001~</t>
  </si>
  <si>
    <t>20 - Outlet 3 of Splitter [15] -&gt; Feedwater inlet of Feedwater Heater (PCE) [32] - HPH-2: Enthalpy</t>
  </si>
  <si>
    <t>~2~20~3~~-5001~</t>
  </si>
  <si>
    <t>20 - Outlet 3 of Splitter [15] -&gt; Feedwater inlet of Feedwater Heater (PCE) [32] - HPH-2: Enthalpy H*</t>
  </si>
  <si>
    <t>~2~20~5~~-5001~</t>
  </si>
  <si>
    <t>20 - Outlet 3 of Splitter [15] -&gt; Feedwater inlet of Feedwater Heater (PCE) [32] - HPH-2: Steam quality</t>
  </si>
  <si>
    <t>~2~20~10~~-5001~</t>
  </si>
  <si>
    <t>20 - Outlet 3 of Splitter [15] -&gt; Feedwater inlet of Feedwater Heater (PCE) [32] - HPH-2: Density</t>
  </si>
  <si>
    <t>~2~20~11~~-5001~</t>
  </si>
  <si>
    <t>20 - Outlet 3 of Splitter [15] -&gt; Feedwater inlet of Feedwater Heater (PCE) [32] - HPH-2: Specific heat</t>
  </si>
  <si>
    <t>~2~20~12~~-5001~</t>
  </si>
  <si>
    <t>20 - Outlet 3 of Splitter [15] -&gt; Feedwater inlet of Feedwater Heater (PCE) [32] - HPH-2: Thermal conductivity</t>
  </si>
  <si>
    <t>~2~20~13~~-5001~</t>
  </si>
  <si>
    <t>20 - Outlet 3 of Splitter [15] -&gt; Feedwater inlet of Feedwater Heater (PCE) [32] - HPH-2: Dynamic viscosity</t>
  </si>
  <si>
    <t>~2~21~0~~-5001~</t>
  </si>
  <si>
    <t>21 - Outlet 2 of Splitter [34] -&gt; Inlet 1 of Mixer [62]: Pressure</t>
  </si>
  <si>
    <t>~2~21~1~~-5001~</t>
  </si>
  <si>
    <t>21 - Outlet 2 of Splitter [34] -&gt; Inlet 1 of Mixer [62]: Temperature</t>
  </si>
  <si>
    <t>~2~21~2~~-5001~</t>
  </si>
  <si>
    <t>21 - Outlet 2 of Splitter [34] -&gt; Inlet 1 of Mixer [62]: Mass flow</t>
  </si>
  <si>
    <t>~2~21~20~~-5001~</t>
  </si>
  <si>
    <t>21 - Outlet 2 of Splitter [34] -&gt; Inlet 1 of Mixer [62]: Entropy</t>
  </si>
  <si>
    <t>~2~21~4~~-5001~</t>
  </si>
  <si>
    <t>21 - Outlet 2 of Splitter [34] -&gt; Inlet 1 of Mixer [62]: Enthalpy</t>
  </si>
  <si>
    <t>~2~21~3~~-5001~</t>
  </si>
  <si>
    <t>21 - Outlet 2 of Splitter [34] -&gt; Inlet 1 of Mixer [62]: Enthalpy H*</t>
  </si>
  <si>
    <t>~2~21~5~~-5001~</t>
  </si>
  <si>
    <t>21 - Outlet 2 of Splitter [34] -&gt; Inlet 1 of Mixer [62]: Steam quality</t>
  </si>
  <si>
    <t>~2~21~10~~-5001~</t>
  </si>
  <si>
    <t>21 - Outlet 2 of Splitter [34] -&gt; Inlet 1 of Mixer [62]: Density</t>
  </si>
  <si>
    <t>~2~21~11~~-5001~</t>
  </si>
  <si>
    <t>21 - Outlet 2 of Splitter [34] -&gt; Inlet 1 of Mixer [62]: Specific heat</t>
  </si>
  <si>
    <t>~2~21~12~~-5001~</t>
  </si>
  <si>
    <t>21 - Outlet 2 of Splitter [34] -&gt; Inlet 1 of Mixer [62]: Thermal conductivity</t>
  </si>
  <si>
    <t>~2~21~13~~-5001~</t>
  </si>
  <si>
    <t>21 - Outlet 2 of Splitter [34] -&gt; Inlet 1 of Mixer [62]: Dynamic viscosity</t>
  </si>
  <si>
    <t>~2~22~0~~-5001~</t>
  </si>
  <si>
    <t>22 - Outlet of ST Assembly [1]: ST Group [16] -&gt; Inlet of Splitter [28]: Pressure</t>
  </si>
  <si>
    <t>~2~22~1~~-5001~</t>
  </si>
  <si>
    <t>22 - Outlet of ST Assembly [1]: ST Group [16] -&gt; Inlet of Splitter [28]: Temperature</t>
  </si>
  <si>
    <t>~2~22~2~~-5001~</t>
  </si>
  <si>
    <t>22 - Outlet of ST Assembly [1]: ST Group [16] -&gt; Inlet of Splitter [28]: Mass flow</t>
  </si>
  <si>
    <t>~2~22~20~~-5001~</t>
  </si>
  <si>
    <t>22 - Outlet of ST Assembly [1]: ST Group [16] -&gt; Inlet of Splitter [28]: Entropy</t>
  </si>
  <si>
    <t>~2~22~4~~-5001~</t>
  </si>
  <si>
    <t>22 - Outlet of ST Assembly [1]: ST Group [16] -&gt; Inlet of Splitter [28]: Enthalpy</t>
  </si>
  <si>
    <t>~2~22~3~~-5001~</t>
  </si>
  <si>
    <t>22 - Outlet of ST Assembly [1]: ST Group [16] -&gt; Inlet of Splitter [28]: Enthalpy H*</t>
  </si>
  <si>
    <t>~2~22~5~~-5001~</t>
  </si>
  <si>
    <t>22 - Outlet of ST Assembly [1]: ST Group [16] -&gt; Inlet of Splitter [28]: Steam quality</t>
  </si>
  <si>
    <t>~2~22~10~~-5001~</t>
  </si>
  <si>
    <t>22 - Outlet of ST Assembly [1]: ST Group [16] -&gt; Inlet of Splitter [28]: Density</t>
  </si>
  <si>
    <t>~2~22~11~~-5001~</t>
  </si>
  <si>
    <t>22 - Outlet of ST Assembly [1]: ST Group [16] -&gt; Inlet of Splitter [28]: Specific heat</t>
  </si>
  <si>
    <t>~2~22~12~~-5001~</t>
  </si>
  <si>
    <t>22 - Outlet of ST Assembly [1]: ST Group [16] -&gt; Inlet of Splitter [28]: Thermal conductivity</t>
  </si>
  <si>
    <t>~2~22~13~~-5001~</t>
  </si>
  <si>
    <t>22 - Outlet of ST Assembly [1]: ST Group [16] -&gt; Inlet of Splitter [28]: Dynamic viscosity</t>
  </si>
  <si>
    <t>~2~23~0~~-5001~</t>
  </si>
  <si>
    <t>23 - Outlet 1 of Splitter [28] -&gt; Inlet of ST Assembly [1]: ST Group [17]: Pressure</t>
  </si>
  <si>
    <t>~2~23~1~~-5001~</t>
  </si>
  <si>
    <t>23 - Outlet 1 of Splitter [28] -&gt; Inlet of ST Assembly [1]: ST Group [17]: Temperature</t>
  </si>
  <si>
    <t>~2~23~2~~-5001~</t>
  </si>
  <si>
    <t>23 - Outlet 1 of Splitter [28] -&gt; Inlet of ST Assembly [1]: ST Group [17]: Mass flow</t>
  </si>
  <si>
    <t>~2~23~20~~-5001~</t>
  </si>
  <si>
    <t>23 - Outlet 1 of Splitter [28] -&gt; Inlet of ST Assembly [1]: ST Group [17]: Entropy</t>
  </si>
  <si>
    <t>~2~23~4~~-5001~</t>
  </si>
  <si>
    <t>23 - Outlet 1 of Splitter [28] -&gt; Inlet of ST Assembly [1]: ST Group [17]: Enthalpy</t>
  </si>
  <si>
    <t>~2~23~3~~-5001~</t>
  </si>
  <si>
    <t>23 - Outlet 1 of Splitter [28] -&gt; Inlet of ST Assembly [1]: ST Group [17]: Enthalpy H*</t>
  </si>
  <si>
    <t>~2~23~5~~-5001~</t>
  </si>
  <si>
    <t>23 - Outlet 1 of Splitter [28] -&gt; Inlet of ST Assembly [1]: ST Group [17]: Steam quality</t>
  </si>
  <si>
    <t>~2~23~10~~-5001~</t>
  </si>
  <si>
    <t>23 - Outlet 1 of Splitter [28] -&gt; Inlet of ST Assembly [1]: ST Group [17]: Density</t>
  </si>
  <si>
    <t>~2~23~11~~-5001~</t>
  </si>
  <si>
    <t>23 - Outlet 1 of Splitter [28] -&gt; Inlet of ST Assembly [1]: ST Group [17]: Specific heat</t>
  </si>
  <si>
    <t>~2~23~12~~-5001~</t>
  </si>
  <si>
    <t>23 - Outlet 1 of Splitter [28] -&gt; Inlet of ST Assembly [1]: ST Group [17]: Thermal conductivity</t>
  </si>
  <si>
    <t>~2~23~13~~-5001~</t>
  </si>
  <si>
    <t>23 - Outlet 1 of Splitter [28] -&gt; Inlet of ST Assembly [1]: ST Group [17]: Dynamic viscosity</t>
  </si>
  <si>
    <t>~2~24~0~~-5001~</t>
  </si>
  <si>
    <t>24 - Outlet 2 of Splitter [28] -&gt; Inlet of Pipe (PCE) [53]: Pressure</t>
  </si>
  <si>
    <t>~2~24~1~~-5001~</t>
  </si>
  <si>
    <t>24 - Outlet 2 of Splitter [28] -&gt; Inlet of Pipe (PCE) [53]: Temperature</t>
  </si>
  <si>
    <t>~2~24~2~~-5001~</t>
  </si>
  <si>
    <t>24 - Outlet 2 of Splitter [28] -&gt; Inlet of Pipe (PCE) [53]: Mass flow</t>
  </si>
  <si>
    <t>~2~24~20~~-5001~</t>
  </si>
  <si>
    <t>24 - Outlet 2 of Splitter [28] -&gt; Inlet of Pipe (PCE) [53]: Entropy</t>
  </si>
  <si>
    <t>~2~24~4~~-5001~</t>
  </si>
  <si>
    <t>24 - Outlet 2 of Splitter [28] -&gt; Inlet of Pipe (PCE) [53]: Enthalpy</t>
  </si>
  <si>
    <t>~2~24~3~~-5001~</t>
  </si>
  <si>
    <t>24 - Outlet 2 of Splitter [28] -&gt; Inlet of Pipe (PCE) [53]: Enthalpy H*</t>
  </si>
  <si>
    <t>~2~24~5~~-5001~</t>
  </si>
  <si>
    <t>24 - Outlet 2 of Splitter [28] -&gt; Inlet of Pipe (PCE) [53]: Steam quality</t>
  </si>
  <si>
    <t>~2~24~10~~-5001~</t>
  </si>
  <si>
    <t>24 - Outlet 2 of Splitter [28] -&gt; Inlet of Pipe (PCE) [53]: Density</t>
  </si>
  <si>
    <t>~2~24~11~~-5001~</t>
  </si>
  <si>
    <t>24 - Outlet 2 of Splitter [28] -&gt; Inlet of Pipe (PCE) [53]: Specific heat</t>
  </si>
  <si>
    <t>~2~24~12~~-5001~</t>
  </si>
  <si>
    <t>24 - Outlet 2 of Splitter [28] -&gt; Inlet of Pipe (PCE) [53]: Thermal conductivity</t>
  </si>
  <si>
    <t>~2~24~13~~-5001~</t>
  </si>
  <si>
    <t>24 - Outlet 2 of Splitter [28] -&gt; Inlet of Pipe (PCE) [53]: Dynamic viscosity</t>
  </si>
  <si>
    <t>~2~25~0~~-5001~</t>
  </si>
  <si>
    <t>25 - Outlet of ST Assembly [1]: ST Group [17] -&gt; Inlet of Splitter [29]: Pressure</t>
  </si>
  <si>
    <t>~2~25~1~~-5001~</t>
  </si>
  <si>
    <t>25 - Outlet of ST Assembly [1]: ST Group [17] -&gt; Inlet of Splitter [29]: Temperature</t>
  </si>
  <si>
    <t>~2~25~2~~-5001~</t>
  </si>
  <si>
    <t>25 - Outlet of ST Assembly [1]: ST Group [17] -&gt; Inlet of Splitter [29]: Mass flow</t>
  </si>
  <si>
    <t>~2~25~20~~-5001~</t>
  </si>
  <si>
    <t>25 - Outlet of ST Assembly [1]: ST Group [17] -&gt; Inlet of Splitter [29]: Entropy</t>
  </si>
  <si>
    <t>~2~25~4~~-5001~</t>
  </si>
  <si>
    <t>25 - Outlet of ST Assembly [1]: ST Group [17] -&gt; Inlet of Splitter [29]: Enthalpy</t>
  </si>
  <si>
    <t>~2~25~3~~-5001~</t>
  </si>
  <si>
    <t>25 - Outlet of ST Assembly [1]: ST Group [17] -&gt; Inlet of Splitter [29]: Enthalpy H*</t>
  </si>
  <si>
    <t>~2~25~5~~-5001~</t>
  </si>
  <si>
    <t>25 - Outlet of ST Assembly [1]: ST Group [17] -&gt; Inlet of Splitter [29]: Steam quality</t>
  </si>
  <si>
    <t>~2~25~10~~-5001~</t>
  </si>
  <si>
    <t>25 - Outlet of ST Assembly [1]: ST Group [17] -&gt; Inlet of Splitter [29]: Density</t>
  </si>
  <si>
    <t>~2~25~11~~-5001~</t>
  </si>
  <si>
    <t>25 - Outlet of ST Assembly [1]: ST Group [17] -&gt; Inlet of Splitter [29]: Specific heat</t>
  </si>
  <si>
    <t>~2~25~12~~-5001~</t>
  </si>
  <si>
    <t>25 - Outlet of ST Assembly [1]: ST Group [17] -&gt; Inlet of Splitter [29]: Thermal conductivity</t>
  </si>
  <si>
    <t>~2~25~13~~-5001~</t>
  </si>
  <si>
    <t>25 - Outlet of ST Assembly [1]: ST Group [17] -&gt; Inlet of Splitter [29]: Dynamic viscosity</t>
  </si>
  <si>
    <t>~2~26~0~~-5001~</t>
  </si>
  <si>
    <t>26 - Outlet 2 of Splitter [29] -&gt; Inlet of Pipe (PCE) [54]: Pressure</t>
  </si>
  <si>
    <t>~2~26~1~~-5001~</t>
  </si>
  <si>
    <t>26 - Outlet 2 of Splitter [29] -&gt; Inlet of Pipe (PCE) [54]: Temperature</t>
  </si>
  <si>
    <t>~2~26~2~~-5001~</t>
  </si>
  <si>
    <t>26 - Outlet 2 of Splitter [29] -&gt; Inlet of Pipe (PCE) [54]: Mass flow</t>
  </si>
  <si>
    <t>~2~26~20~~-5001~</t>
  </si>
  <si>
    <t>26 - Outlet 2 of Splitter [29] -&gt; Inlet of Pipe (PCE) [54]: Entropy</t>
  </si>
  <si>
    <t>~2~26~4~~-5001~</t>
  </si>
  <si>
    <t>26 - Outlet 2 of Splitter [29] -&gt; Inlet of Pipe (PCE) [54]: Enthalpy</t>
  </si>
  <si>
    <t>~2~26~3~~-5001~</t>
  </si>
  <si>
    <t>26 - Outlet 2 of Splitter [29] -&gt; Inlet of Pipe (PCE) [54]: Enthalpy H*</t>
  </si>
  <si>
    <t>~2~26~5~~-5001~</t>
  </si>
  <si>
    <t>26 - Outlet 2 of Splitter [29] -&gt; Inlet of Pipe (PCE) [54]: Steam quality</t>
  </si>
  <si>
    <t>~2~26~10~~-5001~</t>
  </si>
  <si>
    <t>26 - Outlet 2 of Splitter [29] -&gt; Inlet of Pipe (PCE) [54]: Density</t>
  </si>
  <si>
    <t>~2~26~11~~-5001~</t>
  </si>
  <si>
    <t>26 - Outlet 2 of Splitter [29] -&gt; Inlet of Pipe (PCE) [54]: Specific heat</t>
  </si>
  <si>
    <t>~2~26~12~~-5001~</t>
  </si>
  <si>
    <t>26 - Outlet 2 of Splitter [29] -&gt; Inlet of Pipe (PCE) [54]: Thermal conductivity</t>
  </si>
  <si>
    <t>~2~26~13~~-5001~</t>
  </si>
  <si>
    <t>26 - Outlet 2 of Splitter [29] -&gt; Inlet of Pipe (PCE) [54]: Dynamic viscosity</t>
  </si>
  <si>
    <t>~2~27~0~~-5001~</t>
  </si>
  <si>
    <t>27 - Outlet 1 of Splitter [29] -&gt; Inlet of ST Assembly [1]: ST Group [18]: Pressure</t>
  </si>
  <si>
    <t>~2~27~1~~-5001~</t>
  </si>
  <si>
    <t>27 - Outlet 1 of Splitter [29] -&gt; Inlet of ST Assembly [1]: ST Group [18]: Temperature</t>
  </si>
  <si>
    <t>~2~27~2~~-5001~</t>
  </si>
  <si>
    <t>27 - Outlet 1 of Splitter [29] -&gt; Inlet of ST Assembly [1]: ST Group [18]: Mass flow</t>
  </si>
  <si>
    <t>~2~27~20~~-5001~</t>
  </si>
  <si>
    <t>27 - Outlet 1 of Splitter [29] -&gt; Inlet of ST Assembly [1]: ST Group [18]: Entropy</t>
  </si>
  <si>
    <t>~2~27~4~~-5001~</t>
  </si>
  <si>
    <t>27 - Outlet 1 of Splitter [29] -&gt; Inlet of ST Assembly [1]: ST Group [18]: Enthalpy</t>
  </si>
  <si>
    <t>~2~27~3~~-5001~</t>
  </si>
  <si>
    <t>27 - Outlet 1 of Splitter [29] -&gt; Inlet of ST Assembly [1]: ST Group [18]: Enthalpy H*</t>
  </si>
  <si>
    <t>~2~27~5~~-5001~</t>
  </si>
  <si>
    <t>27 - Outlet 1 of Splitter [29] -&gt; Inlet of ST Assembly [1]: ST Group [18]: Steam quality</t>
  </si>
  <si>
    <t>~2~27~10~~-5001~</t>
  </si>
  <si>
    <t>27 - Outlet 1 of Splitter [29] -&gt; Inlet of ST Assembly [1]: ST Group [18]: Density</t>
  </si>
  <si>
    <t>~2~27~11~~-5001~</t>
  </si>
  <si>
    <t>27 - Outlet 1 of Splitter [29] -&gt; Inlet of ST Assembly [1]: ST Group [18]: Specific heat</t>
  </si>
  <si>
    <t>~2~27~12~~-5001~</t>
  </si>
  <si>
    <t>27 - Outlet 1 of Splitter [29] -&gt; Inlet of ST Assembly [1]: ST Group [18]: Thermal conductivity</t>
  </si>
  <si>
    <t>~2~27~13~~-5001~</t>
  </si>
  <si>
    <t>27 - Outlet 1 of Splitter [29] -&gt; Inlet of ST Assembly [1]: ST Group [18]: Dynamic viscosity</t>
  </si>
  <si>
    <t>~2~28~0~~-5001~</t>
  </si>
  <si>
    <t>28 - Outlet 1 of Splitter [76] -&gt; Suction of General Pump [6] - CWP-2: Pressure</t>
  </si>
  <si>
    <t>~2~28~1~~-5001~</t>
  </si>
  <si>
    <t>28 - Outlet 1 of Splitter [76] -&gt; Suction of General Pump [6] - CWP-2: Temperature</t>
  </si>
  <si>
    <t>~2~28~2~~-5001~</t>
  </si>
  <si>
    <t>28 - Outlet 1 of Splitter [76] -&gt; Suction of General Pump [6] - CWP-2: Mass flow</t>
  </si>
  <si>
    <t>~2~28~20~~-5001~</t>
  </si>
  <si>
    <t>28 - Outlet 1 of Splitter [76] -&gt; Suction of General Pump [6] - CWP-2: Entropy</t>
  </si>
  <si>
    <t>~2~28~4~~-5001~</t>
  </si>
  <si>
    <t>28 - Outlet 1 of Splitter [76] -&gt; Suction of General Pump [6] - CWP-2: Enthalpy</t>
  </si>
  <si>
    <t>~2~28~3~~-5001~</t>
  </si>
  <si>
    <t>28 - Outlet 1 of Splitter [76] -&gt; Suction of General Pump [6] - CWP-2: Enthalpy H*</t>
  </si>
  <si>
    <t>~2~28~5~~-5001~</t>
  </si>
  <si>
    <t>28 - Outlet 1 of Splitter [76] -&gt; Suction of General Pump [6] - CWP-2: Steam quality</t>
  </si>
  <si>
    <t>~2~28~10~~-5001~</t>
  </si>
  <si>
    <t>28 - Outlet 1 of Splitter [76] -&gt; Suction of General Pump [6] - CWP-2: Density</t>
  </si>
  <si>
    <t>~2~28~11~~-5001~</t>
  </si>
  <si>
    <t>28 - Outlet 1 of Splitter [76] -&gt; Suction of General Pump [6] - CWP-2: Specific heat</t>
  </si>
  <si>
    <t>~2~28~12~~-5001~</t>
  </si>
  <si>
    <t>28 - Outlet 1 of Splitter [76] -&gt; Suction of General Pump [6] - CWP-2: Thermal conductivity</t>
  </si>
  <si>
    <t>~2~28~13~~-5001~</t>
  </si>
  <si>
    <t>28 - Outlet 1 of Splitter [76] -&gt; Suction of General Pump [6] - CWP-2: Dynamic viscosity</t>
  </si>
  <si>
    <t>~2~29~0~~-5001~</t>
  </si>
  <si>
    <t>29 - Outlet of Pipe (PCE) [1] -&gt; Inlet 3 of Mixer [60]: Pressure</t>
  </si>
  <si>
    <t>~2~29~1~~-5001~</t>
  </si>
  <si>
    <t>29 - Outlet of Pipe (PCE) [1] -&gt; Inlet 3 of Mixer [60]: Temperature</t>
  </si>
  <si>
    <t>~2~29~2~~-5001~</t>
  </si>
  <si>
    <t>29 - Outlet of Pipe (PCE) [1] -&gt; Inlet 3 of Mixer [60]: Mass flow</t>
  </si>
  <si>
    <t>~2~29~20~~-5001~</t>
  </si>
  <si>
    <t>29 - Outlet of Pipe (PCE) [1] -&gt; Inlet 3 of Mixer [60]: Entropy</t>
  </si>
  <si>
    <t>~2~29~4~~-5001~</t>
  </si>
  <si>
    <t>29 - Outlet of Pipe (PCE) [1] -&gt; Inlet 3 of Mixer [60]: Enthalpy</t>
  </si>
  <si>
    <t>~2~29~3~~-5001~</t>
  </si>
  <si>
    <t>29 - Outlet of Pipe (PCE) [1] -&gt; Inlet 3 of Mixer [60]: Enthalpy H*</t>
  </si>
  <si>
    <t>~2~29~5~~-5001~</t>
  </si>
  <si>
    <t>29 - Outlet of Pipe (PCE) [1] -&gt; Inlet 3 of Mixer [60]: Steam quality</t>
  </si>
  <si>
    <t>~2~29~10~~-5001~</t>
  </si>
  <si>
    <t>29 - Outlet of Pipe (PCE) [1] -&gt; Inlet 3 of Mixer [60]: Density</t>
  </si>
  <si>
    <t>~2~29~11~~-5001~</t>
  </si>
  <si>
    <t>29 - Outlet of Pipe (PCE) [1] -&gt; Inlet 3 of Mixer [60]: Specific heat</t>
  </si>
  <si>
    <t>~2~29~12~~-5001~</t>
  </si>
  <si>
    <t>29 - Outlet of Pipe (PCE) [1] -&gt; Inlet 3 of Mixer [60]: Thermal conductivity</t>
  </si>
  <si>
    <t>~2~29~13~~-5001~</t>
  </si>
  <si>
    <t>29 - Outlet of Pipe (PCE) [1] -&gt; Inlet 3 of Mixer [60]: Dynamic viscosity</t>
  </si>
  <si>
    <t>~2~30~0~~-5001~</t>
  </si>
  <si>
    <t>30 - Outlet 1 of Splitter [30] -&gt; Inlet of ST Assembly [1]: ST Group [19]: Pressure</t>
  </si>
  <si>
    <t>~2~30~1~~-5001~</t>
  </si>
  <si>
    <t>30 - Outlet 1 of Splitter [30] -&gt; Inlet of ST Assembly [1]: ST Group [19]: Temperature</t>
  </si>
  <si>
    <t>~2~30~2~~-5001~</t>
  </si>
  <si>
    <t>30 - Outlet 1 of Splitter [30] -&gt; Inlet of ST Assembly [1]: ST Group [19]: Mass flow</t>
  </si>
  <si>
    <t>~2~30~20~~-5001~</t>
  </si>
  <si>
    <t>30 - Outlet 1 of Splitter [30] -&gt; Inlet of ST Assembly [1]: ST Group [19]: Entropy</t>
  </si>
  <si>
    <t>~2~30~4~~-5001~</t>
  </si>
  <si>
    <t>30 - Outlet 1 of Splitter [30] -&gt; Inlet of ST Assembly [1]: ST Group [19]: Enthalpy</t>
  </si>
  <si>
    <t>~2~30~3~~-5001~</t>
  </si>
  <si>
    <t>30 - Outlet 1 of Splitter [30] -&gt; Inlet of ST Assembly [1]: ST Group [19]: Enthalpy H*</t>
  </si>
  <si>
    <t>~2~30~5~~-5001~</t>
  </si>
  <si>
    <t>30 - Outlet 1 of Splitter [30] -&gt; Inlet of ST Assembly [1]: ST Group [19]: Steam quality</t>
  </si>
  <si>
    <t>~2~30~10~~-5001~</t>
  </si>
  <si>
    <t>30 - Outlet 1 of Splitter [30] -&gt; Inlet of ST Assembly [1]: ST Group [19]: Density</t>
  </si>
  <si>
    <t>~2~30~11~~-5001~</t>
  </si>
  <si>
    <t>30 - Outlet 1 of Splitter [30] -&gt; Inlet of ST Assembly [1]: ST Group [19]: Specific heat</t>
  </si>
  <si>
    <t>~2~30~12~~-5001~</t>
  </si>
  <si>
    <t>30 - Outlet 1 of Splitter [30] -&gt; Inlet of ST Assembly [1]: ST Group [19]: Thermal conductivity</t>
  </si>
  <si>
    <t>~2~30~13~~-5001~</t>
  </si>
  <si>
    <t>30 - Outlet 1 of Splitter [30] -&gt; Inlet of ST Assembly [1]: ST Group [19]: Dynamic viscosity</t>
  </si>
  <si>
    <t>~2~31~0~~-5001~</t>
  </si>
  <si>
    <t>31 - Outlet of Valve [75] -&gt; Suction of General Pump [59] - BFP-A: Pressure</t>
  </si>
  <si>
    <t>~2~31~1~~-5001~</t>
  </si>
  <si>
    <t>31 - Outlet of Valve [75] -&gt; Suction of General Pump [59] - BFP-A: Temperature</t>
  </si>
  <si>
    <t>~2~31~2~~-5001~</t>
  </si>
  <si>
    <t>31 - Outlet of Valve [75] -&gt; Suction of General Pump [59] - BFP-A: Mass flow</t>
  </si>
  <si>
    <t>~2~31~20~~-5001~</t>
  </si>
  <si>
    <t>31 - Outlet of Valve [75] -&gt; Suction of General Pump [59] - BFP-A: Entropy</t>
  </si>
  <si>
    <t>~2~31~4~~-5001~</t>
  </si>
  <si>
    <t>31 - Outlet of Valve [75] -&gt; Suction of General Pump [59] - BFP-A: Enthalpy</t>
  </si>
  <si>
    <t>~2~31~3~~-5001~</t>
  </si>
  <si>
    <t>31 - Outlet of Valve [75] -&gt; Suction of General Pump [59] - BFP-A: Enthalpy H*</t>
  </si>
  <si>
    <t>~2~31~5~~-5001~</t>
  </si>
  <si>
    <t>31 - Outlet of Valve [75] -&gt; Suction of General Pump [59] - BFP-A: Steam quality</t>
  </si>
  <si>
    <t>~2~31~10~~-5001~</t>
  </si>
  <si>
    <t>31 - Outlet of Valve [75] -&gt; Suction of General Pump [59] - BFP-A: Density</t>
  </si>
  <si>
    <t>~2~31~11~~-5001~</t>
  </si>
  <si>
    <t>31 - Outlet of Valve [75] -&gt; Suction of General Pump [59] - BFP-A: Specific heat</t>
  </si>
  <si>
    <t>~2~31~12~~-5001~</t>
  </si>
  <si>
    <t>31 - Outlet of Valve [75] -&gt; Suction of General Pump [59] - BFP-A: Thermal conductivity</t>
  </si>
  <si>
    <t>~2~31~13~~-5001~</t>
  </si>
  <si>
    <t>31 - Outlet of Valve [75] -&gt; Suction of General Pump [59] - BFP-A: Dynamic viscosity</t>
  </si>
  <si>
    <t>~2~32~0~~-5001~</t>
  </si>
  <si>
    <t>32 - Outlet 1 of Splitter [26] - k -&gt; Inlet 1 of Mixer [60]: Pressure</t>
  </si>
  <si>
    <t>~2~32~1~~-5001~</t>
  </si>
  <si>
    <t>32 - Outlet 1 of Splitter [26] - k -&gt; Inlet 1 of Mixer [60]: Temperature</t>
  </si>
  <si>
    <t>~2~32~2~~-5001~</t>
  </si>
  <si>
    <t>32 - Outlet 1 of Splitter [26] - k -&gt; Inlet 1 of Mixer [60]: Mass flow</t>
  </si>
  <si>
    <t>~2~32~20~~-5001~</t>
  </si>
  <si>
    <t>32 - Outlet 1 of Splitter [26] - k -&gt; Inlet 1 of Mixer [60]: Entropy</t>
  </si>
  <si>
    <t>~2~32~4~~-5001~</t>
  </si>
  <si>
    <t>32 - Outlet 1 of Splitter [26] - k -&gt; Inlet 1 of Mixer [60]: Enthalpy</t>
  </si>
  <si>
    <t>~2~32~3~~-5001~</t>
  </si>
  <si>
    <t>32 - Outlet 1 of Splitter [26] - k -&gt; Inlet 1 of Mixer [60]: Enthalpy H*</t>
  </si>
  <si>
    <t>~2~32~5~~-5001~</t>
  </si>
  <si>
    <t>32 - Outlet 1 of Splitter [26] - k -&gt; Inlet 1 of Mixer [60]: Steam quality</t>
  </si>
  <si>
    <t>~2~32~10~~-5001~</t>
  </si>
  <si>
    <t>32 - Outlet 1 of Splitter [26] - k -&gt; Inlet 1 of Mixer [60]: Density</t>
  </si>
  <si>
    <t>~2~32~11~~-5001~</t>
  </si>
  <si>
    <t>32 - Outlet 1 of Splitter [26] - k -&gt; Inlet 1 of Mixer [60]: Specific heat</t>
  </si>
  <si>
    <t>~2~32~12~~-5001~</t>
  </si>
  <si>
    <t>32 - Outlet 1 of Splitter [26] - k -&gt; Inlet 1 of Mixer [60]: Thermal conductivity</t>
  </si>
  <si>
    <t>~2~32~13~~-5001~</t>
  </si>
  <si>
    <t>32 - Outlet 1 of Splitter [26] - k -&gt; Inlet 1 of Mixer [60]: Dynamic viscosity</t>
  </si>
  <si>
    <t>~2~33~0~~-5001~</t>
  </si>
  <si>
    <t>33 - Drain outlet of Feedwater Heater (PCE) [22] - LPH-6 -&gt; Water/steam addition to shell of Feedwater Heater (PCE) [21] - LPH-7: Pressure</t>
  </si>
  <si>
    <t>~2~33~1~~-5001~</t>
  </si>
  <si>
    <t>33 - Drain outlet of Feedwater Heater (PCE) [22] - LPH-6 -&gt; Water/steam addition to shell of Feedwater Heater (PCE) [21] - LPH-7: Temperature</t>
  </si>
  <si>
    <t>~2~33~2~~-5001~</t>
  </si>
  <si>
    <t>33 - Drain outlet of Feedwater Heater (PCE) [22] - LPH-6 -&gt; Water/steam addition to shell of Feedwater Heater (PCE) [21] - LPH-7: Mass flow</t>
  </si>
  <si>
    <t>~2~33~20~~-5001~</t>
  </si>
  <si>
    <t>33 - Drain outlet of Feedwater Heater (PCE) [22] - LPH-6 -&gt; Water/steam addition to shell of Feedwater Heater (PCE) [21] - LPH-7: Entropy</t>
  </si>
  <si>
    <t>~2~33~4~~-5001~</t>
  </si>
  <si>
    <t>33 - Drain outlet of Feedwater Heater (PCE) [22] - LPH-6 -&gt; Water/steam addition to shell of Feedwater Heater (PCE) [21] - LPH-7: Enthalpy</t>
  </si>
  <si>
    <t>~2~33~3~~-5001~</t>
  </si>
  <si>
    <t>33 - Drain outlet of Feedwater Heater (PCE) [22] - LPH-6 -&gt; Water/steam addition to shell of Feedwater Heater (PCE) [21] - LPH-7: Enthalpy H*</t>
  </si>
  <si>
    <t>~2~33~5~~-5001~</t>
  </si>
  <si>
    <t>33 - Drain outlet of Feedwater Heater (PCE) [22] - LPH-6 -&gt; Water/steam addition to shell of Feedwater Heater (PCE) [21] - LPH-7: Steam quality</t>
  </si>
  <si>
    <t>~2~33~10~~-5001~</t>
  </si>
  <si>
    <t>33 - Drain outlet of Feedwater Heater (PCE) [22] - LPH-6 -&gt; Water/steam addition to shell of Feedwater Heater (PCE) [21] - LPH-7: Density</t>
  </si>
  <si>
    <t>~2~33~11~~-5001~</t>
  </si>
  <si>
    <t>33 - Drain outlet of Feedwater Heater (PCE) [22] - LPH-6 -&gt; Water/steam addition to shell of Feedwater Heater (PCE) [21] - LPH-7: Specific heat</t>
  </si>
  <si>
    <t>~2~33~12~~-5001~</t>
  </si>
  <si>
    <t>33 - Drain outlet of Feedwater Heater (PCE) [22] - LPH-6 -&gt; Water/steam addition to shell of Feedwater Heater (PCE) [21] - LPH-7: Thermal conductivity</t>
  </si>
  <si>
    <t>~2~33~13~~-5001~</t>
  </si>
  <si>
    <t>33 - Drain outlet of Feedwater Heater (PCE) [22] - LPH-6 -&gt; Water/steam addition to shell of Feedwater Heater (PCE) [21] - LPH-7: Dynamic viscosity</t>
  </si>
  <si>
    <t>~2~34~0~~-5001~</t>
  </si>
  <si>
    <t>34 - Feedwater outlet of Feedwater Heater (PCE) [21] - LPH-7 -&gt; Feedwater inlet of Feedwater Heater (PCE) [22] - LPH-6: Pressure</t>
  </si>
  <si>
    <t>~2~34~1~~-5001~</t>
  </si>
  <si>
    <t>34 - Feedwater outlet of Feedwater Heater (PCE) [21] - LPH-7 -&gt; Feedwater inlet of Feedwater Heater (PCE) [22] - LPH-6: Temperature</t>
  </si>
  <si>
    <t>~2~34~2~~-5001~</t>
  </si>
  <si>
    <t>34 - Feedwater outlet of Feedwater Heater (PCE) [21] - LPH-7 -&gt; Feedwater inlet of Feedwater Heater (PCE) [22] - LPH-6: Mass flow</t>
  </si>
  <si>
    <t>~2~34~20~~-5001~</t>
  </si>
  <si>
    <t>34 - Feedwater outlet of Feedwater Heater (PCE) [21] - LPH-7 -&gt; Feedwater inlet of Feedwater Heater (PCE) [22] - LPH-6: Entropy</t>
  </si>
  <si>
    <t>~2~34~4~~-5001~</t>
  </si>
  <si>
    <t>34 - Feedwater outlet of Feedwater Heater (PCE) [21] - LPH-7 -&gt; Feedwater inlet of Feedwater Heater (PCE) [22] - LPH-6: Enthalpy</t>
  </si>
  <si>
    <t>~2~34~3~~-5001~</t>
  </si>
  <si>
    <t>34 - Feedwater outlet of Feedwater Heater (PCE) [21] - LPH-7 -&gt; Feedwater inlet of Feedwater Heater (PCE) [22] - LPH-6: Enthalpy H*</t>
  </si>
  <si>
    <t>~2~34~5~~-5001~</t>
  </si>
  <si>
    <t>34 - Feedwater outlet of Feedwater Heater (PCE) [21] - LPH-7 -&gt; Feedwater inlet of Feedwater Heater (PCE) [22] - LPH-6: Steam quality</t>
  </si>
  <si>
    <t>~2~34~10~~-5001~</t>
  </si>
  <si>
    <t>34 - Feedwater outlet of Feedwater Heater (PCE) [21] - LPH-7 -&gt; Feedwater inlet of Feedwater Heater (PCE) [22] - LPH-6: Density</t>
  </si>
  <si>
    <t>~2~34~11~~-5001~</t>
  </si>
  <si>
    <t>34 - Feedwater outlet of Feedwater Heater (PCE) [21] - LPH-7 -&gt; Feedwater inlet of Feedwater Heater (PCE) [22] - LPH-6: Specific heat</t>
  </si>
  <si>
    <t>~2~34~12~~-5001~</t>
  </si>
  <si>
    <t>34 - Feedwater outlet of Feedwater Heater (PCE) [21] - LPH-7 -&gt; Feedwater inlet of Feedwater Heater (PCE) [22] - LPH-6: Thermal conductivity</t>
  </si>
  <si>
    <t>~2~34~13~~-5001~</t>
  </si>
  <si>
    <t>34 - Feedwater outlet of Feedwater Heater (PCE) [21] - LPH-7 -&gt; Feedwater inlet of Feedwater Heater (PCE) [22] - LPH-6: Dynamic viscosity</t>
  </si>
  <si>
    <t>~2~35~0~~-5001~</t>
  </si>
  <si>
    <t>35 - Outlet of Valve [74] -&gt; Suction of General Pump [35] - BFP-C: Pressure</t>
  </si>
  <si>
    <t>~2~35~1~~-5001~</t>
  </si>
  <si>
    <t>35 - Outlet of Valve [74] -&gt; Suction of General Pump [35] - BFP-C: Temperature</t>
  </si>
  <si>
    <t>~2~35~2~~-5001~</t>
  </si>
  <si>
    <t>35 - Outlet of Valve [74] -&gt; Suction of General Pump [35] - BFP-C: Mass flow</t>
  </si>
  <si>
    <t>~2~35~20~~-5001~</t>
  </si>
  <si>
    <t>35 - Outlet of Valve [74] -&gt; Suction of General Pump [35] - BFP-C: Entropy</t>
  </si>
  <si>
    <t>~2~35~4~~-5001~</t>
  </si>
  <si>
    <t>35 - Outlet of Valve [74] -&gt; Suction of General Pump [35] - BFP-C: Enthalpy</t>
  </si>
  <si>
    <t>~2~35~3~~-5001~</t>
  </si>
  <si>
    <t>35 - Outlet of Valve [74] -&gt; Suction of General Pump [35] - BFP-C: Enthalpy H*</t>
  </si>
  <si>
    <t>~2~35~5~~-5001~</t>
  </si>
  <si>
    <t>35 - Outlet of Valve [74] -&gt; Suction of General Pump [35] - BFP-C: Steam quality</t>
  </si>
  <si>
    <t>~2~35~10~~-5001~</t>
  </si>
  <si>
    <t>35 - Outlet of Valve [74] -&gt; Suction of General Pump [35] - BFP-C: Density</t>
  </si>
  <si>
    <t>~2~35~11~~-5001~</t>
  </si>
  <si>
    <t>35 - Outlet of Valve [74] -&gt; Suction of General Pump [35] - BFP-C: Specific heat</t>
  </si>
  <si>
    <t>~2~35~12~~-5001~</t>
  </si>
  <si>
    <t>35 - Outlet of Valve [74] -&gt; Suction of General Pump [35] - BFP-C: Thermal conductivity</t>
  </si>
  <si>
    <t>~2~35~13~~-5001~</t>
  </si>
  <si>
    <t>35 - Outlet of Valve [74] -&gt; Suction of General Pump [35] - BFP-C: Dynamic viscosity</t>
  </si>
  <si>
    <t>~2~36~0~~-5001~</t>
  </si>
  <si>
    <t>36 - Drain outlet of Feedwater Heater (PCE) [32] - HPH-2 -&gt; Secondary stream inlet of Deaerator [25] - DAER: Pressure</t>
  </si>
  <si>
    <t>~2~36~1~~-5001~</t>
  </si>
  <si>
    <t>36 - Drain outlet of Feedwater Heater (PCE) [32] - HPH-2 -&gt; Secondary stream inlet of Deaerator [25] - DAER: Temperature</t>
  </si>
  <si>
    <t>~2~36~2~~-5001~</t>
  </si>
  <si>
    <t>36 - Drain outlet of Feedwater Heater (PCE) [32] - HPH-2 -&gt; Secondary stream inlet of Deaerator [25] - DAER: Mass flow</t>
  </si>
  <si>
    <t>~2~36~20~~-5001~</t>
  </si>
  <si>
    <t>36 - Drain outlet of Feedwater Heater (PCE) [32] - HPH-2 -&gt; Secondary stream inlet of Deaerator [25] - DAER: Entropy</t>
  </si>
  <si>
    <t>~2~36~4~~-5001~</t>
  </si>
  <si>
    <t>36 - Drain outlet of Feedwater Heater (PCE) [32] - HPH-2 -&gt; Secondary stream inlet of Deaerator [25] - DAER: Enthalpy</t>
  </si>
  <si>
    <t>~2~36~3~~-5001~</t>
  </si>
  <si>
    <t>36 - Drain outlet of Feedwater Heater (PCE) [32] - HPH-2 -&gt; Secondary stream inlet of Deaerator [25] - DAER: Enthalpy H*</t>
  </si>
  <si>
    <t>~2~36~5~~-5001~</t>
  </si>
  <si>
    <t>36 - Drain outlet of Feedwater Heater (PCE) [32] - HPH-2 -&gt; Secondary stream inlet of Deaerator [25] - DAER: Steam quality</t>
  </si>
  <si>
    <t>~2~36~10~~-5001~</t>
  </si>
  <si>
    <t>36 - Drain outlet of Feedwater Heater (PCE) [32] - HPH-2 -&gt; Secondary stream inlet of Deaerator [25] - DAER: Density</t>
  </si>
  <si>
    <t>~2~36~11~~-5001~</t>
  </si>
  <si>
    <t>36 - Drain outlet of Feedwater Heater (PCE) [32] - HPH-2 -&gt; Secondary stream inlet of Deaerator [25] - DAER: Specific heat</t>
  </si>
  <si>
    <t>~2~36~12~~-5001~</t>
  </si>
  <si>
    <t>36 - Drain outlet of Feedwater Heater (PCE) [32] - HPH-2 -&gt; Secondary stream inlet of Deaerator [25] - DAER: Thermal conductivity</t>
  </si>
  <si>
    <t>~2~36~13~~-5001~</t>
  </si>
  <si>
    <t>36 - Drain outlet of Feedwater Heater (PCE) [32] - HPH-2 -&gt; Secondary stream inlet of Deaerator [25] - DAER: Dynamic viscosity</t>
  </si>
  <si>
    <t>~2~37~0~~-5001~</t>
  </si>
  <si>
    <t>37 - Outlet of ST Assembly [1]: ST Group [19] -&gt; Inlet of Splitter [33]: Pressure</t>
  </si>
  <si>
    <t>~2~37~1~~-5001~</t>
  </si>
  <si>
    <t>37 - Outlet of ST Assembly [1]: ST Group [19] -&gt; Inlet of Splitter [33]: Temperature</t>
  </si>
  <si>
    <t>~2~37~2~~-5001~</t>
  </si>
  <si>
    <t>37 - Outlet of ST Assembly [1]: ST Group [19] -&gt; Inlet of Splitter [33]: Mass flow</t>
  </si>
  <si>
    <t>~2~37~20~~-5001~</t>
  </si>
  <si>
    <t>37 - Outlet of ST Assembly [1]: ST Group [19] -&gt; Inlet of Splitter [33]: Entropy</t>
  </si>
  <si>
    <t>~2~37~4~~-5001~</t>
  </si>
  <si>
    <t>37 - Outlet of ST Assembly [1]: ST Group [19] -&gt; Inlet of Splitter [33]: Enthalpy</t>
  </si>
  <si>
    <t>~2~37~3~~-5001~</t>
  </si>
  <si>
    <t>37 - Outlet of ST Assembly [1]: ST Group [19] -&gt; Inlet of Splitter [33]: Enthalpy H*</t>
  </si>
  <si>
    <t>~2~37~5~~-5001~</t>
  </si>
  <si>
    <t>37 - Outlet of ST Assembly [1]: ST Group [19] -&gt; Inlet of Splitter [33]: Steam quality</t>
  </si>
  <si>
    <t>~2~37~10~~-5001~</t>
  </si>
  <si>
    <t>37 - Outlet of ST Assembly [1]: ST Group [19] -&gt; Inlet of Splitter [33]: Density</t>
  </si>
  <si>
    <t>~2~37~11~~-5001~</t>
  </si>
  <si>
    <t>37 - Outlet of ST Assembly [1]: ST Group [19] -&gt; Inlet of Splitter [33]: Specific heat</t>
  </si>
  <si>
    <t>~2~37~12~~-5001~</t>
  </si>
  <si>
    <t>37 - Outlet of ST Assembly [1]: ST Group [19] -&gt; Inlet of Splitter [33]: Thermal conductivity</t>
  </si>
  <si>
    <t>~2~37~13~~-5001~</t>
  </si>
  <si>
    <t>37 - Outlet of ST Assembly [1]: ST Group [19] -&gt; Inlet of Splitter [33]: Dynamic viscosity</t>
  </si>
  <si>
    <t>~2~38~0~~-5001~</t>
  </si>
  <si>
    <t>38 - Outlet 2 of Splitter [33] -&gt; Inlet of Pipe (PCE) [55]: Pressure</t>
  </si>
  <si>
    <t>~2~38~1~~-5001~</t>
  </si>
  <si>
    <t>38 - Outlet 2 of Splitter [33] -&gt; Inlet of Pipe (PCE) [55]: Temperature</t>
  </si>
  <si>
    <t>~2~38~2~~-5001~</t>
  </si>
  <si>
    <t>38 - Outlet 2 of Splitter [33] -&gt; Inlet of Pipe (PCE) [55]: Mass flow</t>
  </si>
  <si>
    <t>~2~38~20~~-5001~</t>
  </si>
  <si>
    <t>38 - Outlet 2 of Splitter [33] -&gt; Inlet of Pipe (PCE) [55]: Entropy</t>
  </si>
  <si>
    <t>~2~38~4~~-5001~</t>
  </si>
  <si>
    <t>38 - Outlet 2 of Splitter [33] -&gt; Inlet of Pipe (PCE) [55]: Enthalpy</t>
  </si>
  <si>
    <t>~2~38~3~~-5001~</t>
  </si>
  <si>
    <t>38 - Outlet 2 of Splitter [33] -&gt; Inlet of Pipe (PCE) [55]: Enthalpy H*</t>
  </si>
  <si>
    <t>~2~38~5~~-5001~</t>
  </si>
  <si>
    <t>38 - Outlet 2 of Splitter [33] -&gt; Inlet of Pipe (PCE) [55]: Steam quality</t>
  </si>
  <si>
    <t>~2~38~10~~-5001~</t>
  </si>
  <si>
    <t>38 - Outlet 2 of Splitter [33] -&gt; Inlet of Pipe (PCE) [55]: Density</t>
  </si>
  <si>
    <t>~2~38~11~~-5001~</t>
  </si>
  <si>
    <t>38 - Outlet 2 of Splitter [33] -&gt; Inlet of Pipe (PCE) [55]: Specific heat</t>
  </si>
  <si>
    <t>~2~38~12~~-5001~</t>
  </si>
  <si>
    <t>38 - Outlet 2 of Splitter [33] -&gt; Inlet of Pipe (PCE) [55]: Thermal conductivity</t>
  </si>
  <si>
    <t>~2~38~13~~-5001~</t>
  </si>
  <si>
    <t>38 - Outlet 2 of Splitter [33] -&gt; Inlet of Pipe (PCE) [55]: Dynamic viscosity</t>
  </si>
  <si>
    <t>~2~39~0~~-5001~</t>
  </si>
  <si>
    <t>39 - Outlet 1 of Splitter [33] -&gt; Inlet of ST Assembly [1]: ST Group [20]: Pressure</t>
  </si>
  <si>
    <t>~2~39~1~~-5001~</t>
  </si>
  <si>
    <t>39 - Outlet 1 of Splitter [33] -&gt; Inlet of ST Assembly [1]: ST Group [20]: Temperature</t>
  </si>
  <si>
    <t>~2~39~2~~-5001~</t>
  </si>
  <si>
    <t>39 - Outlet 1 of Splitter [33] -&gt; Inlet of ST Assembly [1]: ST Group [20]: Mass flow</t>
  </si>
  <si>
    <t>~2~39~20~~-5001~</t>
  </si>
  <si>
    <t>39 - Outlet 1 of Splitter [33] -&gt; Inlet of ST Assembly [1]: ST Group [20]: Entropy</t>
  </si>
  <si>
    <t>~2~39~4~~-5001~</t>
  </si>
  <si>
    <t>39 - Outlet 1 of Splitter [33] -&gt; Inlet of ST Assembly [1]: ST Group [20]: Enthalpy</t>
  </si>
  <si>
    <t>~2~39~3~~-5001~</t>
  </si>
  <si>
    <t>39 - Outlet 1 of Splitter [33] -&gt; Inlet of ST Assembly [1]: ST Group [20]: Enthalpy H*</t>
  </si>
  <si>
    <t>~2~39~5~~-5001~</t>
  </si>
  <si>
    <t>39 - Outlet 1 of Splitter [33] -&gt; Inlet of ST Assembly [1]: ST Group [20]: Steam quality</t>
  </si>
  <si>
    <t>~2~39~10~~-5001~</t>
  </si>
  <si>
    <t>39 - Outlet 1 of Splitter [33] -&gt; Inlet of ST Assembly [1]: ST Group [20]: Density</t>
  </si>
  <si>
    <t>~2~39~11~~-5001~</t>
  </si>
  <si>
    <t>39 - Outlet 1 of Splitter [33] -&gt; Inlet of ST Assembly [1]: ST Group [20]: Specific heat</t>
  </si>
  <si>
    <t>~2~39~12~~-5001~</t>
  </si>
  <si>
    <t>39 - Outlet 1 of Splitter [33] -&gt; Inlet of ST Assembly [1]: ST Group [20]: Thermal conductivity</t>
  </si>
  <si>
    <t>~2~39~13~~-5001~</t>
  </si>
  <si>
    <t>39 - Outlet 1 of Splitter [33] -&gt; Inlet of ST Assembly [1]: ST Group [20]: Dynamic viscosity</t>
  </si>
  <si>
    <t>~2~40~0~~-5001~</t>
  </si>
  <si>
    <t>40 - Outlet of ST Assembly [1]: ST Group [20] -&gt; Inlet of Splitter [34]: Pressure</t>
  </si>
  <si>
    <t>~2~40~1~~-5001~</t>
  </si>
  <si>
    <t>40 - Outlet of ST Assembly [1]: ST Group [20] -&gt; Inlet of Splitter [34]: Temperature</t>
  </si>
  <si>
    <t>~2~40~2~~-5001~</t>
  </si>
  <si>
    <t>40 - Outlet of ST Assembly [1]: ST Group [20] -&gt; Inlet of Splitter [34]: Mass flow</t>
  </si>
  <si>
    <t>~2~40~20~~-5001~</t>
  </si>
  <si>
    <t>40 - Outlet of ST Assembly [1]: ST Group [20] -&gt; Inlet of Splitter [34]: Entropy</t>
  </si>
  <si>
    <t>~2~40~4~~-5001~</t>
  </si>
  <si>
    <t>40 - Outlet of ST Assembly [1]: ST Group [20] -&gt; Inlet of Splitter [34]: Enthalpy</t>
  </si>
  <si>
    <t>~2~40~3~~-5001~</t>
  </si>
  <si>
    <t>40 - Outlet of ST Assembly [1]: ST Group [20] -&gt; Inlet of Splitter [34]: Enthalpy H*</t>
  </si>
  <si>
    <t>~2~40~5~~-5001~</t>
  </si>
  <si>
    <t>40 - Outlet of ST Assembly [1]: ST Group [20] -&gt; Inlet of Splitter [34]: Steam quality</t>
  </si>
  <si>
    <t>~2~40~10~~-5001~</t>
  </si>
  <si>
    <t>40 - Outlet of ST Assembly [1]: ST Group [20] -&gt; Inlet of Splitter [34]: Density</t>
  </si>
  <si>
    <t>~2~40~11~~-5001~</t>
  </si>
  <si>
    <t>40 - Outlet of ST Assembly [1]: ST Group [20] -&gt; Inlet of Splitter [34]: Specific heat</t>
  </si>
  <si>
    <t>~2~40~12~~-5001~</t>
  </si>
  <si>
    <t>40 - Outlet of ST Assembly [1]: ST Group [20] -&gt; Inlet of Splitter [34]: Thermal conductivity</t>
  </si>
  <si>
    <t>~2~40~13~~-5001~</t>
  </si>
  <si>
    <t>40 - Outlet of ST Assembly [1]: ST Group [20] -&gt; Inlet of Splitter [34]: Dynamic viscosity</t>
  </si>
  <si>
    <t>~2~41~0~~-5001~</t>
  </si>
  <si>
    <t>41 - Outlet 3 of Splitter [34] -&gt; Inlet of Pipe (PCE) [56]: Pressure</t>
  </si>
  <si>
    <t>~2~41~1~~-5001~</t>
  </si>
  <si>
    <t>41 - Outlet 3 of Splitter [34] -&gt; Inlet of Pipe (PCE) [56]: Temperature</t>
  </si>
  <si>
    <t>~2~41~2~~-5001~</t>
  </si>
  <si>
    <t>41 - Outlet 3 of Splitter [34] -&gt; Inlet of Pipe (PCE) [56]: Mass flow</t>
  </si>
  <si>
    <t>~2~41~20~~-5001~</t>
  </si>
  <si>
    <t>41 - Outlet 3 of Splitter [34] -&gt; Inlet of Pipe (PCE) [56]: Entropy</t>
  </si>
  <si>
    <t>~2~41~4~~-5001~</t>
  </si>
  <si>
    <t>41 - Outlet 3 of Splitter [34] -&gt; Inlet of Pipe (PCE) [56]: Enthalpy</t>
  </si>
  <si>
    <t>~2~41~3~~-5001~</t>
  </si>
  <si>
    <t>41 - Outlet 3 of Splitter [34] -&gt; Inlet of Pipe (PCE) [56]: Enthalpy H*</t>
  </si>
  <si>
    <t>~2~41~5~~-5001~</t>
  </si>
  <si>
    <t>41 - Outlet 3 of Splitter [34] -&gt; Inlet of Pipe (PCE) [56]: Steam quality</t>
  </si>
  <si>
    <t>~2~41~10~~-5001~</t>
  </si>
  <si>
    <t>41 - Outlet 3 of Splitter [34] -&gt; Inlet of Pipe (PCE) [56]: Density</t>
  </si>
  <si>
    <t>~2~41~11~~-5001~</t>
  </si>
  <si>
    <t>41 - Outlet 3 of Splitter [34] -&gt; Inlet of Pipe (PCE) [56]: Specific heat</t>
  </si>
  <si>
    <t>~2~41~12~~-5001~</t>
  </si>
  <si>
    <t>41 - Outlet 3 of Splitter [34] -&gt; Inlet of Pipe (PCE) [56]: Thermal conductivity</t>
  </si>
  <si>
    <t>~2~41~13~~-5001~</t>
  </si>
  <si>
    <t>41 - Outlet 3 of Splitter [34] -&gt; Inlet of Pipe (PCE) [56]: Dynamic viscosity</t>
  </si>
  <si>
    <t>~2~42~0~~-5001~</t>
  </si>
  <si>
    <t>42 - Drain outlet of Feedwater Heater (PCE) [23] - LPH-5 -&gt; Water/steam addition to shell of Feedwater Heater (PCE) [22] - LPH-6: Pressure</t>
  </si>
  <si>
    <t>~2~42~1~~-5001~</t>
  </si>
  <si>
    <t>42 - Drain outlet of Feedwater Heater (PCE) [23] - LPH-5 -&gt; Water/steam addition to shell of Feedwater Heater (PCE) [22] - LPH-6: Temperature</t>
  </si>
  <si>
    <t>~2~42~2~~-5001~</t>
  </si>
  <si>
    <t>42 - Drain outlet of Feedwater Heater (PCE) [23] - LPH-5 -&gt; Water/steam addition to shell of Feedwater Heater (PCE) [22] - LPH-6: Mass flow</t>
  </si>
  <si>
    <t>~2~42~20~~-5001~</t>
  </si>
  <si>
    <t>42 - Drain outlet of Feedwater Heater (PCE) [23] - LPH-5 -&gt; Water/steam addition to shell of Feedwater Heater (PCE) [22] - LPH-6: Entropy</t>
  </si>
  <si>
    <t>~2~42~4~~-5001~</t>
  </si>
  <si>
    <t>42 - Drain outlet of Feedwater Heater (PCE) [23] - LPH-5 -&gt; Water/steam addition to shell of Feedwater Heater (PCE) [22] - LPH-6: Enthalpy</t>
  </si>
  <si>
    <t>~2~42~3~~-5001~</t>
  </si>
  <si>
    <t>42 - Drain outlet of Feedwater Heater (PCE) [23] - LPH-5 -&gt; Water/steam addition to shell of Feedwater Heater (PCE) [22] - LPH-6: Enthalpy H*</t>
  </si>
  <si>
    <t>~2~42~5~~-5001~</t>
  </si>
  <si>
    <t>42 - Drain outlet of Feedwater Heater (PCE) [23] - LPH-5 -&gt; Water/steam addition to shell of Feedwater Heater (PCE) [22] - LPH-6: Steam quality</t>
  </si>
  <si>
    <t>~2~42~10~~-5001~</t>
  </si>
  <si>
    <t>42 - Drain outlet of Feedwater Heater (PCE) [23] - LPH-5 -&gt; Water/steam addition to shell of Feedwater Heater (PCE) [22] - LPH-6: Density</t>
  </si>
  <si>
    <t>~2~42~11~~-5001~</t>
  </si>
  <si>
    <t>42 - Drain outlet of Feedwater Heater (PCE) [23] - LPH-5 -&gt; Water/steam addition to shell of Feedwater Heater (PCE) [22] - LPH-6: Specific heat</t>
  </si>
  <si>
    <t>~2~42~12~~-5001~</t>
  </si>
  <si>
    <t>42 - Drain outlet of Feedwater Heater (PCE) [23] - LPH-5 -&gt; Water/steam addition to shell of Feedwater Heater (PCE) [22] - LPH-6: Thermal conductivity</t>
  </si>
  <si>
    <t>~2~42~13~~-5001~</t>
  </si>
  <si>
    <t>42 - Drain outlet of Feedwater Heater (PCE) [23] - LPH-5 -&gt; Water/steam addition to shell of Feedwater Heater (PCE) [22] - LPH-6: Dynamic viscosity</t>
  </si>
  <si>
    <t>~2~43~0~~-5001~</t>
  </si>
  <si>
    <t>43 - Feedwater outlet of Feedwater Heater (PCE) [22] - LPH-6 -&gt; Feedwater inlet of Feedwater Heater (PCE) [23] - LPH-5: Pressure</t>
  </si>
  <si>
    <t>~2~43~1~~-5001~</t>
  </si>
  <si>
    <t>43 - Feedwater outlet of Feedwater Heater (PCE) [22] - LPH-6 -&gt; Feedwater inlet of Feedwater Heater (PCE) [23] - LPH-5: Temperature</t>
  </si>
  <si>
    <t>~2~43~2~~-5001~</t>
  </si>
  <si>
    <t>43 - Feedwater outlet of Feedwater Heater (PCE) [22] - LPH-6 -&gt; Feedwater inlet of Feedwater Heater (PCE) [23] - LPH-5: Mass flow</t>
  </si>
  <si>
    <t>~2~43~20~~-5001~</t>
  </si>
  <si>
    <t>43 - Feedwater outlet of Feedwater Heater (PCE) [22] - LPH-6 -&gt; Feedwater inlet of Feedwater Heater (PCE) [23] - LPH-5: Entropy</t>
  </si>
  <si>
    <t>~2~43~4~~-5001~</t>
  </si>
  <si>
    <t>43 - Feedwater outlet of Feedwater Heater (PCE) [22] - LPH-6 -&gt; Feedwater inlet of Feedwater Heater (PCE) [23] - LPH-5: Enthalpy</t>
  </si>
  <si>
    <t>~2~43~3~~-5001~</t>
  </si>
  <si>
    <t>43 - Feedwater outlet of Feedwater Heater (PCE) [22] - LPH-6 -&gt; Feedwater inlet of Feedwater Heater (PCE) [23] - LPH-5: Enthalpy H*</t>
  </si>
  <si>
    <t>~2~43~5~~-5001~</t>
  </si>
  <si>
    <t>43 - Feedwater outlet of Feedwater Heater (PCE) [22] - LPH-6 -&gt; Feedwater inlet of Feedwater Heater (PCE) [23] - LPH-5: Steam quality</t>
  </si>
  <si>
    <t>~2~43~10~~-5001~</t>
  </si>
  <si>
    <t>43 - Feedwater outlet of Feedwater Heater (PCE) [22] - LPH-6 -&gt; Feedwater inlet of Feedwater Heater (PCE) [23] - LPH-5: Density</t>
  </si>
  <si>
    <t>~2~43~11~~-5001~</t>
  </si>
  <si>
    <t>43 - Feedwater outlet of Feedwater Heater (PCE) [22] - LPH-6 -&gt; Feedwater inlet of Feedwater Heater (PCE) [23] - LPH-5: Specific heat</t>
  </si>
  <si>
    <t>~2~43~12~~-5001~</t>
  </si>
  <si>
    <t>43 - Feedwater outlet of Feedwater Heater (PCE) [22] - LPH-6 -&gt; Feedwater inlet of Feedwater Heater (PCE) [23] - LPH-5: Thermal conductivity</t>
  </si>
  <si>
    <t>~2~43~13~~-5001~</t>
  </si>
  <si>
    <t>43 - Feedwater outlet of Feedwater Heater (PCE) [22] - LPH-6 -&gt; Feedwater inlet of Feedwater Heater (PCE) [23] - LPH-5: Dynamic viscosity</t>
  </si>
  <si>
    <t>~2~44~0~~-5001~</t>
  </si>
  <si>
    <t>44 - Feedwater outlet of Feedwater Heater (PCE) [24] - LPH-4 -&gt; Feedwater inlet of Deaerator [25] - DAER: Pressure</t>
  </si>
  <si>
    <t>~2~44~1~~-5001~</t>
  </si>
  <si>
    <t>44 - Feedwater outlet of Feedwater Heater (PCE) [24] - LPH-4 -&gt; Feedwater inlet of Deaerator [25] - DAER: Temperature</t>
  </si>
  <si>
    <t>~2~44~2~~-5001~</t>
  </si>
  <si>
    <t>44 - Feedwater outlet of Feedwater Heater (PCE) [24] - LPH-4 -&gt; Feedwater inlet of Deaerator [25] - DAER: Mass flow</t>
  </si>
  <si>
    <t>~2~44~20~~-5001~</t>
  </si>
  <si>
    <t>44 - Feedwater outlet of Feedwater Heater (PCE) [24] - LPH-4 -&gt; Feedwater inlet of Deaerator [25] - DAER: Entropy</t>
  </si>
  <si>
    <t>~2~44~4~~-5001~</t>
  </si>
  <si>
    <t>44 - Feedwater outlet of Feedwater Heater (PCE) [24] - LPH-4 -&gt; Feedwater inlet of Deaerator [25] - DAER: Enthalpy</t>
  </si>
  <si>
    <t>~2~44~3~~-5001~</t>
  </si>
  <si>
    <t>44 - Feedwater outlet of Feedwater Heater (PCE) [24] - LPH-4 -&gt; Feedwater inlet of Deaerator [25] - DAER: Enthalpy H*</t>
  </si>
  <si>
    <t>~2~44~5~~-5001~</t>
  </si>
  <si>
    <t>44 - Feedwater outlet of Feedwater Heater (PCE) [24] - LPH-4 -&gt; Feedwater inlet of Deaerator [25] - DAER: Steam quality</t>
  </si>
  <si>
    <t>~2~44~10~~-5001~</t>
  </si>
  <si>
    <t>44 - Feedwater outlet of Feedwater Heater (PCE) [24] - LPH-4 -&gt; Feedwater inlet of Deaerator [25] - DAER: Density</t>
  </si>
  <si>
    <t>~2~44~11~~-5001~</t>
  </si>
  <si>
    <t>44 - Feedwater outlet of Feedwater Heater (PCE) [24] - LPH-4 -&gt; Feedwater inlet of Deaerator [25] - DAER: Specific heat</t>
  </si>
  <si>
    <t>~2~44~12~~-5001~</t>
  </si>
  <si>
    <t>44 - Feedwater outlet of Feedwater Heater (PCE) [24] - LPH-4 -&gt; Feedwater inlet of Deaerator [25] - DAER: Thermal conductivity</t>
  </si>
  <si>
    <t>~2~44~13~~-5001~</t>
  </si>
  <si>
    <t>44 - Feedwater outlet of Feedwater Heater (PCE) [24] - LPH-4 -&gt; Feedwater inlet of Deaerator [25] - DAER: Dynamic viscosity</t>
  </si>
  <si>
    <t>~2~45~0~~-5001~</t>
  </si>
  <si>
    <t>45 - Outlet of Valve [73] -&gt; Suction of General Pump [50] - BFP-B: Pressure</t>
  </si>
  <si>
    <t>~2~45~1~~-5001~</t>
  </si>
  <si>
    <t>45 - Outlet of Valve [73] -&gt; Suction of General Pump [50] - BFP-B: Temperature</t>
  </si>
  <si>
    <t>~2~45~2~~-5001~</t>
  </si>
  <si>
    <t>45 - Outlet of Valve [73] -&gt; Suction of General Pump [50] - BFP-B: Mass flow</t>
  </si>
  <si>
    <t>~2~45~20~~-5001~</t>
  </si>
  <si>
    <t>45 - Outlet of Valve [73] -&gt; Suction of General Pump [50] - BFP-B: Entropy</t>
  </si>
  <si>
    <t>~2~45~4~~-5001~</t>
  </si>
  <si>
    <t>45 - Outlet of Valve [73] -&gt; Suction of General Pump [50] - BFP-B: Enthalpy</t>
  </si>
  <si>
    <t>~2~45~3~~-5001~</t>
  </si>
  <si>
    <t>45 - Outlet of Valve [73] -&gt; Suction of General Pump [50] - BFP-B: Enthalpy H*</t>
  </si>
  <si>
    <t>~2~45~5~~-5001~</t>
  </si>
  <si>
    <t>45 - Outlet of Valve [73] -&gt; Suction of General Pump [50] - BFP-B: Steam quality</t>
  </si>
  <si>
    <t>~2~45~10~~-5001~</t>
  </si>
  <si>
    <t>45 - Outlet of Valve [73] -&gt; Suction of General Pump [50] - BFP-B: Density</t>
  </si>
  <si>
    <t>~2~45~11~~-5001~</t>
  </si>
  <si>
    <t>45 - Outlet of Valve [73] -&gt; Suction of General Pump [50] - BFP-B: Specific heat</t>
  </si>
  <si>
    <t>~2~45~12~~-5001~</t>
  </si>
  <si>
    <t>45 - Outlet of Valve [73] -&gt; Suction of General Pump [50] - BFP-B: Thermal conductivity</t>
  </si>
  <si>
    <t>~2~45~13~~-5001~</t>
  </si>
  <si>
    <t>45 - Outlet of Valve [73] -&gt; Suction of General Pump [50] - BFP-B: Dynamic viscosity</t>
  </si>
  <si>
    <t>~2~46~0~~-5001~</t>
  </si>
  <si>
    <t>46 - Outlet of Makeup / Blowdown [44] -&gt; Suction of General Pump [45] - CP: Pressure</t>
  </si>
  <si>
    <t>~2~46~1~~-5001~</t>
  </si>
  <si>
    <t>46 - Outlet of Makeup / Blowdown [44] -&gt; Suction of General Pump [45] - CP: Temperature</t>
  </si>
  <si>
    <t>~2~46~2~~-5001~</t>
  </si>
  <si>
    <t>46 - Outlet of Makeup / Blowdown [44] -&gt; Suction of General Pump [45] - CP: Mass flow</t>
  </si>
  <si>
    <t>~2~46~20~~-5001~</t>
  </si>
  <si>
    <t>46 - Outlet of Makeup / Blowdown [44] -&gt; Suction of General Pump [45] - CP: Entropy</t>
  </si>
  <si>
    <t>~2~46~4~~-5001~</t>
  </si>
  <si>
    <t>46 - Outlet of Makeup / Blowdown [44] -&gt; Suction of General Pump [45] - CP: Enthalpy</t>
  </si>
  <si>
    <t>~2~46~3~~-5001~</t>
  </si>
  <si>
    <t>46 - Outlet of Makeup / Blowdown [44] -&gt; Suction of General Pump [45] - CP: Enthalpy H*</t>
  </si>
  <si>
    <t>~2~46~5~~-5001~</t>
  </si>
  <si>
    <t>46 - Outlet of Makeup / Blowdown [44] -&gt; Suction of General Pump [45] - CP: Steam quality</t>
  </si>
  <si>
    <t>~2~46~10~~-5001~</t>
  </si>
  <si>
    <t>46 - Outlet of Makeup / Blowdown [44] -&gt; Suction of General Pump [45] - CP: Density</t>
  </si>
  <si>
    <t>~2~46~11~~-5001~</t>
  </si>
  <si>
    <t>46 - Outlet of Makeup / Blowdown [44] -&gt; Suction of General Pump [45] - CP: Specific heat</t>
  </si>
  <si>
    <t>~2~46~12~~-5001~</t>
  </si>
  <si>
    <t>46 - Outlet of Makeup / Blowdown [44] -&gt; Suction of General Pump [45] - CP: Thermal conductivity</t>
  </si>
  <si>
    <t>~2~46~13~~-5001~</t>
  </si>
  <si>
    <t>46 - Outlet of Makeup / Blowdown [44] -&gt; Suction of General Pump [45] - CP: Dynamic viscosity</t>
  </si>
  <si>
    <t>~2~47~0~~-5001~</t>
  </si>
  <si>
    <t>47 - Discharge of General Pump [45] - CP -&gt; Feedwater inlet of Shell-Tube Water Heater (PCE) [63] - GC: Pressure</t>
  </si>
  <si>
    <t>~2~47~1~~-5001~</t>
  </si>
  <si>
    <t>47 - Discharge of General Pump [45] - CP -&gt; Feedwater inlet of Shell-Tube Water Heater (PCE) [63] - GC: Temperature</t>
  </si>
  <si>
    <t>~2~47~2~~-5001~</t>
  </si>
  <si>
    <t>47 - Discharge of General Pump [45] - CP -&gt; Feedwater inlet of Shell-Tube Water Heater (PCE) [63] - GC: Mass flow</t>
  </si>
  <si>
    <t>~2~47~20~~-5001~</t>
  </si>
  <si>
    <t>47 - Discharge of General Pump [45] - CP -&gt; Feedwater inlet of Shell-Tube Water Heater (PCE) [63] - GC: Entropy</t>
  </si>
  <si>
    <t>~2~47~4~~-5001~</t>
  </si>
  <si>
    <t>47 - Discharge of General Pump [45] - CP -&gt; Feedwater inlet of Shell-Tube Water Heater (PCE) [63] - GC: Enthalpy</t>
  </si>
  <si>
    <t>~2~47~3~~-5001~</t>
  </si>
  <si>
    <t>47 - Discharge of General Pump [45] - CP -&gt; Feedwater inlet of Shell-Tube Water Heater (PCE) [63] - GC: Enthalpy H*</t>
  </si>
  <si>
    <t>~2~47~5~~-5001~</t>
  </si>
  <si>
    <t>47 - Discharge of General Pump [45] - CP -&gt; Feedwater inlet of Shell-Tube Water Heater (PCE) [63] - GC: Steam quality</t>
  </si>
  <si>
    <t>~2~47~10~~-5001~</t>
  </si>
  <si>
    <t>47 - Discharge of General Pump [45] - CP -&gt; Feedwater inlet of Shell-Tube Water Heater (PCE) [63] - GC: Density</t>
  </si>
  <si>
    <t>~2~47~11~~-5001~</t>
  </si>
  <si>
    <t>47 - Discharge of General Pump [45] - CP -&gt; Feedwater inlet of Shell-Tube Water Heater (PCE) [63] - GC: Specific heat</t>
  </si>
  <si>
    <t>~2~47~12~~-5001~</t>
  </si>
  <si>
    <t>47 - Discharge of General Pump [45] - CP -&gt; Feedwater inlet of Shell-Tube Water Heater (PCE) [63] - GC: Thermal conductivity</t>
  </si>
  <si>
    <t>~2~47~13~~-5001~</t>
  </si>
  <si>
    <t>47 - Discharge of General Pump [45] - CP -&gt; Feedwater inlet of Shell-Tube Water Heater (PCE) [63] - GC: Dynamic viscosity</t>
  </si>
  <si>
    <t>~2~48~0~~-5001~</t>
  </si>
  <si>
    <t>48 - Outlet of Pipe (PCE) [55] -&gt; Heating steam inlet of Feedwater Heater (PCE) [24] - LPH-4: Pressure</t>
  </si>
  <si>
    <t>~2~48~1~~-5001~</t>
  </si>
  <si>
    <t>48 - Outlet of Pipe (PCE) [55] -&gt; Heating steam inlet of Feedwater Heater (PCE) [24] - LPH-4: Temperature</t>
  </si>
  <si>
    <t>~2~48~2~~-5001~</t>
  </si>
  <si>
    <t>48 - Outlet of Pipe (PCE) [55] -&gt; Heating steam inlet of Feedwater Heater (PCE) [24] - LPH-4: Mass flow</t>
  </si>
  <si>
    <t>~2~48~20~~-5001~</t>
  </si>
  <si>
    <t>48 - Outlet of Pipe (PCE) [55] -&gt; Heating steam inlet of Feedwater Heater (PCE) [24] - LPH-4: Entropy</t>
  </si>
  <si>
    <t>~2~48~4~~-5001~</t>
  </si>
  <si>
    <t>48 - Outlet of Pipe (PCE) [55] -&gt; Heating steam inlet of Feedwater Heater (PCE) [24] - LPH-4: Enthalpy</t>
  </si>
  <si>
    <t>~2~48~3~~-5001~</t>
  </si>
  <si>
    <t>48 - Outlet of Pipe (PCE) [55] -&gt; Heating steam inlet of Feedwater Heater (PCE) [24] - LPH-4: Enthalpy H*</t>
  </si>
  <si>
    <t>~2~48~5~~-5001~</t>
  </si>
  <si>
    <t>48 - Outlet of Pipe (PCE) [55] -&gt; Heating steam inlet of Feedwater Heater (PCE) [24] - LPH-4: Steam quality</t>
  </si>
  <si>
    <t>~2~48~10~~-5001~</t>
  </si>
  <si>
    <t>48 - Outlet of Pipe (PCE) [55] -&gt; Heating steam inlet of Feedwater Heater (PCE) [24] - LPH-4: Density</t>
  </si>
  <si>
    <t>~2~48~11~~-5001~</t>
  </si>
  <si>
    <t>48 - Outlet of Pipe (PCE) [55] -&gt; Heating steam inlet of Feedwater Heater (PCE) [24] - LPH-4: Specific heat</t>
  </si>
  <si>
    <t>~2~48~12~~-5001~</t>
  </si>
  <si>
    <t>48 - Outlet of Pipe (PCE) [55] -&gt; Heating steam inlet of Feedwater Heater (PCE) [24] - LPH-4: Thermal conductivity</t>
  </si>
  <si>
    <t>~2~48~13~~-5001~</t>
  </si>
  <si>
    <t>48 - Outlet of Pipe (PCE) [55] -&gt; Heating steam inlet of Feedwater Heater (PCE) [24] - LPH-4: Dynamic viscosity</t>
  </si>
  <si>
    <t>~2~49~0~~-5001~</t>
  </si>
  <si>
    <t>49 - Drain outlet of Feedwater Heater (PCE) [24] - LPH-4 -&gt; Water/steam addition to shell of Feedwater Heater (PCE) [23] - LPH-5: Pressure</t>
  </si>
  <si>
    <t>~2~49~1~~-5001~</t>
  </si>
  <si>
    <t>49 - Drain outlet of Feedwater Heater (PCE) [24] - LPH-4 -&gt; Water/steam addition to shell of Feedwater Heater (PCE) [23] - LPH-5: Temperature</t>
  </si>
  <si>
    <t>~2~49~2~~-5001~</t>
  </si>
  <si>
    <t>49 - Drain outlet of Feedwater Heater (PCE) [24] - LPH-4 -&gt; Water/steam addition to shell of Feedwater Heater (PCE) [23] - LPH-5: Mass flow</t>
  </si>
  <si>
    <t>~2~49~20~~-5001~</t>
  </si>
  <si>
    <t>49 - Drain outlet of Feedwater Heater (PCE) [24] - LPH-4 -&gt; Water/steam addition to shell of Feedwater Heater (PCE) [23] - LPH-5: Entropy</t>
  </si>
  <si>
    <t>~2~49~4~~-5001~</t>
  </si>
  <si>
    <t>49 - Drain outlet of Feedwater Heater (PCE) [24] - LPH-4 -&gt; Water/steam addition to shell of Feedwater Heater (PCE) [23] - LPH-5: Enthalpy</t>
  </si>
  <si>
    <t>~2~49~3~~-5001~</t>
  </si>
  <si>
    <t>49 - Drain outlet of Feedwater Heater (PCE) [24] - LPH-4 -&gt; Water/steam addition to shell of Feedwater Heater (PCE) [23] - LPH-5: Enthalpy H*</t>
  </si>
  <si>
    <t>~2~49~5~~-5001~</t>
  </si>
  <si>
    <t>49 - Drain outlet of Feedwater Heater (PCE) [24] - LPH-4 -&gt; Water/steam addition to shell of Feedwater Heater (PCE) [23] - LPH-5: Steam quality</t>
  </si>
  <si>
    <t>~2~49~10~~-5001~</t>
  </si>
  <si>
    <t>49 - Drain outlet of Feedwater Heater (PCE) [24] - LPH-4 -&gt; Water/steam addition to shell of Feedwater Heater (PCE) [23] - LPH-5: Density</t>
  </si>
  <si>
    <t>~2~49~11~~-5001~</t>
  </si>
  <si>
    <t>49 - Drain outlet of Feedwater Heater (PCE) [24] - LPH-4 -&gt; Water/steam addition to shell of Feedwater Heater (PCE) [23] - LPH-5: Specific heat</t>
  </si>
  <si>
    <t>~2~49~12~~-5001~</t>
  </si>
  <si>
    <t>49 - Drain outlet of Feedwater Heater (PCE) [24] - LPH-4 -&gt; Water/steam addition to shell of Feedwater Heater (PCE) [23] - LPH-5: Thermal conductivity</t>
  </si>
  <si>
    <t>~2~49~13~~-5001~</t>
  </si>
  <si>
    <t>49 - Drain outlet of Feedwater Heater (PCE) [24] - LPH-4 -&gt; Water/steam addition to shell of Feedwater Heater (PCE) [23] - LPH-5: Dynamic viscosity</t>
  </si>
  <si>
    <t>~2~50~0~~-5001~</t>
  </si>
  <si>
    <t>50 - Feedwater outlet of Feedwater Heater (PCE) [23] - LPH-5 -&gt; Feedwater inlet of Feedwater Heater (PCE) [24] - LPH-4: Pressure</t>
  </si>
  <si>
    <t>~2~50~1~~-5001~</t>
  </si>
  <si>
    <t>50 - Feedwater outlet of Feedwater Heater (PCE) [23] - LPH-5 -&gt; Feedwater inlet of Feedwater Heater (PCE) [24] - LPH-4: Temperature</t>
  </si>
  <si>
    <t>~2~50~2~~-5001~</t>
  </si>
  <si>
    <t>50 - Feedwater outlet of Feedwater Heater (PCE) [23] - LPH-5 -&gt; Feedwater inlet of Feedwater Heater (PCE) [24] - LPH-4: Mass flow</t>
  </si>
  <si>
    <t>~2~50~20~~-5001~</t>
  </si>
  <si>
    <t>50 - Feedwater outlet of Feedwater Heater (PCE) [23] - LPH-5 -&gt; Feedwater inlet of Feedwater Heater (PCE) [24] - LPH-4: Entropy</t>
  </si>
  <si>
    <t>~2~50~4~~-5001~</t>
  </si>
  <si>
    <t>50 - Feedwater outlet of Feedwater Heater (PCE) [23] - LPH-5 -&gt; Feedwater inlet of Feedwater Heater (PCE) [24] - LPH-4: Enthalpy</t>
  </si>
  <si>
    <t>~2~50~3~~-5001~</t>
  </si>
  <si>
    <t>50 - Feedwater outlet of Feedwater Heater (PCE) [23] - LPH-5 -&gt; Feedwater inlet of Feedwater Heater (PCE) [24] - LPH-4: Enthalpy H*</t>
  </si>
  <si>
    <t>~2~50~5~~-5001~</t>
  </si>
  <si>
    <t>50 - Feedwater outlet of Feedwater Heater (PCE) [23] - LPH-5 -&gt; Feedwater inlet of Feedwater Heater (PCE) [24] - LPH-4: Steam quality</t>
  </si>
  <si>
    <t>~2~50~10~~-5001~</t>
  </si>
  <si>
    <t>50 - Feedwater outlet of Feedwater Heater (PCE) [23] - LPH-5 -&gt; Feedwater inlet of Feedwater Heater (PCE) [24] - LPH-4: Density</t>
  </si>
  <si>
    <t>~2~50~11~~-5001~</t>
  </si>
  <si>
    <t>50 - Feedwater outlet of Feedwater Heater (PCE) [23] - LPH-5 -&gt; Feedwater inlet of Feedwater Heater (PCE) [24] - LPH-4: Specific heat</t>
  </si>
  <si>
    <t>~2~50~12~~-5001~</t>
  </si>
  <si>
    <t>50 - Feedwater outlet of Feedwater Heater (PCE) [23] - LPH-5 -&gt; Feedwater inlet of Feedwater Heater (PCE) [24] - LPH-4: Thermal conductivity</t>
  </si>
  <si>
    <t>~2~50~13~~-5001~</t>
  </si>
  <si>
    <t>50 - Feedwater outlet of Feedwater Heater (PCE) [23] - LPH-5 -&gt; Feedwater inlet of Feedwater Heater (PCE) [24] - LPH-4: Dynamic viscosity</t>
  </si>
  <si>
    <t>~2~51~0~~-5001~</t>
  </si>
  <si>
    <t>51 - Drain outlet of Feedwater Heater (PCE) [46] - HPH-1 -&gt; Water/steam addition to shell of Feedwater Heater (PCE) [32] - HPH-2: Pressure</t>
  </si>
  <si>
    <t>~2~51~1~~-5001~</t>
  </si>
  <si>
    <t>51 - Drain outlet of Feedwater Heater (PCE) [46] - HPH-1 -&gt; Water/steam addition to shell of Feedwater Heater (PCE) [32] - HPH-2: Temperature</t>
  </si>
  <si>
    <t>~2~51~2~~-5001~</t>
  </si>
  <si>
    <t>51 - Drain outlet of Feedwater Heater (PCE) [46] - HPH-1 -&gt; Water/steam addition to shell of Feedwater Heater (PCE) [32] - HPH-2: Mass flow</t>
  </si>
  <si>
    <t>~2~51~20~~-5001~</t>
  </si>
  <si>
    <t>51 - Drain outlet of Feedwater Heater (PCE) [46] - HPH-1 -&gt; Water/steam addition to shell of Feedwater Heater (PCE) [32] - HPH-2: Entropy</t>
  </si>
  <si>
    <t>~2~51~4~~-5001~</t>
  </si>
  <si>
    <t>51 - Drain outlet of Feedwater Heater (PCE) [46] - HPH-1 -&gt; Water/steam addition to shell of Feedwater Heater (PCE) [32] - HPH-2: Enthalpy</t>
  </si>
  <si>
    <t>~2~51~3~~-5001~</t>
  </si>
  <si>
    <t>51 - Drain outlet of Feedwater Heater (PCE) [46] - HPH-1 -&gt; Water/steam addition to shell of Feedwater Heater (PCE) [32] - HPH-2: Enthalpy H*</t>
  </si>
  <si>
    <t>~2~51~5~~-5001~</t>
  </si>
  <si>
    <t>51 - Drain outlet of Feedwater Heater (PCE) [46] - HPH-1 -&gt; Water/steam addition to shell of Feedwater Heater (PCE) [32] - HPH-2: Steam quality</t>
  </si>
  <si>
    <t>~2~51~10~~-5001~</t>
  </si>
  <si>
    <t>51 - Drain outlet of Feedwater Heater (PCE) [46] - HPH-1 -&gt; Water/steam addition to shell of Feedwater Heater (PCE) [32] - HPH-2: Density</t>
  </si>
  <si>
    <t>~2~51~11~~-5001~</t>
  </si>
  <si>
    <t>51 - Drain outlet of Feedwater Heater (PCE) [46] - HPH-1 -&gt; Water/steam addition to shell of Feedwater Heater (PCE) [32] - HPH-2: Specific heat</t>
  </si>
  <si>
    <t>~2~51~12~~-5001~</t>
  </si>
  <si>
    <t>51 - Drain outlet of Feedwater Heater (PCE) [46] - HPH-1 -&gt; Water/steam addition to shell of Feedwater Heater (PCE) [32] - HPH-2: Thermal conductivity</t>
  </si>
  <si>
    <t>~2~51~13~~-5001~</t>
  </si>
  <si>
    <t>51 - Drain outlet of Feedwater Heater (PCE) [46] - HPH-1 -&gt; Water/steam addition to shell of Feedwater Heater (PCE) [32] - HPH-2: Dynamic viscosity</t>
  </si>
  <si>
    <t>~2~53~0~~-5001~</t>
  </si>
  <si>
    <t>53 - Outlet 1 of Splitter [34] -&gt; Inlet of ST Assembly [1]: ST Group [36]: Pressure</t>
  </si>
  <si>
    <t>~2~53~1~~-5001~</t>
  </si>
  <si>
    <t>53 - Outlet 1 of Splitter [34] -&gt; Inlet of ST Assembly [1]: ST Group [36]: Temperature</t>
  </si>
  <si>
    <t>~2~53~2~~-5001~</t>
  </si>
  <si>
    <t>53 - Outlet 1 of Splitter [34] -&gt; Inlet of ST Assembly [1]: ST Group [36]: Mass flow</t>
  </si>
  <si>
    <t>~2~53~20~~-5001~</t>
  </si>
  <si>
    <t>53 - Outlet 1 of Splitter [34] -&gt; Inlet of ST Assembly [1]: ST Group [36]: Entropy</t>
  </si>
  <si>
    <t>~2~53~4~~-5001~</t>
  </si>
  <si>
    <t>53 - Outlet 1 of Splitter [34] -&gt; Inlet of ST Assembly [1]: ST Group [36]: Enthalpy</t>
  </si>
  <si>
    <t>~2~53~3~~-5001~</t>
  </si>
  <si>
    <t>53 - Outlet 1 of Splitter [34] -&gt; Inlet of ST Assembly [1]: ST Group [36]: Enthalpy H*</t>
  </si>
  <si>
    <t>~2~53~5~~-5001~</t>
  </si>
  <si>
    <t>53 - Outlet 1 of Splitter [34] -&gt; Inlet of ST Assembly [1]: ST Group [36]: Steam quality</t>
  </si>
  <si>
    <t>~2~53~10~~-5001~</t>
  </si>
  <si>
    <t>53 - Outlet 1 of Splitter [34] -&gt; Inlet of ST Assembly [1]: ST Group [36]: Density</t>
  </si>
  <si>
    <t>~2~53~11~~-5001~</t>
  </si>
  <si>
    <t>53 - Outlet 1 of Splitter [34] -&gt; Inlet of ST Assembly [1]: ST Group [36]: Specific heat</t>
  </si>
  <si>
    <t>~2~53~12~~-5001~</t>
  </si>
  <si>
    <t>53 - Outlet 1 of Splitter [34] -&gt; Inlet of ST Assembly [1]: ST Group [36]: Thermal conductivity</t>
  </si>
  <si>
    <t>~2~53~13~~-5001~</t>
  </si>
  <si>
    <t>53 - Outlet 1 of Splitter [34] -&gt; Inlet of ST Assembly [1]: ST Group [36]: Dynamic viscosity</t>
  </si>
  <si>
    <t>~2~54~0~~-5001~</t>
  </si>
  <si>
    <t>54 - Saturated steam outlet of Boiler Assembly [1]: Circulating Fluidized Bed [7] -&gt; Inlet of Pipe (PCE) [79]: Pressure</t>
  </si>
  <si>
    <t>~2~54~1~~-5001~</t>
  </si>
  <si>
    <t>54 - Saturated steam outlet of Boiler Assembly [1]: Circulating Fluidized Bed [7] -&gt; Inlet of Pipe (PCE) [79]: Temperature</t>
  </si>
  <si>
    <t>~2~54~2~~-5001~</t>
  </si>
  <si>
    <t>54 - Saturated steam outlet of Boiler Assembly [1]: Circulating Fluidized Bed [7] -&gt; Inlet of Pipe (PCE) [79]: Mass flow</t>
  </si>
  <si>
    <t>~2~54~20~~-5001~</t>
  </si>
  <si>
    <t>54 - Saturated steam outlet of Boiler Assembly [1]: Circulating Fluidized Bed [7] -&gt; Inlet of Pipe (PCE) [79]: Entropy</t>
  </si>
  <si>
    <t>~2~54~4~~-5001~</t>
  </si>
  <si>
    <t>54 - Saturated steam outlet of Boiler Assembly [1]: Circulating Fluidized Bed [7] -&gt; Inlet of Pipe (PCE) [79]: Enthalpy</t>
  </si>
  <si>
    <t>~2~54~3~~-5001~</t>
  </si>
  <si>
    <t>54 - Saturated steam outlet of Boiler Assembly [1]: Circulating Fluidized Bed [7] -&gt; Inlet of Pipe (PCE) [79]: Enthalpy H*</t>
  </si>
  <si>
    <t>~2~54~5~~-5001~</t>
  </si>
  <si>
    <t>54 - Saturated steam outlet of Boiler Assembly [1]: Circulating Fluidized Bed [7] -&gt; Inlet of Pipe (PCE) [79]: Steam quality</t>
  </si>
  <si>
    <t>~2~54~10~~-5001~</t>
  </si>
  <si>
    <t>54 - Saturated steam outlet of Boiler Assembly [1]: Circulating Fluidized Bed [7] -&gt; Inlet of Pipe (PCE) [79]: Density</t>
  </si>
  <si>
    <t>~2~54~11~~-5001~</t>
  </si>
  <si>
    <t>54 - Saturated steam outlet of Boiler Assembly [1]: Circulating Fluidized Bed [7] -&gt; Inlet of Pipe (PCE) [79]: Specific heat</t>
  </si>
  <si>
    <t>~2~54~12~~-5001~</t>
  </si>
  <si>
    <t>54 - Saturated steam outlet of Boiler Assembly [1]: Circulating Fluidized Bed [7] -&gt; Inlet of Pipe (PCE) [79]: Thermal conductivity</t>
  </si>
  <si>
    <t>~2~54~13~~-5001~</t>
  </si>
  <si>
    <t>54 - Saturated steam outlet of Boiler Assembly [1]: Circulating Fluidized Bed [7] -&gt; Inlet of Pipe (PCE) [79]: Dynamic viscosity</t>
  </si>
  <si>
    <t>~2~56~0~~-5001~</t>
  </si>
  <si>
    <t>56 - Outlet of ST Assembly [1]: ST Group [36] -&gt; Inlet of Splitter [47]: Pressure</t>
  </si>
  <si>
    <t>~2~56~1~~-5001~</t>
  </si>
  <si>
    <t>56 - Outlet of ST Assembly [1]: ST Group [36] -&gt; Inlet of Splitter [47]: Temperature</t>
  </si>
  <si>
    <t>~2~56~2~~-5001~</t>
  </si>
  <si>
    <t>56 - Outlet of ST Assembly [1]: ST Group [36] -&gt; Inlet of Splitter [47]: Mass flow</t>
  </si>
  <si>
    <t>~2~56~20~~-5001~</t>
  </si>
  <si>
    <t>56 - Outlet of ST Assembly [1]: ST Group [36] -&gt; Inlet of Splitter [47]: Entropy</t>
  </si>
  <si>
    <t>~2~56~4~~-5001~</t>
  </si>
  <si>
    <t>56 - Outlet of ST Assembly [1]: ST Group [36] -&gt; Inlet of Splitter [47]: Enthalpy</t>
  </si>
  <si>
    <t>~2~56~3~~-5001~</t>
  </si>
  <si>
    <t>56 - Outlet of ST Assembly [1]: ST Group [36] -&gt; Inlet of Splitter [47]: Enthalpy H*</t>
  </si>
  <si>
    <t>~2~56~5~~-5001~</t>
  </si>
  <si>
    <t>56 - Outlet of ST Assembly [1]: ST Group [36] -&gt; Inlet of Splitter [47]: Steam quality</t>
  </si>
  <si>
    <t>~2~56~10~~-5001~</t>
  </si>
  <si>
    <t>56 - Outlet of ST Assembly [1]: ST Group [36] -&gt; Inlet of Splitter [47]: Density</t>
  </si>
  <si>
    <t>~2~56~11~~-5001~</t>
  </si>
  <si>
    <t>56 - Outlet of ST Assembly [1]: ST Group [36] -&gt; Inlet of Splitter [47]: Specific heat</t>
  </si>
  <si>
    <t>~2~56~12~~-5001~</t>
  </si>
  <si>
    <t>56 - Outlet of ST Assembly [1]: ST Group [36] -&gt; Inlet of Splitter [47]: Thermal conductivity</t>
  </si>
  <si>
    <t>~2~56~13~~-5001~</t>
  </si>
  <si>
    <t>56 - Outlet of ST Assembly [1]: ST Group [36] -&gt; Inlet of Splitter [47]: Dynamic viscosity</t>
  </si>
  <si>
    <t>~2~57~0~~-5001~</t>
  </si>
  <si>
    <t>57 - Outlet 2 of Splitter [47] -&gt; Inlet of Pipe (PCE) [57]: Pressure</t>
  </si>
  <si>
    <t>~2~57~1~~-5001~</t>
  </si>
  <si>
    <t>57 - Outlet 2 of Splitter [47] -&gt; Inlet of Pipe (PCE) [57]: Temperature</t>
  </si>
  <si>
    <t>~2~57~2~~-5001~</t>
  </si>
  <si>
    <t>57 - Outlet 2 of Splitter [47] -&gt; Inlet of Pipe (PCE) [57]: Mass flow</t>
  </si>
  <si>
    <t>~2~57~20~~-5001~</t>
  </si>
  <si>
    <t>57 - Outlet 2 of Splitter [47] -&gt; Inlet of Pipe (PCE) [57]: Entropy</t>
  </si>
  <si>
    <t>~2~57~4~~-5001~</t>
  </si>
  <si>
    <t>57 - Outlet 2 of Splitter [47] -&gt; Inlet of Pipe (PCE) [57]: Enthalpy</t>
  </si>
  <si>
    <t>~2~57~3~~-5001~</t>
  </si>
  <si>
    <t>57 - Outlet 2 of Splitter [47] -&gt; Inlet of Pipe (PCE) [57]: Enthalpy H*</t>
  </si>
  <si>
    <t>~2~57~5~~-5001~</t>
  </si>
  <si>
    <t>57 - Outlet 2 of Splitter [47] -&gt; Inlet of Pipe (PCE) [57]: Steam quality</t>
  </si>
  <si>
    <t>~2~57~10~~-5001~</t>
  </si>
  <si>
    <t>57 - Outlet 2 of Splitter [47] -&gt; Inlet of Pipe (PCE) [57]: Density</t>
  </si>
  <si>
    <t>~2~57~11~~-5001~</t>
  </si>
  <si>
    <t>57 - Outlet 2 of Splitter [47] -&gt; Inlet of Pipe (PCE) [57]: Specific heat</t>
  </si>
  <si>
    <t>~2~57~12~~-5001~</t>
  </si>
  <si>
    <t>57 - Outlet 2 of Splitter [47] -&gt; Inlet of Pipe (PCE) [57]: Thermal conductivity</t>
  </si>
  <si>
    <t>~2~57~13~~-5001~</t>
  </si>
  <si>
    <t>57 - Outlet 2 of Splitter [47] -&gt; Inlet of Pipe (PCE) [57]: Dynamic viscosity</t>
  </si>
  <si>
    <t>~2~58~0~~-5001~</t>
  </si>
  <si>
    <t>58 - Outlet 1 of Splitter [47] -&gt; Inlet of ST Assembly [1]: ST Group [37]: Pressure</t>
  </si>
  <si>
    <t>~2~58~1~~-5001~</t>
  </si>
  <si>
    <t>58 - Outlet 1 of Splitter [47] -&gt; Inlet of ST Assembly [1]: ST Group [37]: Temperature</t>
  </si>
  <si>
    <t>~2~58~2~~-5001~</t>
  </si>
  <si>
    <t>58 - Outlet 1 of Splitter [47] -&gt; Inlet of ST Assembly [1]: ST Group [37]: Mass flow</t>
  </si>
  <si>
    <t>~2~58~20~~-5001~</t>
  </si>
  <si>
    <t>58 - Outlet 1 of Splitter [47] -&gt; Inlet of ST Assembly [1]: ST Group [37]: Entropy</t>
  </si>
  <si>
    <t>~2~58~4~~-5001~</t>
  </si>
  <si>
    <t>58 - Outlet 1 of Splitter [47] -&gt; Inlet of ST Assembly [1]: ST Group [37]: Enthalpy</t>
  </si>
  <si>
    <t>~2~58~3~~-5001~</t>
  </si>
  <si>
    <t>58 - Outlet 1 of Splitter [47] -&gt; Inlet of ST Assembly [1]: ST Group [37]: Enthalpy H*</t>
  </si>
  <si>
    <t>~2~58~5~~-5001~</t>
  </si>
  <si>
    <t>58 - Outlet 1 of Splitter [47] -&gt; Inlet of ST Assembly [1]: ST Group [37]: Steam quality</t>
  </si>
  <si>
    <t>~2~58~10~~-5001~</t>
  </si>
  <si>
    <t>58 - Outlet 1 of Splitter [47] -&gt; Inlet of ST Assembly [1]: ST Group [37]: Density</t>
  </si>
  <si>
    <t>~2~58~11~~-5001~</t>
  </si>
  <si>
    <t>58 - Outlet 1 of Splitter [47] -&gt; Inlet of ST Assembly [1]: ST Group [37]: Specific heat</t>
  </si>
  <si>
    <t>~2~58~12~~-5001~</t>
  </si>
  <si>
    <t>58 - Outlet 1 of Splitter [47] -&gt; Inlet of ST Assembly [1]: ST Group [37]: Thermal conductivity</t>
  </si>
  <si>
    <t>~2~58~13~~-5001~</t>
  </si>
  <si>
    <t>58 - Outlet 1 of Splitter [47] -&gt; Inlet of ST Assembly [1]: ST Group [37]: Dynamic viscosity</t>
  </si>
  <si>
    <t>~2~59~0~~-5001~</t>
  </si>
  <si>
    <t>59 - Outlet of ST Assembly [1]: ST Group [37] -&gt; Inlet of Splitter [49]: Pressure</t>
  </si>
  <si>
    <t>~2~59~1~~-5001~</t>
  </si>
  <si>
    <t>59 - Outlet of ST Assembly [1]: ST Group [37] -&gt; Inlet of Splitter [49]: Temperature</t>
  </si>
  <si>
    <t>~2~59~2~~-5001~</t>
  </si>
  <si>
    <t>59 - Outlet of ST Assembly [1]: ST Group [37] -&gt; Inlet of Splitter [49]: Mass flow</t>
  </si>
  <si>
    <t>~2~59~20~~-5001~</t>
  </si>
  <si>
    <t>59 - Outlet of ST Assembly [1]: ST Group [37] -&gt; Inlet of Splitter [49]: Entropy</t>
  </si>
  <si>
    <t>~2~59~4~~-5001~</t>
  </si>
  <si>
    <t>59 - Outlet of ST Assembly [1]: ST Group [37] -&gt; Inlet of Splitter [49]: Enthalpy</t>
  </si>
  <si>
    <t>~2~59~3~~-5001~</t>
  </si>
  <si>
    <t>59 - Outlet of ST Assembly [1]: ST Group [37] -&gt; Inlet of Splitter [49]: Enthalpy H*</t>
  </si>
  <si>
    <t>~2~59~5~~-5001~</t>
  </si>
  <si>
    <t>59 - Outlet of ST Assembly [1]: ST Group [37] -&gt; Inlet of Splitter [49]: Steam quality</t>
  </si>
  <si>
    <t>~2~59~10~~-5001~</t>
  </si>
  <si>
    <t>59 - Outlet of ST Assembly [1]: ST Group [37] -&gt; Inlet of Splitter [49]: Density</t>
  </si>
  <si>
    <t>~2~59~11~~-5001~</t>
  </si>
  <si>
    <t>59 - Outlet of ST Assembly [1]: ST Group [37] -&gt; Inlet of Splitter [49]: Specific heat</t>
  </si>
  <si>
    <t>~2~59~12~~-5001~</t>
  </si>
  <si>
    <t>59 - Outlet of ST Assembly [1]: ST Group [37] -&gt; Inlet of Splitter [49]: Thermal conductivity</t>
  </si>
  <si>
    <t>~2~59~13~~-5001~</t>
  </si>
  <si>
    <t>59 - Outlet of ST Assembly [1]: ST Group [37] -&gt; Inlet of Splitter [49]: Dynamic viscosity</t>
  </si>
  <si>
    <t>~2~60~0~~-5001~</t>
  </si>
  <si>
    <t>60 - Outlet of Mixer [62] -&gt; Inlet of Pipe (PCE) [58]: Pressure</t>
  </si>
  <si>
    <t>~2~60~1~~-5001~</t>
  </si>
  <si>
    <t>60 - Outlet of Mixer [62] -&gt; Inlet of Pipe (PCE) [58]: Temperature</t>
  </si>
  <si>
    <t>~2~60~2~~-5001~</t>
  </si>
  <si>
    <t>60 - Outlet of Mixer [62] -&gt; Inlet of Pipe (PCE) [58]: Mass flow</t>
  </si>
  <si>
    <t>~2~60~20~~-5001~</t>
  </si>
  <si>
    <t>60 - Outlet of Mixer [62] -&gt; Inlet of Pipe (PCE) [58]: Entropy</t>
  </si>
  <si>
    <t>~2~60~4~~-5001~</t>
  </si>
  <si>
    <t>60 - Outlet of Mixer [62] -&gt; Inlet of Pipe (PCE) [58]: Enthalpy</t>
  </si>
  <si>
    <t>~2~60~3~~-5001~</t>
  </si>
  <si>
    <t>60 - Outlet of Mixer [62] -&gt; Inlet of Pipe (PCE) [58]: Enthalpy H*</t>
  </si>
  <si>
    <t>~2~60~5~~-5001~</t>
  </si>
  <si>
    <t>60 - Outlet of Mixer [62] -&gt; Inlet of Pipe (PCE) [58]: Steam quality</t>
  </si>
  <si>
    <t>~2~60~10~~-5001~</t>
  </si>
  <si>
    <t>60 - Outlet of Mixer [62] -&gt; Inlet of Pipe (PCE) [58]: Density</t>
  </si>
  <si>
    <t>~2~60~11~~-5001~</t>
  </si>
  <si>
    <t>60 - Outlet of Mixer [62] -&gt; Inlet of Pipe (PCE) [58]: Specific heat</t>
  </si>
  <si>
    <t>~2~60~12~~-5001~</t>
  </si>
  <si>
    <t>60 - Outlet of Mixer [62] -&gt; Inlet of Pipe (PCE) [58]: Thermal conductivity</t>
  </si>
  <si>
    <t>~2~60~13~~-5001~</t>
  </si>
  <si>
    <t>60 - Outlet of Mixer [62] -&gt; Inlet of Pipe (PCE) [58]: Dynamic viscosity</t>
  </si>
  <si>
    <t>~2~61~0~~-5001~</t>
  </si>
  <si>
    <t>61 - Outlet 1 of Splitter [49] -&gt; Inlet of ST Assembly [1]: ST Group [39]: Pressure</t>
  </si>
  <si>
    <t>~2~61~1~~-5001~</t>
  </si>
  <si>
    <t>61 - Outlet 1 of Splitter [49] -&gt; Inlet of ST Assembly [1]: ST Group [39]: Temperature</t>
  </si>
  <si>
    <t>~2~61~2~~-5001~</t>
  </si>
  <si>
    <t>61 - Outlet 1 of Splitter [49] -&gt; Inlet of ST Assembly [1]: ST Group [39]: Mass flow</t>
  </si>
  <si>
    <t>~2~61~20~~-5001~</t>
  </si>
  <si>
    <t>61 - Outlet 1 of Splitter [49] -&gt; Inlet of ST Assembly [1]: ST Group [39]: Entropy</t>
  </si>
  <si>
    <t>~2~61~4~~-5001~</t>
  </si>
  <si>
    <t>61 - Outlet 1 of Splitter [49] -&gt; Inlet of ST Assembly [1]: ST Group [39]: Enthalpy</t>
  </si>
  <si>
    <t>~2~61~3~~-5001~</t>
  </si>
  <si>
    <t>61 - Outlet 1 of Splitter [49] -&gt; Inlet of ST Assembly [1]: ST Group [39]: Enthalpy H*</t>
  </si>
  <si>
    <t>~2~61~5~~-5001~</t>
  </si>
  <si>
    <t>61 - Outlet 1 of Splitter [49] -&gt; Inlet of ST Assembly [1]: ST Group [39]: Steam quality</t>
  </si>
  <si>
    <t>~2~61~10~~-5001~</t>
  </si>
  <si>
    <t>61 - Outlet 1 of Splitter [49] -&gt; Inlet of ST Assembly [1]: ST Group [39]: Density</t>
  </si>
  <si>
    <t>~2~61~11~~-5001~</t>
  </si>
  <si>
    <t>61 - Outlet 1 of Splitter [49] -&gt; Inlet of ST Assembly [1]: ST Group [39]: Specific heat</t>
  </si>
  <si>
    <t>~2~61~12~~-5001~</t>
  </si>
  <si>
    <t>61 - Outlet 1 of Splitter [49] -&gt; Inlet of ST Assembly [1]: ST Group [39]: Thermal conductivity</t>
  </si>
  <si>
    <t>~2~61~13~~-5001~</t>
  </si>
  <si>
    <t>61 - Outlet 1 of Splitter [49] -&gt; Inlet of ST Assembly [1]: ST Group [39]: Dynamic viscosity</t>
  </si>
  <si>
    <t>~2~62~0~~-5001~</t>
  </si>
  <si>
    <t>62 - Condensate outlet of Water-cooled Condenser (PCE) [40] - COND -&gt; Inlet of Makeup / Blowdown [44]: Pressure</t>
  </si>
  <si>
    <t>~2~62~1~~-5001~</t>
  </si>
  <si>
    <t>62 - Condensate outlet of Water-cooled Condenser (PCE) [40] - COND -&gt; Inlet of Makeup / Blowdown [44]: Temperature</t>
  </si>
  <si>
    <t>~2~62~2~~-5001~</t>
  </si>
  <si>
    <t>62 - Condensate outlet of Water-cooled Condenser (PCE) [40] - COND -&gt; Inlet of Makeup / Blowdown [44]: Mass flow</t>
  </si>
  <si>
    <t>~2~62~20~~-5001~</t>
  </si>
  <si>
    <t>62 - Condensate outlet of Water-cooled Condenser (PCE) [40] - COND -&gt; Inlet of Makeup / Blowdown [44]: Entropy</t>
  </si>
  <si>
    <t>~2~62~4~~-5001~</t>
  </si>
  <si>
    <t>62 - Condensate outlet of Water-cooled Condenser (PCE) [40] - COND -&gt; Inlet of Makeup / Blowdown [44]: Enthalpy</t>
  </si>
  <si>
    <t>~2~62~3~~-5001~</t>
  </si>
  <si>
    <t>62 - Condensate outlet of Water-cooled Condenser (PCE) [40] - COND -&gt; Inlet of Makeup / Blowdown [44]: Enthalpy H*</t>
  </si>
  <si>
    <t>~2~62~5~~-5001~</t>
  </si>
  <si>
    <t>62 - Condensate outlet of Water-cooled Condenser (PCE) [40] - COND -&gt; Inlet of Makeup / Blowdown [44]: Steam quality</t>
  </si>
  <si>
    <t>~2~62~10~~-5001~</t>
  </si>
  <si>
    <t>62 - Condensate outlet of Water-cooled Condenser (PCE) [40] - COND -&gt; Inlet of Makeup / Blowdown [44]: Density</t>
  </si>
  <si>
    <t>~2~62~11~~-5001~</t>
  </si>
  <si>
    <t>62 - Condensate outlet of Water-cooled Condenser (PCE) [40] - COND -&gt; Inlet of Makeup / Blowdown [44]: Specific heat</t>
  </si>
  <si>
    <t>~2~62~12~~-5001~</t>
  </si>
  <si>
    <t>62 - Condensate outlet of Water-cooled Condenser (PCE) [40] - COND -&gt; Inlet of Makeup / Blowdown [44]: Thermal conductivity</t>
  </si>
  <si>
    <t>~2~62~13~~-5001~</t>
  </si>
  <si>
    <t>62 - Condensate outlet of Water-cooled Condenser (PCE) [40] - COND -&gt; Inlet of Makeup / Blowdown [44]: Dynamic viscosity</t>
  </si>
  <si>
    <t>~2~63~0~~-5001~</t>
  </si>
  <si>
    <t>63 - Feedwater outlet of Feedwater Heater (PCE) [32] - HPH-2 -&gt; Feedwater inlet of Feedwater Heater (PCE) [46] - HPH-1: Pressure</t>
  </si>
  <si>
    <t>~2~63~1~~-5001~</t>
  </si>
  <si>
    <t>63 - Feedwater outlet of Feedwater Heater (PCE) [32] - HPH-2 -&gt; Feedwater inlet of Feedwater Heater (PCE) [46] - HPH-1: Temperature</t>
  </si>
  <si>
    <t>~2~63~2~~-5001~</t>
  </si>
  <si>
    <t>63 - Feedwater outlet of Feedwater Heater (PCE) [32] - HPH-2 -&gt; Feedwater inlet of Feedwater Heater (PCE) [46] - HPH-1: Mass flow</t>
  </si>
  <si>
    <t>~2~63~20~~-5001~</t>
  </si>
  <si>
    <t>63 - Feedwater outlet of Feedwater Heater (PCE) [32] - HPH-2 -&gt; Feedwater inlet of Feedwater Heater (PCE) [46] - HPH-1: Entropy</t>
  </si>
  <si>
    <t>~2~63~4~~-5001~</t>
  </si>
  <si>
    <t>63 - Feedwater outlet of Feedwater Heater (PCE) [32] - HPH-2 -&gt; Feedwater inlet of Feedwater Heater (PCE) [46] - HPH-1: Enthalpy</t>
  </si>
  <si>
    <t>~2~63~3~~-5001~</t>
  </si>
  <si>
    <t>63 - Feedwater outlet of Feedwater Heater (PCE) [32] - HPH-2 -&gt; Feedwater inlet of Feedwater Heater (PCE) [46] - HPH-1: Enthalpy H*</t>
  </si>
  <si>
    <t>~2~63~5~~-5001~</t>
  </si>
  <si>
    <t>63 - Feedwater outlet of Feedwater Heater (PCE) [32] - HPH-2 -&gt; Feedwater inlet of Feedwater Heater (PCE) [46] - HPH-1: Steam quality</t>
  </si>
  <si>
    <t>~2~63~10~~-5001~</t>
  </si>
  <si>
    <t>63 - Feedwater outlet of Feedwater Heater (PCE) [32] - HPH-2 -&gt; Feedwater inlet of Feedwater Heater (PCE) [46] - HPH-1: Density</t>
  </si>
  <si>
    <t>~2~63~11~~-5001~</t>
  </si>
  <si>
    <t>63 - Feedwater outlet of Feedwater Heater (PCE) [32] - HPH-2 -&gt; Feedwater inlet of Feedwater Heater (PCE) [46] - HPH-1: Specific heat</t>
  </si>
  <si>
    <t>~2~63~12~~-5001~</t>
  </si>
  <si>
    <t>63 - Feedwater outlet of Feedwater Heater (PCE) [32] - HPH-2 -&gt; Feedwater inlet of Feedwater Heater (PCE) [46] - HPH-1: Thermal conductivity</t>
  </si>
  <si>
    <t>~2~63~13~~-5001~</t>
  </si>
  <si>
    <t>63 - Feedwater outlet of Feedwater Heater (PCE) [32] - HPH-2 -&gt; Feedwater inlet of Feedwater Heater (PCE) [46] - HPH-1: Dynamic viscosity</t>
  </si>
  <si>
    <t>~2~64~0~~-5001~</t>
  </si>
  <si>
    <t>64 - CW outlet of Water-cooled Condenser (PCE) [40] - COND -&gt; Inlet of Water Sink [51] - Outfall: Pressure</t>
  </si>
  <si>
    <t>~2~64~1~~-5001~</t>
  </si>
  <si>
    <t>64 - CW outlet of Water-cooled Condenser (PCE) [40] - COND -&gt; Inlet of Water Sink [51] - Outfall: Temperature</t>
  </si>
  <si>
    <t>~2~64~2~~-5001~</t>
  </si>
  <si>
    <t>64 - CW outlet of Water-cooled Condenser (PCE) [40] - COND -&gt; Inlet of Water Sink [51] - Outfall: Mass flow</t>
  </si>
  <si>
    <t>~2~64~20~~-5001~</t>
  </si>
  <si>
    <t>64 - CW outlet of Water-cooled Condenser (PCE) [40] - COND -&gt; Inlet of Water Sink [51] - Outfall: Entropy</t>
  </si>
  <si>
    <t>~2~64~4~~-5001~</t>
  </si>
  <si>
    <t>64 - CW outlet of Water-cooled Condenser (PCE) [40] - COND -&gt; Inlet of Water Sink [51] - Outfall: Enthalpy</t>
  </si>
  <si>
    <t>~2~64~3~~-5001~</t>
  </si>
  <si>
    <t>64 - CW outlet of Water-cooled Condenser (PCE) [40] - COND -&gt; Inlet of Water Sink [51] - Outfall: Enthalpy H*</t>
  </si>
  <si>
    <t>~2~64~5~~-5001~</t>
  </si>
  <si>
    <t>64 - CW outlet of Water-cooled Condenser (PCE) [40] - COND -&gt; Inlet of Water Sink [51] - Outfall: Steam quality</t>
  </si>
  <si>
    <t>~2~64~10~~-5001~</t>
  </si>
  <si>
    <t>64 - CW outlet of Water-cooled Condenser (PCE) [40] - COND -&gt; Inlet of Water Sink [51] - Outfall: Density</t>
  </si>
  <si>
    <t>~2~64~11~~-5001~</t>
  </si>
  <si>
    <t>64 - CW outlet of Water-cooled Condenser (PCE) [40] - COND -&gt; Inlet of Water Sink [51] - Outfall: Specific heat</t>
  </si>
  <si>
    <t>~2~64~12~~-5001~</t>
  </si>
  <si>
    <t>64 - CW outlet of Water-cooled Condenser (PCE) [40] - COND -&gt; Inlet of Water Sink [51] - Outfall: Thermal conductivity</t>
  </si>
  <si>
    <t>~2~64~13~~-5001~</t>
  </si>
  <si>
    <t>64 - CW outlet of Water-cooled Condenser (PCE) [40] - COND -&gt; Inlet of Water Sink [51] - Outfall: Dynamic viscosity</t>
  </si>
  <si>
    <t>~2~65~0~~-5001~</t>
  </si>
  <si>
    <t>65 - Outlet of Mixer [5] -&gt; CW inlet of Water-cooled Condenser (PCE) [40] - COND: Pressure</t>
  </si>
  <si>
    <t>~2~65~1~~-5001~</t>
  </si>
  <si>
    <t>65 - Outlet of Mixer [5] -&gt; CW inlet of Water-cooled Condenser (PCE) [40] - COND: Temperature</t>
  </si>
  <si>
    <t>~2~65~2~~-5001~</t>
  </si>
  <si>
    <t>65 - Outlet of Mixer [5] -&gt; CW inlet of Water-cooled Condenser (PCE) [40] - COND: Mass flow</t>
  </si>
  <si>
    <t>~2~65~20~~-5001~</t>
  </si>
  <si>
    <t>65 - Outlet of Mixer [5] -&gt; CW inlet of Water-cooled Condenser (PCE) [40] - COND: Entropy</t>
  </si>
  <si>
    <t>~2~65~4~~-5001~</t>
  </si>
  <si>
    <t>65 - Outlet of Mixer [5] -&gt; CW inlet of Water-cooled Condenser (PCE) [40] - COND: Enthalpy</t>
  </si>
  <si>
    <t>~2~65~3~~-5001~</t>
  </si>
  <si>
    <t>65 - Outlet of Mixer [5] -&gt; CW inlet of Water-cooled Condenser (PCE) [40] - COND: Enthalpy H*</t>
  </si>
  <si>
    <t>~2~65~5~~-5001~</t>
  </si>
  <si>
    <t>65 - Outlet of Mixer [5] -&gt; CW inlet of Water-cooled Condenser (PCE) [40] - COND: Steam quality</t>
  </si>
  <si>
    <t>~2~65~10~~-5001~</t>
  </si>
  <si>
    <t>65 - Outlet of Mixer [5] -&gt; CW inlet of Water-cooled Condenser (PCE) [40] - COND: Density</t>
  </si>
  <si>
    <t>~2~65~11~~-5001~</t>
  </si>
  <si>
    <t>65 - Outlet of Mixer [5] -&gt; CW inlet of Water-cooled Condenser (PCE) [40] - COND: Specific heat</t>
  </si>
  <si>
    <t>~2~65~12~~-5001~</t>
  </si>
  <si>
    <t>65 - Outlet of Mixer [5] -&gt; CW inlet of Water-cooled Condenser (PCE) [40] - COND: Thermal conductivity</t>
  </si>
  <si>
    <t>~2~65~13~~-5001~</t>
  </si>
  <si>
    <t>65 - Outlet of Mixer [5] -&gt; CW inlet of Water-cooled Condenser (PCE) [40] - COND: Dynamic viscosity</t>
  </si>
  <si>
    <t>~2~66~0~~-5001~</t>
  </si>
  <si>
    <t>66 - Outlet of Pipe (PCE) [53] -&gt; Heating steam inlet of Feedwater Heater (PCE) [46] - HPH-1: Pressure</t>
  </si>
  <si>
    <t>~2~66~1~~-5001~</t>
  </si>
  <si>
    <t>66 - Outlet of Pipe (PCE) [53] -&gt; Heating steam inlet of Feedwater Heater (PCE) [46] - HPH-1: Temperature</t>
  </si>
  <si>
    <t>~2~66~2~~-5001~</t>
  </si>
  <si>
    <t>66 - Outlet of Pipe (PCE) [53] -&gt; Heating steam inlet of Feedwater Heater (PCE) [46] - HPH-1: Mass flow</t>
  </si>
  <si>
    <t>~2~66~20~~-5001~</t>
  </si>
  <si>
    <t>66 - Outlet of Pipe (PCE) [53] -&gt; Heating steam inlet of Feedwater Heater (PCE) [46] - HPH-1: Entropy</t>
  </si>
  <si>
    <t>~2~66~4~~-5001~</t>
  </si>
  <si>
    <t>66 - Outlet of Pipe (PCE) [53] -&gt; Heating steam inlet of Feedwater Heater (PCE) [46] - HPH-1: Enthalpy</t>
  </si>
  <si>
    <t>~2~66~3~~-5001~</t>
  </si>
  <si>
    <t>66 - Outlet of Pipe (PCE) [53] -&gt; Heating steam inlet of Feedwater Heater (PCE) [46] - HPH-1: Enthalpy H*</t>
  </si>
  <si>
    <t>~2~66~5~~-5001~</t>
  </si>
  <si>
    <t>66 - Outlet of Pipe (PCE) [53] -&gt; Heating steam inlet of Feedwater Heater (PCE) [46] - HPH-1: Steam quality</t>
  </si>
  <si>
    <t>~2~66~10~~-5001~</t>
  </si>
  <si>
    <t>66 - Outlet of Pipe (PCE) [53] -&gt; Heating steam inlet of Feedwater Heater (PCE) [46] - HPH-1: Density</t>
  </si>
  <si>
    <t>~2~66~11~~-5001~</t>
  </si>
  <si>
    <t>66 - Outlet of Pipe (PCE) [53] -&gt; Heating steam inlet of Feedwater Heater (PCE) [46] - HPH-1: Specific heat</t>
  </si>
  <si>
    <t>~2~66~12~~-5001~</t>
  </si>
  <si>
    <t>66 - Outlet of Pipe (PCE) [53] -&gt; Heating steam inlet of Feedwater Heater (PCE) [46] - HPH-1: Thermal conductivity</t>
  </si>
  <si>
    <t>~2~66~13~~-5001~</t>
  </si>
  <si>
    <t>66 - Outlet of Pipe (PCE) [53] -&gt; Heating steam inlet of Feedwater Heater (PCE) [46] - HPH-1: Dynamic viscosity</t>
  </si>
  <si>
    <t>~2~67~0~~-5001~</t>
  </si>
  <si>
    <t>67 - Outlet of Pipe (PCE) [54] -&gt; Heating steam inlet of Feedwater Heater (PCE) [32] - HPH-2: Pressure</t>
  </si>
  <si>
    <t>~2~67~1~~-5001~</t>
  </si>
  <si>
    <t>67 - Outlet of Pipe (PCE) [54] -&gt; Heating steam inlet of Feedwater Heater (PCE) [32] - HPH-2: Temperature</t>
  </si>
  <si>
    <t>~2~67~2~~-5001~</t>
  </si>
  <si>
    <t>67 - Outlet of Pipe (PCE) [54] -&gt; Heating steam inlet of Feedwater Heater (PCE) [32] - HPH-2: Mass flow</t>
  </si>
  <si>
    <t>~2~67~20~~-5001~</t>
  </si>
  <si>
    <t>67 - Outlet of Pipe (PCE) [54] -&gt; Heating steam inlet of Feedwater Heater (PCE) [32] - HPH-2: Entropy</t>
  </si>
  <si>
    <t>~2~67~4~~-5001~</t>
  </si>
  <si>
    <t>67 - Outlet of Pipe (PCE) [54] -&gt; Heating steam inlet of Feedwater Heater (PCE) [32] - HPH-2: Enthalpy</t>
  </si>
  <si>
    <t>~2~67~3~~-5001~</t>
  </si>
  <si>
    <t>67 - Outlet of Pipe (PCE) [54] -&gt; Heating steam inlet of Feedwater Heater (PCE) [32] - HPH-2: Enthalpy H*</t>
  </si>
  <si>
    <t>~2~67~5~~-5001~</t>
  </si>
  <si>
    <t>67 - Outlet of Pipe (PCE) [54] -&gt; Heating steam inlet of Feedwater Heater (PCE) [32] - HPH-2: Steam quality</t>
  </si>
  <si>
    <t>~2~67~10~~-5001~</t>
  </si>
  <si>
    <t>67 - Outlet of Pipe (PCE) [54] -&gt; Heating steam inlet of Feedwater Heater (PCE) [32] - HPH-2: Density</t>
  </si>
  <si>
    <t>~2~67~11~~-5001~</t>
  </si>
  <si>
    <t>67 - Outlet of Pipe (PCE) [54] -&gt; Heating steam inlet of Feedwater Heater (PCE) [32] - HPH-2: Specific heat</t>
  </si>
  <si>
    <t>~2~67~12~~-5001~</t>
  </si>
  <si>
    <t>67 - Outlet of Pipe (PCE) [54] -&gt; Heating steam inlet of Feedwater Heater (PCE) [32] - HPH-2: Thermal conductivity</t>
  </si>
  <si>
    <t>~2~67~13~~-5001~</t>
  </si>
  <si>
    <t>67 - Outlet of Pipe (PCE) [54] -&gt; Heating steam inlet of Feedwater Heater (PCE) [32] - HPH-2: Dynamic viscosity</t>
  </si>
  <si>
    <t>~2~68~0~~-5001~</t>
  </si>
  <si>
    <t>68 - Outlet of Pipe (PCE) [56] -&gt; Heating steam inlet of Feedwater Heater (PCE) [23] - LPH-5: Pressure</t>
  </si>
  <si>
    <t>~2~68~1~~-5001~</t>
  </si>
  <si>
    <t>68 - Outlet of Pipe (PCE) [56] -&gt; Heating steam inlet of Feedwater Heater (PCE) [23] - LPH-5: Temperature</t>
  </si>
  <si>
    <t>~2~68~2~~-5001~</t>
  </si>
  <si>
    <t>68 - Outlet of Pipe (PCE) [56] -&gt; Heating steam inlet of Feedwater Heater (PCE) [23] - LPH-5: Mass flow</t>
  </si>
  <si>
    <t>~2~68~20~~-5001~</t>
  </si>
  <si>
    <t>68 - Outlet of Pipe (PCE) [56] -&gt; Heating steam inlet of Feedwater Heater (PCE) [23] - LPH-5: Entropy</t>
  </si>
  <si>
    <t>~2~68~4~~-5001~</t>
  </si>
  <si>
    <t>68 - Outlet of Pipe (PCE) [56] -&gt; Heating steam inlet of Feedwater Heater (PCE) [23] - LPH-5: Enthalpy</t>
  </si>
  <si>
    <t>~2~68~3~~-5001~</t>
  </si>
  <si>
    <t>68 - Outlet of Pipe (PCE) [56] -&gt; Heating steam inlet of Feedwater Heater (PCE) [23] - LPH-5: Enthalpy H*</t>
  </si>
  <si>
    <t>~2~68~5~~-5001~</t>
  </si>
  <si>
    <t>68 - Outlet of Pipe (PCE) [56] -&gt; Heating steam inlet of Feedwater Heater (PCE) [23] - LPH-5: Steam quality</t>
  </si>
  <si>
    <t>~2~68~10~~-5001~</t>
  </si>
  <si>
    <t>68 - Outlet of Pipe (PCE) [56] -&gt; Heating steam inlet of Feedwater Heater (PCE) [23] - LPH-5: Density</t>
  </si>
  <si>
    <t>~2~68~11~~-5001~</t>
  </si>
  <si>
    <t>68 - Outlet of Pipe (PCE) [56] -&gt; Heating steam inlet of Feedwater Heater (PCE) [23] - LPH-5: Specific heat</t>
  </si>
  <si>
    <t>~2~68~12~~-5001~</t>
  </si>
  <si>
    <t>68 - Outlet of Pipe (PCE) [56] -&gt; Heating steam inlet of Feedwater Heater (PCE) [23] - LPH-5: Thermal conductivity</t>
  </si>
  <si>
    <t>~2~68~13~~-5001~</t>
  </si>
  <si>
    <t>68 - Outlet of Pipe (PCE) [56] -&gt; Heating steam inlet of Feedwater Heater (PCE) [23] - LPH-5: Dynamic viscosity</t>
  </si>
  <si>
    <t>~2~69~0~~-5001~</t>
  </si>
  <si>
    <t>69 - Outlet of Pipe (PCE) [57] -&gt; Heating steam inlet of Feedwater Heater (PCE) [22] - LPH-6: Pressure</t>
  </si>
  <si>
    <t>~2~69~1~~-5001~</t>
  </si>
  <si>
    <t>69 - Outlet of Pipe (PCE) [57] -&gt; Heating steam inlet of Feedwater Heater (PCE) [22] - LPH-6: Temperature</t>
  </si>
  <si>
    <t>~2~69~2~~-5001~</t>
  </si>
  <si>
    <t>69 - Outlet of Pipe (PCE) [57] -&gt; Heating steam inlet of Feedwater Heater (PCE) [22] - LPH-6: Mass flow</t>
  </si>
  <si>
    <t>~2~69~20~~-5001~</t>
  </si>
  <si>
    <t>69 - Outlet of Pipe (PCE) [57] -&gt; Heating steam inlet of Feedwater Heater (PCE) [22] - LPH-6: Entropy</t>
  </si>
  <si>
    <t>~2~69~4~~-5001~</t>
  </si>
  <si>
    <t>69 - Outlet of Pipe (PCE) [57] -&gt; Heating steam inlet of Feedwater Heater (PCE) [22] - LPH-6: Enthalpy</t>
  </si>
  <si>
    <t>~2~69~3~~-5001~</t>
  </si>
  <si>
    <t>69 - Outlet of Pipe (PCE) [57] -&gt; Heating steam inlet of Feedwater Heater (PCE) [22] - LPH-6: Enthalpy H*</t>
  </si>
  <si>
    <t>~2~69~5~~-5001~</t>
  </si>
  <si>
    <t>69 - Outlet of Pipe (PCE) [57] -&gt; Heating steam inlet of Feedwater Heater (PCE) [22] - LPH-6: Steam quality</t>
  </si>
  <si>
    <t>~2~69~10~~-5001~</t>
  </si>
  <si>
    <t>69 - Outlet of Pipe (PCE) [57] -&gt; Heating steam inlet of Feedwater Heater (PCE) [22] - LPH-6: Density</t>
  </si>
  <si>
    <t>~2~69~11~~-5001~</t>
  </si>
  <si>
    <t>69 - Outlet of Pipe (PCE) [57] -&gt; Heating steam inlet of Feedwater Heater (PCE) [22] - LPH-6: Specific heat</t>
  </si>
  <si>
    <t>~2~69~12~~-5001~</t>
  </si>
  <si>
    <t>69 - Outlet of Pipe (PCE) [57] -&gt; Heating steam inlet of Feedwater Heater (PCE) [22] - LPH-6: Thermal conductivity</t>
  </si>
  <si>
    <t>~2~69~13~~-5001~</t>
  </si>
  <si>
    <t>69 - Outlet of Pipe (PCE) [57] -&gt; Heating steam inlet of Feedwater Heater (PCE) [22] - LPH-6: Dynamic viscosity</t>
  </si>
  <si>
    <t>~2~70~0~~-5001~</t>
  </si>
  <si>
    <t>70 - Outlet of Pipe (PCE) [58] -&gt; Heating steam inlet of Feedwater Heater (PCE) [21] - LPH-7: Pressure</t>
  </si>
  <si>
    <t>~2~70~1~~-5001~</t>
  </si>
  <si>
    <t>70 - Outlet of Pipe (PCE) [58] -&gt; Heating steam inlet of Feedwater Heater (PCE) [21] - LPH-7: Temperature</t>
  </si>
  <si>
    <t>~2~70~2~~-5001~</t>
  </si>
  <si>
    <t>70 - Outlet of Pipe (PCE) [58] -&gt; Heating steam inlet of Feedwater Heater (PCE) [21] - LPH-7: Mass flow</t>
  </si>
  <si>
    <t>~2~70~20~~-5001~</t>
  </si>
  <si>
    <t>70 - Outlet of Pipe (PCE) [58] -&gt; Heating steam inlet of Feedwater Heater (PCE) [21] - LPH-7: Entropy</t>
  </si>
  <si>
    <t>~2~70~4~~-5001~</t>
  </si>
  <si>
    <t>70 - Outlet of Pipe (PCE) [58] -&gt; Heating steam inlet of Feedwater Heater (PCE) [21] - LPH-7: Enthalpy</t>
  </si>
  <si>
    <t>~2~70~3~~-5001~</t>
  </si>
  <si>
    <t>70 - Outlet of Pipe (PCE) [58] -&gt; Heating steam inlet of Feedwater Heater (PCE) [21] - LPH-7: Enthalpy H*</t>
  </si>
  <si>
    <t>~2~70~5~~-5001~</t>
  </si>
  <si>
    <t>70 - Outlet of Pipe (PCE) [58] -&gt; Heating steam inlet of Feedwater Heater (PCE) [21] - LPH-7: Steam quality</t>
  </si>
  <si>
    <t>~2~70~10~~-5001~</t>
  </si>
  <si>
    <t>70 - Outlet of Pipe (PCE) [58] -&gt; Heating steam inlet of Feedwater Heater (PCE) [21] - LPH-7: Density</t>
  </si>
  <si>
    <t>~2~70~11~~-5001~</t>
  </si>
  <si>
    <t>70 - Outlet of Pipe (PCE) [58] -&gt; Heating steam inlet of Feedwater Heater (PCE) [21] - LPH-7: Specific heat</t>
  </si>
  <si>
    <t>~2~70~12~~-5001~</t>
  </si>
  <si>
    <t>70 - Outlet of Pipe (PCE) [58] -&gt; Heating steam inlet of Feedwater Heater (PCE) [21] - LPH-7: Thermal conductivity</t>
  </si>
  <si>
    <t>~2~70~13~~-5001~</t>
  </si>
  <si>
    <t>70 - Outlet of Pipe (PCE) [58] -&gt; Heating steam inlet of Feedwater Heater (PCE) [21] - LPH-7: Dynamic viscosity</t>
  </si>
  <si>
    <t>~2~71~0~~-5001~</t>
  </si>
  <si>
    <t>71 - Outlet 3 of Splitter [26] - k -&gt; Heating steam inlet of Shell-Tube Water Heater (PCE) [63] - GC: Pressure</t>
  </si>
  <si>
    <t>~2~71~1~~-5001~</t>
  </si>
  <si>
    <t>71 - Outlet 3 of Splitter [26] - k -&gt; Heating steam inlet of Shell-Tube Water Heater (PCE) [63] - GC: Temperature</t>
  </si>
  <si>
    <t>~2~71~2~~-5001~</t>
  </si>
  <si>
    <t>71 - Outlet 3 of Splitter [26] - k -&gt; Heating steam inlet of Shell-Tube Water Heater (PCE) [63] - GC: Mass flow</t>
  </si>
  <si>
    <t>~2~71~20~~-5001~</t>
  </si>
  <si>
    <t>71 - Outlet 3 of Splitter [26] - k -&gt; Heating steam inlet of Shell-Tube Water Heater (PCE) [63] - GC: Entropy</t>
  </si>
  <si>
    <t>~2~71~4~~-5001~</t>
  </si>
  <si>
    <t>71 - Outlet 3 of Splitter [26] - k -&gt; Heating steam inlet of Shell-Tube Water Heater (PCE) [63] - GC: Enthalpy</t>
  </si>
  <si>
    <t>~2~71~3~~-5001~</t>
  </si>
  <si>
    <t>71 - Outlet 3 of Splitter [26] - k -&gt; Heating steam inlet of Shell-Tube Water Heater (PCE) [63] - GC: Enthalpy H*</t>
  </si>
  <si>
    <t>~2~71~5~~-5001~</t>
  </si>
  <si>
    <t>71 - Outlet 3 of Splitter [26] - k -&gt; Heating steam inlet of Shell-Tube Water Heater (PCE) [63] - GC: Steam quality</t>
  </si>
  <si>
    <t>~2~71~10~~-5001~</t>
  </si>
  <si>
    <t>71 - Outlet 3 of Splitter [26] - k -&gt; Heating steam inlet of Shell-Tube Water Heater (PCE) [63] - GC: Density</t>
  </si>
  <si>
    <t>~2~71~11~~-5001~</t>
  </si>
  <si>
    <t>71 - Outlet 3 of Splitter [26] - k -&gt; Heating steam inlet of Shell-Tube Water Heater (PCE) [63] - GC: Specific heat</t>
  </si>
  <si>
    <t>~2~71~12~~-5001~</t>
  </si>
  <si>
    <t>71 - Outlet 3 of Splitter [26] - k -&gt; Heating steam inlet of Shell-Tube Water Heater (PCE) [63] - GC: Thermal conductivity</t>
  </si>
  <si>
    <t>~2~71~13~~-5001~</t>
  </si>
  <si>
    <t>71 - Outlet 3 of Splitter [26] - k -&gt; Heating steam inlet of Shell-Tube Water Heater (PCE) [63] - GC: Dynamic viscosity</t>
  </si>
  <si>
    <t>~2~72~0~~-5001~</t>
  </si>
  <si>
    <t>72 - Discharge of General Pump [59] - BFP-A -&gt; Inlet of Valve [71]: Pressure</t>
  </si>
  <si>
    <t>~2~72~1~~-5001~</t>
  </si>
  <si>
    <t>72 - Discharge of General Pump [59] - BFP-A -&gt; Inlet of Valve [71]: Temperature</t>
  </si>
  <si>
    <t>~2~72~2~~-5001~</t>
  </si>
  <si>
    <t>72 - Discharge of General Pump [59] - BFP-A -&gt; Inlet of Valve [71]: Mass flow</t>
  </si>
  <si>
    <t>~2~72~20~~-5001~</t>
  </si>
  <si>
    <t>72 - Discharge of General Pump [59] - BFP-A -&gt; Inlet of Valve [71]: Entropy</t>
  </si>
  <si>
    <t>~2~72~4~~-5001~</t>
  </si>
  <si>
    <t>72 - Discharge of General Pump [59] - BFP-A -&gt; Inlet of Valve [71]: Enthalpy</t>
  </si>
  <si>
    <t>~2~72~3~~-5001~</t>
  </si>
  <si>
    <t>72 - Discharge of General Pump [59] - BFP-A -&gt; Inlet of Valve [71]: Enthalpy H*</t>
  </si>
  <si>
    <t>~2~72~5~~-5001~</t>
  </si>
  <si>
    <t>72 - Discharge of General Pump [59] - BFP-A -&gt; Inlet of Valve [71]: Steam quality</t>
  </si>
  <si>
    <t>~2~72~10~~-5001~</t>
  </si>
  <si>
    <t>72 - Discharge of General Pump [59] - BFP-A -&gt; Inlet of Valve [71]: Density</t>
  </si>
  <si>
    <t>~2~72~11~~-5001~</t>
  </si>
  <si>
    <t>72 - Discharge of General Pump [59] - BFP-A -&gt; Inlet of Valve [71]: Specific heat</t>
  </si>
  <si>
    <t>~2~72~12~~-5001~</t>
  </si>
  <si>
    <t>72 - Discharge of General Pump [59] - BFP-A -&gt; Inlet of Valve [71]: Thermal conductivity</t>
  </si>
  <si>
    <t>~2~72~13~~-5001~</t>
  </si>
  <si>
    <t>72 - Discharge of General Pump [59] - BFP-A -&gt; Inlet of Valve [71]: Dynamic viscosity</t>
  </si>
  <si>
    <t>~2~73~0~~-5001~</t>
  </si>
  <si>
    <t>73 - Outlet 2 of Splitter [26] - k -&gt; Inlet of ST Assembly [1]: ST Group [16]: Pressure</t>
  </si>
  <si>
    <t>~2~73~1~~-5001~</t>
  </si>
  <si>
    <t>73 - Outlet 2 of Splitter [26] - k -&gt; Inlet of ST Assembly [1]: ST Group [16]: Temperature</t>
  </si>
  <si>
    <t>~2~73~2~~-5001~</t>
  </si>
  <si>
    <t>73 - Outlet 2 of Splitter [26] - k -&gt; Inlet of ST Assembly [1]: ST Group [16]: Mass flow</t>
  </si>
  <si>
    <t>~2~73~20~~-5001~</t>
  </si>
  <si>
    <t>73 - Outlet 2 of Splitter [26] - k -&gt; Inlet of ST Assembly [1]: ST Group [16]: Entropy</t>
  </si>
  <si>
    <t>~2~73~4~~-5001~</t>
  </si>
  <si>
    <t>73 - Outlet 2 of Splitter [26] - k -&gt; Inlet of ST Assembly [1]: ST Group [16]: Enthalpy</t>
  </si>
  <si>
    <t>~2~73~3~~-5001~</t>
  </si>
  <si>
    <t>73 - Outlet 2 of Splitter [26] - k -&gt; Inlet of ST Assembly [1]: ST Group [16]: Enthalpy H*</t>
  </si>
  <si>
    <t>~2~73~5~~-5001~</t>
  </si>
  <si>
    <t>73 - Outlet 2 of Splitter [26] - k -&gt; Inlet of ST Assembly [1]: ST Group [16]: Steam quality</t>
  </si>
  <si>
    <t>~2~73~10~~-5001~</t>
  </si>
  <si>
    <t>73 - Outlet 2 of Splitter [26] - k -&gt; Inlet of ST Assembly [1]: ST Group [16]: Density</t>
  </si>
  <si>
    <t>~2~73~11~~-5001~</t>
  </si>
  <si>
    <t>73 - Outlet 2 of Splitter [26] - k -&gt; Inlet of ST Assembly [1]: ST Group [16]: Specific heat</t>
  </si>
  <si>
    <t>~2~73~12~~-5001~</t>
  </si>
  <si>
    <t>73 - Outlet 2 of Splitter [26] - k -&gt; Inlet of ST Assembly [1]: ST Group [16]: Thermal conductivity</t>
  </si>
  <si>
    <t>~2~73~13~~-5001~</t>
  </si>
  <si>
    <t>73 - Outlet 2 of Splitter [26] - k -&gt; Inlet of ST Assembly [1]: ST Group [16]: Dynamic viscosity</t>
  </si>
  <si>
    <t>~2~74~0~~-5001~</t>
  </si>
  <si>
    <t>74 - Outlet 1 of Splitter [15] -&gt; Inlet of Splitter [67]: Pressure</t>
  </si>
  <si>
    <t>~2~74~1~~-5001~</t>
  </si>
  <si>
    <t>74 - Outlet 1 of Splitter [15] -&gt; Inlet of Splitter [67]: Temperature</t>
  </si>
  <si>
    <t>~2~74~2~~-5001~</t>
  </si>
  <si>
    <t>74 - Outlet 1 of Splitter [15] -&gt; Inlet of Splitter [67]: Mass flow</t>
  </si>
  <si>
    <t>~2~74~20~~-5001~</t>
  </si>
  <si>
    <t>74 - Outlet 1 of Splitter [15] -&gt; Inlet of Splitter [67]: Entropy</t>
  </si>
  <si>
    <t>~2~74~4~~-5001~</t>
  </si>
  <si>
    <t>74 - Outlet 1 of Splitter [15] -&gt; Inlet of Splitter [67]: Enthalpy</t>
  </si>
  <si>
    <t>~2~74~3~~-5001~</t>
  </si>
  <si>
    <t>74 - Outlet 1 of Splitter [15] -&gt; Inlet of Splitter [67]: Enthalpy H*</t>
  </si>
  <si>
    <t>~2~74~5~~-5001~</t>
  </si>
  <si>
    <t>74 - Outlet 1 of Splitter [15] -&gt; Inlet of Splitter [67]: Steam quality</t>
  </si>
  <si>
    <t>~2~74~10~~-5001~</t>
  </si>
  <si>
    <t>74 - Outlet 1 of Splitter [15] -&gt; Inlet of Splitter [67]: Density</t>
  </si>
  <si>
    <t>~2~74~11~~-5001~</t>
  </si>
  <si>
    <t>74 - Outlet 1 of Splitter [15] -&gt; Inlet of Splitter [67]: Specific heat</t>
  </si>
  <si>
    <t>~2~74~12~~-5001~</t>
  </si>
  <si>
    <t>74 - Outlet 1 of Splitter [15] -&gt; Inlet of Splitter [67]: Thermal conductivity</t>
  </si>
  <si>
    <t>~2~74~13~~-5001~</t>
  </si>
  <si>
    <t>74 - Outlet 1 of Splitter [15] -&gt; Inlet of Splitter [67]: Dynamic viscosity</t>
  </si>
  <si>
    <t>~2~75~0~~-5001~</t>
  </si>
  <si>
    <t>75 - Feedwater outlet of Shell-Tube Water Heater (PCE) [63] - GC -&gt; Feedwater inlet of Feedwater Heater (PCE) [21] - LPH-7: Pressure</t>
  </si>
  <si>
    <t>~2~75~1~~-5001~</t>
  </si>
  <si>
    <t>75 - Feedwater outlet of Shell-Tube Water Heater (PCE) [63] - GC -&gt; Feedwater inlet of Feedwater Heater (PCE) [21] - LPH-7: Temperature</t>
  </si>
  <si>
    <t>~2~75~2~~-5001~</t>
  </si>
  <si>
    <t>75 - Feedwater outlet of Shell-Tube Water Heater (PCE) [63] - GC -&gt; Feedwater inlet of Feedwater Heater (PCE) [21] - LPH-7: Mass flow</t>
  </si>
  <si>
    <t>~2~75~20~~-5001~</t>
  </si>
  <si>
    <t>75 - Feedwater outlet of Shell-Tube Water Heater (PCE) [63] - GC -&gt; Feedwater inlet of Feedwater Heater (PCE) [21] - LPH-7: Entropy</t>
  </si>
  <si>
    <t>~2~75~4~~-5001~</t>
  </si>
  <si>
    <t>75 - Feedwater outlet of Shell-Tube Water Heater (PCE) [63] - GC -&gt; Feedwater inlet of Feedwater Heater (PCE) [21] - LPH-7: Enthalpy</t>
  </si>
  <si>
    <t>~2~75~3~~-5001~</t>
  </si>
  <si>
    <t>75 - Feedwater outlet of Shell-Tube Water Heater (PCE) [63] - GC -&gt; Feedwater inlet of Feedwater Heater (PCE) [21] - LPH-7: Enthalpy H*</t>
  </si>
  <si>
    <t>~2~75~5~~-5001~</t>
  </si>
  <si>
    <t>75 - Feedwater outlet of Shell-Tube Water Heater (PCE) [63] - GC -&gt; Feedwater inlet of Feedwater Heater (PCE) [21] - LPH-7: Steam quality</t>
  </si>
  <si>
    <t>~2~75~10~~-5001~</t>
  </si>
  <si>
    <t>75 - Feedwater outlet of Shell-Tube Water Heater (PCE) [63] - GC -&gt; Feedwater inlet of Feedwater Heater (PCE) [21] - LPH-7: Density</t>
  </si>
  <si>
    <t>~2~75~11~~-5001~</t>
  </si>
  <si>
    <t>75 - Feedwater outlet of Shell-Tube Water Heater (PCE) [63] - GC -&gt; Feedwater inlet of Feedwater Heater (PCE) [21] - LPH-7: Specific heat</t>
  </si>
  <si>
    <t>~2~75~12~~-5001~</t>
  </si>
  <si>
    <t>75 - Feedwater outlet of Shell-Tube Water Heater (PCE) [63] - GC -&gt; Feedwater inlet of Feedwater Heater (PCE) [21] - LPH-7: Thermal conductivity</t>
  </si>
  <si>
    <t>~2~75~13~~-5001~</t>
  </si>
  <si>
    <t>75 - Feedwater outlet of Shell-Tube Water Heater (PCE) [63] - GC -&gt; Feedwater inlet of Feedwater Heater (PCE) [21] - LPH-7: Dynamic viscosity</t>
  </si>
  <si>
    <t>~2~76~0~~-5001~</t>
  </si>
  <si>
    <t>76 - Outlet of ST Assembly [1]: ST Group [18] -&gt; Inlet of Splitter [30]: Pressure</t>
  </si>
  <si>
    <t>~2~76~1~~-5001~</t>
  </si>
  <si>
    <t>76 - Outlet of ST Assembly [1]: ST Group [18] -&gt; Inlet of Splitter [30]: Temperature</t>
  </si>
  <si>
    <t>~2~76~2~~-5001~</t>
  </si>
  <si>
    <t>76 - Outlet of ST Assembly [1]: ST Group [18] -&gt; Inlet of Splitter [30]: Mass flow</t>
  </si>
  <si>
    <t>~2~76~20~~-5001~</t>
  </si>
  <si>
    <t>76 - Outlet of ST Assembly [1]: ST Group [18] -&gt; Inlet of Splitter [30]: Entropy</t>
  </si>
  <si>
    <t>~2~76~4~~-5001~</t>
  </si>
  <si>
    <t>76 - Outlet of ST Assembly [1]: ST Group [18] -&gt; Inlet of Splitter [30]: Enthalpy</t>
  </si>
  <si>
    <t>~2~76~3~~-5001~</t>
  </si>
  <si>
    <t>76 - Outlet of ST Assembly [1]: ST Group [18] -&gt; Inlet of Splitter [30]: Enthalpy H*</t>
  </si>
  <si>
    <t>~2~76~5~~-5001~</t>
  </si>
  <si>
    <t>76 - Outlet of ST Assembly [1]: ST Group [18] -&gt; Inlet of Splitter [30]: Steam quality</t>
  </si>
  <si>
    <t>~2~76~10~~-5001~</t>
  </si>
  <si>
    <t>76 - Outlet of ST Assembly [1]: ST Group [18] -&gt; Inlet of Splitter [30]: Density</t>
  </si>
  <si>
    <t>~2~76~11~~-5001~</t>
  </si>
  <si>
    <t>76 - Outlet of ST Assembly [1]: ST Group [18] -&gt; Inlet of Splitter [30]: Specific heat</t>
  </si>
  <si>
    <t>~2~76~12~~-5001~</t>
  </si>
  <si>
    <t>76 - Outlet of ST Assembly [1]: ST Group [18] -&gt; Inlet of Splitter [30]: Thermal conductivity</t>
  </si>
  <si>
    <t>~2~76~13~~-5001~</t>
  </si>
  <si>
    <t>76 - Outlet of ST Assembly [1]: ST Group [18] -&gt; Inlet of Splitter [30]: Dynamic viscosity</t>
  </si>
  <si>
    <t>~2~78~0~~-5001~</t>
  </si>
  <si>
    <t>78 - Outlet of Mixer [64] -&gt; Secondary steam inlet of Water-cooled Condenser (PCE) [40] - COND: Pressure</t>
  </si>
  <si>
    <t>~2~78~1~~-5001~</t>
  </si>
  <si>
    <t>78 - Outlet of Mixer [64] -&gt; Secondary steam inlet of Water-cooled Condenser (PCE) [40] - COND: Temperature</t>
  </si>
  <si>
    <t>~2~78~2~~-5001~</t>
  </si>
  <si>
    <t>78 - Outlet of Mixer [64] -&gt; Secondary steam inlet of Water-cooled Condenser (PCE) [40] - COND: Mass flow</t>
  </si>
  <si>
    <t>~2~78~20~~-5001~</t>
  </si>
  <si>
    <t>78 - Outlet of Mixer [64] -&gt; Secondary steam inlet of Water-cooled Condenser (PCE) [40] - COND: Entropy</t>
  </si>
  <si>
    <t>~2~78~4~~-5001~</t>
  </si>
  <si>
    <t>78 - Outlet of Mixer [64] -&gt; Secondary steam inlet of Water-cooled Condenser (PCE) [40] - COND: Enthalpy</t>
  </si>
  <si>
    <t>~2~78~3~~-5001~</t>
  </si>
  <si>
    <t>78 - Outlet of Mixer [64] -&gt; Secondary steam inlet of Water-cooled Condenser (PCE) [40] - COND: Enthalpy H*</t>
  </si>
  <si>
    <t>~2~78~5~~-5001~</t>
  </si>
  <si>
    <t>78 - Outlet of Mixer [64] -&gt; Secondary steam inlet of Water-cooled Condenser (PCE) [40] - COND: Steam quality</t>
  </si>
  <si>
    <t>~2~78~10~~-5001~</t>
  </si>
  <si>
    <t>78 - Outlet of Mixer [64] -&gt; Secondary steam inlet of Water-cooled Condenser (PCE) [40] - COND: Density</t>
  </si>
  <si>
    <t>~2~78~11~~-5001~</t>
  </si>
  <si>
    <t>78 - Outlet of Mixer [64] -&gt; Secondary steam inlet of Water-cooled Condenser (PCE) [40] - COND: Specific heat</t>
  </si>
  <si>
    <t>~2~78~12~~-5001~</t>
  </si>
  <si>
    <t>78 - Outlet of Mixer [64] -&gt; Secondary steam inlet of Water-cooled Condenser (PCE) [40] - COND: Thermal conductivity</t>
  </si>
  <si>
    <t>~2~78~13~~-5001~</t>
  </si>
  <si>
    <t>78 - Outlet of Mixer [64] -&gt; Secondary steam inlet of Water-cooled Condenser (PCE) [40] - COND: Dynamic viscosity</t>
  </si>
  <si>
    <t>~2~79~0~~-5001~</t>
  </si>
  <si>
    <t>79 - Drain outlet of Feedwater Heater (PCE) [21] - LPH-7 -&gt; Inlet 2 of Mixer [64]: Pressure</t>
  </si>
  <si>
    <t>~2~79~1~~-5001~</t>
  </si>
  <si>
    <t>79 - Drain outlet of Feedwater Heater (PCE) [21] - LPH-7 -&gt; Inlet 2 of Mixer [64]: Temperature</t>
  </si>
  <si>
    <t>~2~79~2~~-5001~</t>
  </si>
  <si>
    <t>79 - Drain outlet of Feedwater Heater (PCE) [21] - LPH-7 -&gt; Inlet 2 of Mixer [64]: Mass flow</t>
  </si>
  <si>
    <t>~2~79~20~~-5001~</t>
  </si>
  <si>
    <t>79 - Drain outlet of Feedwater Heater (PCE) [21] - LPH-7 -&gt; Inlet 2 of Mixer [64]: Entropy</t>
  </si>
  <si>
    <t>~2~79~4~~-5001~</t>
  </si>
  <si>
    <t>79 - Drain outlet of Feedwater Heater (PCE) [21] - LPH-7 -&gt; Inlet 2 of Mixer [64]: Enthalpy</t>
  </si>
  <si>
    <t>~2~79~3~~-5001~</t>
  </si>
  <si>
    <t>79 - Drain outlet of Feedwater Heater (PCE) [21] - LPH-7 -&gt; Inlet 2 of Mixer [64]: Enthalpy H*</t>
  </si>
  <si>
    <t>~2~79~5~~-5001~</t>
  </si>
  <si>
    <t>79 - Drain outlet of Feedwater Heater (PCE) [21] - LPH-7 -&gt; Inlet 2 of Mixer [64]: Steam quality</t>
  </si>
  <si>
    <t>~2~79~10~~-5001~</t>
  </si>
  <si>
    <t>79 - Drain outlet of Feedwater Heater (PCE) [21] - LPH-7 -&gt; Inlet 2 of Mixer [64]: Density</t>
  </si>
  <si>
    <t>~2~79~11~~-5001~</t>
  </si>
  <si>
    <t>79 - Drain outlet of Feedwater Heater (PCE) [21] - LPH-7 -&gt; Inlet 2 of Mixer [64]: Specific heat</t>
  </si>
  <si>
    <t>~2~79~12~~-5001~</t>
  </si>
  <si>
    <t>79 - Drain outlet of Feedwater Heater (PCE) [21] - LPH-7 -&gt; Inlet 2 of Mixer [64]: Thermal conductivity</t>
  </si>
  <si>
    <t>~2~79~13~~-5001~</t>
  </si>
  <si>
    <t>79 - Drain outlet of Feedwater Heater (PCE) [21] - LPH-7 -&gt; Inlet 2 of Mixer [64]: Dynamic viscosity</t>
  </si>
  <si>
    <t>~2~80~0~~-5001~</t>
  </si>
  <si>
    <t>80 - Outlet of ST Assembly [1]: ST Group [39] -&gt; Steam inlet of Water-cooled Condenser (PCE) [40] - COND: Pressure</t>
  </si>
  <si>
    <t>~2~80~1~~-5001~</t>
  </si>
  <si>
    <t>80 - Outlet of ST Assembly [1]: ST Group [39] -&gt; Steam inlet of Water-cooled Condenser (PCE) [40] - COND: Temperature</t>
  </si>
  <si>
    <t>~2~80~2~~-5001~</t>
  </si>
  <si>
    <t>80 - Outlet of ST Assembly [1]: ST Group [39] -&gt; Steam inlet of Water-cooled Condenser (PCE) [40] - COND: Mass flow</t>
  </si>
  <si>
    <t>~2~80~20~~-5001~</t>
  </si>
  <si>
    <t>80 - Outlet of ST Assembly [1]: ST Group [39] -&gt; Steam inlet of Water-cooled Condenser (PCE) [40] - COND: Entropy</t>
  </si>
  <si>
    <t>~2~80~4~~-5001~</t>
  </si>
  <si>
    <t>80 - Outlet of ST Assembly [1]: ST Group [39] -&gt; Steam inlet of Water-cooled Condenser (PCE) [40] - COND: Enthalpy</t>
  </si>
  <si>
    <t>~2~80~3~~-5001~</t>
  </si>
  <si>
    <t>80 - Outlet of ST Assembly [1]: ST Group [39] -&gt; Steam inlet of Water-cooled Condenser (PCE) [40] - COND: Enthalpy H*</t>
  </si>
  <si>
    <t>~2~80~5~~-5001~</t>
  </si>
  <si>
    <t>80 - Outlet of ST Assembly [1]: ST Group [39] -&gt; Steam inlet of Water-cooled Condenser (PCE) [40] - COND: Steam quality</t>
  </si>
  <si>
    <t>~2~80~10~~-5001~</t>
  </si>
  <si>
    <t>80 - Outlet of ST Assembly [1]: ST Group [39] -&gt; Steam inlet of Water-cooled Condenser (PCE) [40] - COND: Density</t>
  </si>
  <si>
    <t>~2~80~11~~-5001~</t>
  </si>
  <si>
    <t>80 - Outlet of ST Assembly [1]: ST Group [39] -&gt; Steam inlet of Water-cooled Condenser (PCE) [40] - COND: Specific heat</t>
  </si>
  <si>
    <t>~2~80~12~~-5001~</t>
  </si>
  <si>
    <t>80 - Outlet of ST Assembly [1]: ST Group [39] -&gt; Steam inlet of Water-cooled Condenser (PCE) [40] - COND: Thermal conductivity</t>
  </si>
  <si>
    <t>~2~80~13~~-5001~</t>
  </si>
  <si>
    <t>80 - Outlet of ST Assembly [1]: ST Group [39] -&gt; Steam inlet of Water-cooled Condenser (PCE) [40] - COND: Dynamic viscosity</t>
  </si>
  <si>
    <t>~2~81~0~~-5001~</t>
  </si>
  <si>
    <t>81 - Outlet 2 of Splitter [49] -&gt; Inlet 2 of Mixer [62]: Pressure</t>
  </si>
  <si>
    <t>~2~81~1~~-5001~</t>
  </si>
  <si>
    <t>81 - Outlet 2 of Splitter [49] -&gt; Inlet 2 of Mixer [62]: Temperature</t>
  </si>
  <si>
    <t>~2~81~2~~-5001~</t>
  </si>
  <si>
    <t>81 - Outlet 2 of Splitter [49] -&gt; Inlet 2 of Mixer [62]: Mass flow</t>
  </si>
  <si>
    <t>~2~81~20~~-5001~</t>
  </si>
  <si>
    <t>81 - Outlet 2 of Splitter [49] -&gt; Inlet 2 of Mixer [62]: Entropy</t>
  </si>
  <si>
    <t>~2~81~4~~-5001~</t>
  </si>
  <si>
    <t>81 - Outlet 2 of Splitter [49] -&gt; Inlet 2 of Mixer [62]: Enthalpy</t>
  </si>
  <si>
    <t>~2~81~3~~-5001~</t>
  </si>
  <si>
    <t>81 - Outlet 2 of Splitter [49] -&gt; Inlet 2 of Mixer [62]: Enthalpy H*</t>
  </si>
  <si>
    <t>~2~81~5~~-5001~</t>
  </si>
  <si>
    <t>81 - Outlet 2 of Splitter [49] -&gt; Inlet 2 of Mixer [62]: Steam quality</t>
  </si>
  <si>
    <t>~2~81~10~~-5001~</t>
  </si>
  <si>
    <t>81 - Outlet 2 of Splitter [49] -&gt; Inlet 2 of Mixer [62]: Density</t>
  </si>
  <si>
    <t>~2~81~11~~-5001~</t>
  </si>
  <si>
    <t>81 - Outlet 2 of Splitter [49] -&gt; Inlet 2 of Mixer [62]: Specific heat</t>
  </si>
  <si>
    <t>~2~81~12~~-5001~</t>
  </si>
  <si>
    <t>81 - Outlet 2 of Splitter [49] -&gt; Inlet 2 of Mixer [62]: Thermal conductivity</t>
  </si>
  <si>
    <t>~2~81~13~~-5001~</t>
  </si>
  <si>
    <t>81 - Outlet 2 of Splitter [49] -&gt; Inlet 2 of Mixer [62]: Dynamic viscosity</t>
  </si>
  <si>
    <t>~2~82~0~~-5001~</t>
  </si>
  <si>
    <t>82 - Drain outlet of Shell-Tube Water Heater (PCE) [63] - GC -&gt; Inlet 1 of Mixer [64]: Pressure</t>
  </si>
  <si>
    <t>~2~82~1~~-5001~</t>
  </si>
  <si>
    <t>82 - Drain outlet of Shell-Tube Water Heater (PCE) [63] - GC -&gt; Inlet 1 of Mixer [64]: Temperature</t>
  </si>
  <si>
    <t>~2~82~2~~-5001~</t>
  </si>
  <si>
    <t>82 - Drain outlet of Shell-Tube Water Heater (PCE) [63] - GC -&gt; Inlet 1 of Mixer [64]: Mass flow</t>
  </si>
  <si>
    <t>~2~82~20~~-5001~</t>
  </si>
  <si>
    <t>82 - Drain outlet of Shell-Tube Water Heater (PCE) [63] - GC -&gt; Inlet 1 of Mixer [64]: Entropy</t>
  </si>
  <si>
    <t>~2~82~4~~-5001~</t>
  </si>
  <si>
    <t>82 - Drain outlet of Shell-Tube Water Heater (PCE) [63] - GC -&gt; Inlet 1 of Mixer [64]: Enthalpy</t>
  </si>
  <si>
    <t>~2~82~3~~-5001~</t>
  </si>
  <si>
    <t>82 - Drain outlet of Shell-Tube Water Heater (PCE) [63] - GC -&gt; Inlet 1 of Mixer [64]: Enthalpy H*</t>
  </si>
  <si>
    <t>~2~82~5~~-5001~</t>
  </si>
  <si>
    <t>82 - Drain outlet of Shell-Tube Water Heater (PCE) [63] - GC -&gt; Inlet 1 of Mixer [64]: Steam quality</t>
  </si>
  <si>
    <t>~2~82~10~~-5001~</t>
  </si>
  <si>
    <t>82 - Drain outlet of Shell-Tube Water Heater (PCE) [63] - GC -&gt; Inlet 1 of Mixer [64]: Density</t>
  </si>
  <si>
    <t>~2~82~11~~-5001~</t>
  </si>
  <si>
    <t>82 - Drain outlet of Shell-Tube Water Heater (PCE) [63] - GC -&gt; Inlet 1 of Mixer [64]: Specific heat</t>
  </si>
  <si>
    <t>~2~82~12~~-5001~</t>
  </si>
  <si>
    <t>82 - Drain outlet of Shell-Tube Water Heater (PCE) [63] - GC -&gt; Inlet 1 of Mixer [64]: Thermal conductivity</t>
  </si>
  <si>
    <t>~2~82~13~~-5001~</t>
  </si>
  <si>
    <t>82 - Drain outlet of Shell-Tube Water Heater (PCE) [63] - GC -&gt; Inlet 1 of Mixer [64]: Dynamic viscosity</t>
  </si>
  <si>
    <t>~2~83~0~~-5001~</t>
  </si>
  <si>
    <t>83 - Outlet of Valve [71] -&gt; Inlet 1 of Mixer [66]: Pressure</t>
  </si>
  <si>
    <t>~2~83~1~~-5001~</t>
  </si>
  <si>
    <t>83 - Outlet of Valve [71] -&gt; Inlet 1 of Mixer [66]: Temperature</t>
  </si>
  <si>
    <t>~2~83~2~~-5001~</t>
  </si>
  <si>
    <t>83 - Outlet of Valve [71] -&gt; Inlet 1 of Mixer [66]: Mass flow</t>
  </si>
  <si>
    <t>~2~83~20~~-5001~</t>
  </si>
  <si>
    <t>83 - Outlet of Valve [71] -&gt; Inlet 1 of Mixer [66]: Entropy</t>
  </si>
  <si>
    <t>~2~83~4~~-5001~</t>
  </si>
  <si>
    <t>83 - Outlet of Valve [71] -&gt; Inlet 1 of Mixer [66]: Enthalpy</t>
  </si>
  <si>
    <t>~2~83~3~~-5001~</t>
  </si>
  <si>
    <t>83 - Outlet of Valve [71] -&gt; Inlet 1 of Mixer [66]: Enthalpy H*</t>
  </si>
  <si>
    <t>~2~83~5~~-5001~</t>
  </si>
  <si>
    <t>83 - Outlet of Valve [71] -&gt; Inlet 1 of Mixer [66]: Steam quality</t>
  </si>
  <si>
    <t>~2~83~10~~-5001~</t>
  </si>
  <si>
    <t>83 - Outlet of Valve [71] -&gt; Inlet 1 of Mixer [66]: Density</t>
  </si>
  <si>
    <t>~2~83~11~~-5001~</t>
  </si>
  <si>
    <t>83 - Outlet of Valve [71] -&gt; Inlet 1 of Mixer [66]: Specific heat</t>
  </si>
  <si>
    <t>~2~83~12~~-5001~</t>
  </si>
  <si>
    <t>83 - Outlet of Valve [71] -&gt; Inlet 1 of Mixer [66]: Thermal conductivity</t>
  </si>
  <si>
    <t>~2~83~13~~-5001~</t>
  </si>
  <si>
    <t>83 - Outlet of Valve [71] -&gt; Inlet 1 of Mixer [66]: Dynamic viscosity</t>
  </si>
  <si>
    <t>~2~84~0~~-5001~</t>
  </si>
  <si>
    <t>84 - Outlet 1 of Splitter [67] -&gt; Desuperheating water inlet of Boiler Assembly [1]: Desuperheater [68]: Pressure</t>
  </si>
  <si>
    <t>~2~84~1~~-5001~</t>
  </si>
  <si>
    <t>84 - Outlet 1 of Splitter [67] -&gt; Desuperheating water inlet of Boiler Assembly [1]: Desuperheater [68]: Temperature</t>
  </si>
  <si>
    <t>~2~84~2~~-5001~</t>
  </si>
  <si>
    <t>84 - Outlet 1 of Splitter [67] -&gt; Desuperheating water inlet of Boiler Assembly [1]: Desuperheater [68]: Mass flow</t>
  </si>
  <si>
    <t>~2~84~20~~-5001~</t>
  </si>
  <si>
    <t>84 - Outlet 1 of Splitter [67] -&gt; Desuperheating water inlet of Boiler Assembly [1]: Desuperheater [68]: Entropy</t>
  </si>
  <si>
    <t>~2~84~4~~-5001~</t>
  </si>
  <si>
    <t>84 - Outlet 1 of Splitter [67] -&gt; Desuperheating water inlet of Boiler Assembly [1]: Desuperheater [68]: Enthalpy</t>
  </si>
  <si>
    <t>~2~84~3~~-5001~</t>
  </si>
  <si>
    <t>84 - Outlet 1 of Splitter [67] -&gt; Desuperheating water inlet of Boiler Assembly [1]: Desuperheater [68]: Enthalpy H*</t>
  </si>
  <si>
    <t>~2~84~5~~-5001~</t>
  </si>
  <si>
    <t>84 - Outlet 1 of Splitter [67] -&gt; Desuperheating water inlet of Boiler Assembly [1]: Desuperheater [68]: Steam quality</t>
  </si>
  <si>
    <t>~2~84~10~~-5001~</t>
  </si>
  <si>
    <t>84 - Outlet 1 of Splitter [67] -&gt; Desuperheating water inlet of Boiler Assembly [1]: Desuperheater [68]: Density</t>
  </si>
  <si>
    <t>~2~84~11~~-5001~</t>
  </si>
  <si>
    <t>84 - Outlet 1 of Splitter [67] -&gt; Desuperheating water inlet of Boiler Assembly [1]: Desuperheater [68]: Specific heat</t>
  </si>
  <si>
    <t>~2~84~12~~-5001~</t>
  </si>
  <si>
    <t>84 - Outlet 1 of Splitter [67] -&gt; Desuperheating water inlet of Boiler Assembly [1]: Desuperheater [68]: Thermal conductivity</t>
  </si>
  <si>
    <t>~2~84~13~~-5001~</t>
  </si>
  <si>
    <t>84 - Outlet 1 of Splitter [67] -&gt; Desuperheating water inlet of Boiler Assembly [1]: Desuperheater [68]: Dynamic viscosity</t>
  </si>
  <si>
    <t>~2~85~0~~-5001~</t>
  </si>
  <si>
    <t>85 - Discharge of General Pump [50] - BFP-B -&gt; Inlet of Valve [70]: Pressure</t>
  </si>
  <si>
    <t>~2~85~1~~-5001~</t>
  </si>
  <si>
    <t>85 - Discharge of General Pump [50] - BFP-B -&gt; Inlet of Valve [70]: Temperature</t>
  </si>
  <si>
    <t>~2~85~2~~-5001~</t>
  </si>
  <si>
    <t>85 - Discharge of General Pump [50] - BFP-B -&gt; Inlet of Valve [70]: Mass flow</t>
  </si>
  <si>
    <t>~2~85~20~~-5001~</t>
  </si>
  <si>
    <t>85 - Discharge of General Pump [50] - BFP-B -&gt; Inlet of Valve [70]: Entropy</t>
  </si>
  <si>
    <t>~2~85~4~~-5001~</t>
  </si>
  <si>
    <t>85 - Discharge of General Pump [50] - BFP-B -&gt; Inlet of Valve [70]: Enthalpy</t>
  </si>
  <si>
    <t>~2~85~3~~-5001~</t>
  </si>
  <si>
    <t>85 - Discharge of General Pump [50] - BFP-B -&gt; Inlet of Valve [70]: Enthalpy H*</t>
  </si>
  <si>
    <t>~2~85~5~~-5001~</t>
  </si>
  <si>
    <t>85 - Discharge of General Pump [50] - BFP-B -&gt; Inlet of Valve [70]: Steam quality</t>
  </si>
  <si>
    <t>~2~85~10~~-5001~</t>
  </si>
  <si>
    <t>85 - Discharge of General Pump [50] - BFP-B -&gt; Inlet of Valve [70]: Density</t>
  </si>
  <si>
    <t>~2~85~11~~-5001~</t>
  </si>
  <si>
    <t>85 - Discharge of General Pump [50] - BFP-B -&gt; Inlet of Valve [70]: Specific heat</t>
  </si>
  <si>
    <t>~2~85~12~~-5001~</t>
  </si>
  <si>
    <t>85 - Discharge of General Pump [50] - BFP-B -&gt; Inlet of Valve [70]: Thermal conductivity</t>
  </si>
  <si>
    <t>~2~85~13~~-5001~</t>
  </si>
  <si>
    <t>85 - Discharge of General Pump [50] - BFP-B -&gt; Inlet of Valve [70]: Dynamic viscosity</t>
  </si>
  <si>
    <t>~2~86~0~~-5001~</t>
  </si>
  <si>
    <t>86 - Outlet of Mixer [66] -&gt; Inlet of Splitter [15]: Pressure</t>
  </si>
  <si>
    <t>~2~86~1~~-5001~</t>
  </si>
  <si>
    <t>86 - Outlet of Mixer [66] -&gt; Inlet of Splitter [15]: Temperature</t>
  </si>
  <si>
    <t>~2~86~2~~-5001~</t>
  </si>
  <si>
    <t>86 - Outlet of Mixer [66] -&gt; Inlet of Splitter [15]: Mass flow</t>
  </si>
  <si>
    <t>~2~86~20~~-5001~</t>
  </si>
  <si>
    <t>86 - Outlet of Mixer [66] -&gt; Inlet of Splitter [15]: Entropy</t>
  </si>
  <si>
    <t>~2~86~4~~-5001~</t>
  </si>
  <si>
    <t>86 - Outlet of Mixer [66] -&gt; Inlet of Splitter [15]: Enthalpy</t>
  </si>
  <si>
    <t>~2~86~3~~-5001~</t>
  </si>
  <si>
    <t>86 - Outlet of Mixer [66] -&gt; Inlet of Splitter [15]: Enthalpy H*</t>
  </si>
  <si>
    <t>~2~86~5~~-5001~</t>
  </si>
  <si>
    <t>86 - Outlet of Mixer [66] -&gt; Inlet of Splitter [15]: Steam quality</t>
  </si>
  <si>
    <t>~2~86~10~~-5001~</t>
  </si>
  <si>
    <t>86 - Outlet of Mixer [66] -&gt; Inlet of Splitter [15]: Density</t>
  </si>
  <si>
    <t>~2~86~11~~-5001~</t>
  </si>
  <si>
    <t>86 - Outlet of Mixer [66] -&gt; Inlet of Splitter [15]: Specific heat</t>
  </si>
  <si>
    <t>~2~86~12~~-5001~</t>
  </si>
  <si>
    <t>86 - Outlet of Mixer [66] -&gt; Inlet of Splitter [15]: Thermal conductivity</t>
  </si>
  <si>
    <t>~2~86~13~~-5001~</t>
  </si>
  <si>
    <t>86 - Outlet of Mixer [66] -&gt; Inlet of Splitter [15]: Dynamic viscosity</t>
  </si>
  <si>
    <t>~2~87~0~~-5001~</t>
  </si>
  <si>
    <t>87 - Outlet of Valve [70] -&gt; Inlet 2 of Mixer [66]: Pressure</t>
  </si>
  <si>
    <t>~2~87~1~~-5001~</t>
  </si>
  <si>
    <t>87 - Outlet of Valve [70] -&gt; Inlet 2 of Mixer [66]: Temperature</t>
  </si>
  <si>
    <t>~2~87~2~~-5001~</t>
  </si>
  <si>
    <t>87 - Outlet of Valve [70] -&gt; Inlet 2 of Mixer [66]: Mass flow</t>
  </si>
  <si>
    <t>~2~87~20~~-5001~</t>
  </si>
  <si>
    <t>87 - Outlet of Valve [70] -&gt; Inlet 2 of Mixer [66]: Entropy</t>
  </si>
  <si>
    <t>~2~87~4~~-5001~</t>
  </si>
  <si>
    <t>87 - Outlet of Valve [70] -&gt; Inlet 2 of Mixer [66]: Enthalpy</t>
  </si>
  <si>
    <t>~2~87~3~~-5001~</t>
  </si>
  <si>
    <t>87 - Outlet of Valve [70] -&gt; Inlet 2 of Mixer [66]: Enthalpy H*</t>
  </si>
  <si>
    <t>~2~87~5~~-5001~</t>
  </si>
  <si>
    <t>87 - Outlet of Valve [70] -&gt; Inlet 2 of Mixer [66]: Steam quality</t>
  </si>
  <si>
    <t>~2~87~10~~-5001~</t>
  </si>
  <si>
    <t>87 - Outlet of Valve [70] -&gt; Inlet 2 of Mixer [66]: Density</t>
  </si>
  <si>
    <t>~2~87~11~~-5001~</t>
  </si>
  <si>
    <t>87 - Outlet of Valve [70] -&gt; Inlet 2 of Mixer [66]: Specific heat</t>
  </si>
  <si>
    <t>~2~87~12~~-5001~</t>
  </si>
  <si>
    <t>87 - Outlet of Valve [70] -&gt; Inlet 2 of Mixer [66]: Thermal conductivity</t>
  </si>
  <si>
    <t>~2~87~13~~-5001~</t>
  </si>
  <si>
    <t>87 - Outlet of Valve [70] -&gt; Inlet 2 of Mixer [66]: Dynamic viscosity</t>
  </si>
  <si>
    <t>~2~88~0~~-5001~</t>
  </si>
  <si>
    <t>88 - Discharge of General Pump [35] - BFP-C -&gt; Inlet of Valve [69]: Pressure</t>
  </si>
  <si>
    <t>~2~88~1~~-5001~</t>
  </si>
  <si>
    <t>88 - Discharge of General Pump [35] - BFP-C -&gt; Inlet of Valve [69]: Temperature</t>
  </si>
  <si>
    <t>~2~88~2~~-5001~</t>
  </si>
  <si>
    <t>88 - Discharge of General Pump [35] - BFP-C -&gt; Inlet of Valve [69]: Mass flow</t>
  </si>
  <si>
    <t>~2~88~20~~-5001~</t>
  </si>
  <si>
    <t>88 - Discharge of General Pump [35] - BFP-C -&gt; Inlet of Valve [69]: Entropy</t>
  </si>
  <si>
    <t>~2~88~4~~-5001~</t>
  </si>
  <si>
    <t>88 - Discharge of General Pump [35] - BFP-C -&gt; Inlet of Valve [69]: Enthalpy</t>
  </si>
  <si>
    <t>~2~88~3~~-5001~</t>
  </si>
  <si>
    <t>88 - Discharge of General Pump [35] - BFP-C -&gt; Inlet of Valve [69]: Enthalpy H*</t>
  </si>
  <si>
    <t>~2~88~5~~-5001~</t>
  </si>
  <si>
    <t>88 - Discharge of General Pump [35] - BFP-C -&gt; Inlet of Valve [69]: Steam quality</t>
  </si>
  <si>
    <t>~2~88~10~~-5001~</t>
  </si>
  <si>
    <t>88 - Discharge of General Pump [35] - BFP-C -&gt; Inlet of Valve [69]: Density</t>
  </si>
  <si>
    <t>~2~88~11~~-5001~</t>
  </si>
  <si>
    <t>88 - Discharge of General Pump [35] - BFP-C -&gt; Inlet of Valve [69]: Specific heat</t>
  </si>
  <si>
    <t>~2~88~12~~-5001~</t>
  </si>
  <si>
    <t>88 - Discharge of General Pump [35] - BFP-C -&gt; Inlet of Valve [69]: Thermal conductivity</t>
  </si>
  <si>
    <t>~2~88~13~~-5001~</t>
  </si>
  <si>
    <t>88 - Discharge of General Pump [35] - BFP-C -&gt; Inlet of Valve [69]: Dynamic viscosity</t>
  </si>
  <si>
    <t>~2~90~0~~-5001~</t>
  </si>
  <si>
    <t>90 - Outlet of Valve [69] -&gt; Inlet 3 of Mixer [66]: Pressure</t>
  </si>
  <si>
    <t>~2~90~1~~-5001~</t>
  </si>
  <si>
    <t>90 - Outlet of Valve [69] -&gt; Inlet 3 of Mixer [66]: Temperature</t>
  </si>
  <si>
    <t>~2~90~2~~-5001~</t>
  </si>
  <si>
    <t>90 - Outlet of Valve [69] -&gt; Inlet 3 of Mixer [66]: Mass flow</t>
  </si>
  <si>
    <t>~2~90~20~~-5001~</t>
  </si>
  <si>
    <t>90 - Outlet of Valve [69] -&gt; Inlet 3 of Mixer [66]: Entropy</t>
  </si>
  <si>
    <t>~2~90~4~~-5001~</t>
  </si>
  <si>
    <t>90 - Outlet of Valve [69] -&gt; Inlet 3 of Mixer [66]: Enthalpy</t>
  </si>
  <si>
    <t>~2~90~3~~-5001~</t>
  </si>
  <si>
    <t>90 - Outlet of Valve [69] -&gt; Inlet 3 of Mixer [66]: Enthalpy H*</t>
  </si>
  <si>
    <t>~2~90~5~~-5001~</t>
  </si>
  <si>
    <t>90 - Outlet of Valve [69] -&gt; Inlet 3 of Mixer [66]: Steam quality</t>
  </si>
  <si>
    <t>~2~90~10~~-5001~</t>
  </si>
  <si>
    <t>90 - Outlet of Valve [69] -&gt; Inlet 3 of Mixer [66]: Density</t>
  </si>
  <si>
    <t>~2~90~11~~-5001~</t>
  </si>
  <si>
    <t>90 - Outlet of Valve [69] -&gt; Inlet 3 of Mixer [66]: Specific heat</t>
  </si>
  <si>
    <t>~2~90~12~~-5001~</t>
  </si>
  <si>
    <t>90 - Outlet of Valve [69] -&gt; Inlet 3 of Mixer [66]: Thermal conductivity</t>
  </si>
  <si>
    <t>~2~90~13~~-5001~</t>
  </si>
  <si>
    <t>90 - Outlet of Valve [69] -&gt; Inlet 3 of Mixer [66]: Dynamic viscosity</t>
  </si>
  <si>
    <t>~2~91~0~~-5001~</t>
  </si>
  <si>
    <t>91 - HX2 outlet of Boiler Assembly [1]: Circulating Fluidized Bed [7] -&gt; Steam inlet of Boiler Assembly [1]: Desuperheater [68]: Pressure</t>
  </si>
  <si>
    <t>~2~91~1~~-5001~</t>
  </si>
  <si>
    <t>91 - HX2 outlet of Boiler Assembly [1]: Circulating Fluidized Bed [7] -&gt; Steam inlet of Boiler Assembly [1]: Desuperheater [68]: Temperature</t>
  </si>
  <si>
    <t>~2~91~2~~-5001~</t>
  </si>
  <si>
    <t>91 - HX2 outlet of Boiler Assembly [1]: Circulating Fluidized Bed [7] -&gt; Steam inlet of Boiler Assembly [1]: Desuperheater [68]: Mass flow</t>
  </si>
  <si>
    <t>~2~91~20~~-5001~</t>
  </si>
  <si>
    <t>91 - HX2 outlet of Boiler Assembly [1]: Circulating Fluidized Bed [7] -&gt; Steam inlet of Boiler Assembly [1]: Desuperheater [68]: Entropy</t>
  </si>
  <si>
    <t>~2~91~4~~-5001~</t>
  </si>
  <si>
    <t>91 - HX2 outlet of Boiler Assembly [1]: Circulating Fluidized Bed [7] -&gt; Steam inlet of Boiler Assembly [1]: Desuperheater [68]: Enthalpy</t>
  </si>
  <si>
    <t>~2~91~3~~-5001~</t>
  </si>
  <si>
    <t>91 - HX2 outlet of Boiler Assembly [1]: Circulating Fluidized Bed [7] -&gt; Steam inlet of Boiler Assembly [1]: Desuperheater [68]: Enthalpy H*</t>
  </si>
  <si>
    <t>~2~91~5~~-5001~</t>
  </si>
  <si>
    <t>91 - HX2 outlet of Boiler Assembly [1]: Circulating Fluidized Bed [7] -&gt; Steam inlet of Boiler Assembly [1]: Desuperheater [68]: Steam quality</t>
  </si>
  <si>
    <t>~2~91~10~~-5001~</t>
  </si>
  <si>
    <t>91 - HX2 outlet of Boiler Assembly [1]: Circulating Fluidized Bed [7] -&gt; Steam inlet of Boiler Assembly [1]: Desuperheater [68]: Density</t>
  </si>
  <si>
    <t>~2~91~11~~-5001~</t>
  </si>
  <si>
    <t>91 - HX2 outlet of Boiler Assembly [1]: Circulating Fluidized Bed [7] -&gt; Steam inlet of Boiler Assembly [1]: Desuperheater [68]: Specific heat</t>
  </si>
  <si>
    <t>~2~91~12~~-5001~</t>
  </si>
  <si>
    <t>91 - HX2 outlet of Boiler Assembly [1]: Circulating Fluidized Bed [7] -&gt; Steam inlet of Boiler Assembly [1]: Desuperheater [68]: Thermal conductivity</t>
  </si>
  <si>
    <t>~2~91~13~~-5001~</t>
  </si>
  <si>
    <t>91 - HX2 outlet of Boiler Assembly [1]: Circulating Fluidized Bed [7] -&gt; Steam inlet of Boiler Assembly [1]: Desuperheater [68]: Dynamic viscosity</t>
  </si>
  <si>
    <t>~2~92~0~~-5001~</t>
  </si>
  <si>
    <t>92 - Outlet 2 of Splitter [61] -&gt; Inlet of Valve [73]: Pressure</t>
  </si>
  <si>
    <t>~2~92~1~~-5001~</t>
  </si>
  <si>
    <t>92 - Outlet 2 of Splitter [61] -&gt; Inlet of Valve [73]: Temperature</t>
  </si>
  <si>
    <t>~2~92~2~~-5001~</t>
  </si>
  <si>
    <t>92 - Outlet 2 of Splitter [61] -&gt; Inlet of Valve [73]: Mass flow</t>
  </si>
  <si>
    <t>~2~92~20~~-5001~</t>
  </si>
  <si>
    <t>92 - Outlet 2 of Splitter [61] -&gt; Inlet of Valve [73]: Entropy</t>
  </si>
  <si>
    <t>~2~92~4~~-5001~</t>
  </si>
  <si>
    <t>92 - Outlet 2 of Splitter [61] -&gt; Inlet of Valve [73]: Enthalpy</t>
  </si>
  <si>
    <t>~2~92~3~~-5001~</t>
  </si>
  <si>
    <t>92 - Outlet 2 of Splitter [61] -&gt; Inlet of Valve [73]: Enthalpy H*</t>
  </si>
  <si>
    <t>~2~92~5~~-5001~</t>
  </si>
  <si>
    <t>92 - Outlet 2 of Splitter [61] -&gt; Inlet of Valve [73]: Steam quality</t>
  </si>
  <si>
    <t>~2~92~10~~-5001~</t>
  </si>
  <si>
    <t>92 - Outlet 2 of Splitter [61] -&gt; Inlet of Valve [73]: Density</t>
  </si>
  <si>
    <t>~2~92~11~~-5001~</t>
  </si>
  <si>
    <t>92 - Outlet 2 of Splitter [61] -&gt; Inlet of Valve [73]: Specific heat</t>
  </si>
  <si>
    <t>~2~92~12~~-5001~</t>
  </si>
  <si>
    <t>92 - Outlet 2 of Splitter [61] -&gt; Inlet of Valve [73]: Thermal conductivity</t>
  </si>
  <si>
    <t>~2~92~13~~-5001~</t>
  </si>
  <si>
    <t>92 - Outlet 2 of Splitter [61] -&gt; Inlet of Valve [73]: Dynamic viscosity</t>
  </si>
  <si>
    <t>~2~96~0~~-5001~</t>
  </si>
  <si>
    <t>96 - Outlet 3 of Splitter [61] -&gt; Inlet of Valve [75]: Pressure</t>
  </si>
  <si>
    <t>~2~96~1~~-5001~</t>
  </si>
  <si>
    <t>96 - Outlet 3 of Splitter [61] -&gt; Inlet of Valve [75]: Temperature</t>
  </si>
  <si>
    <t>~2~96~2~~-5001~</t>
  </si>
  <si>
    <t>96 - Outlet 3 of Splitter [61] -&gt; Inlet of Valve [75]: Mass flow</t>
  </si>
  <si>
    <t>~2~96~20~~-5001~</t>
  </si>
  <si>
    <t>96 - Outlet 3 of Splitter [61] -&gt; Inlet of Valve [75]: Entropy</t>
  </si>
  <si>
    <t>~2~96~4~~-5001~</t>
  </si>
  <si>
    <t>96 - Outlet 3 of Splitter [61] -&gt; Inlet of Valve [75]: Enthalpy</t>
  </si>
  <si>
    <t>~2~96~3~~-5001~</t>
  </si>
  <si>
    <t>96 - Outlet 3 of Splitter [61] -&gt; Inlet of Valve [75]: Enthalpy H*</t>
  </si>
  <si>
    <t>~2~96~5~~-5001~</t>
  </si>
  <si>
    <t>96 - Outlet 3 of Splitter [61] -&gt; Inlet of Valve [75]: Steam quality</t>
  </si>
  <si>
    <t>~2~96~10~~-5001~</t>
  </si>
  <si>
    <t>96 - Outlet 3 of Splitter [61] -&gt; Inlet of Valve [75]: Density</t>
  </si>
  <si>
    <t>~2~96~11~~-5001~</t>
  </si>
  <si>
    <t>96 - Outlet 3 of Splitter [61] -&gt; Inlet of Valve [75]: Specific heat</t>
  </si>
  <si>
    <t>~2~96~12~~-5001~</t>
  </si>
  <si>
    <t>96 - Outlet 3 of Splitter [61] -&gt; Inlet of Valve [75]: Thermal conductivity</t>
  </si>
  <si>
    <t>~2~96~13~~-5001~</t>
  </si>
  <si>
    <t>96 - Outlet 3 of Splitter [61] -&gt; Inlet of Valve [75]: Dynamic viscosity</t>
  </si>
  <si>
    <t>~2~97~0~~-5001~</t>
  </si>
  <si>
    <t>97 - Outlet 1 of Splitter [61] -&gt; Inlet of Valve [74]: Pressure</t>
  </si>
  <si>
    <t>~2~97~1~~-5001~</t>
  </si>
  <si>
    <t>97 - Outlet 1 of Splitter [61] -&gt; Inlet of Valve [74]: Temperature</t>
  </si>
  <si>
    <t>~2~97~2~~-5001~</t>
  </si>
  <si>
    <t>97 - Outlet 1 of Splitter [61] -&gt; Inlet of Valve [74]: Mass flow</t>
  </si>
  <si>
    <t>~2~97~20~~-5001~</t>
  </si>
  <si>
    <t>97 - Outlet 1 of Splitter [61] -&gt; Inlet of Valve [74]: Entropy</t>
  </si>
  <si>
    <t>~2~97~4~~-5001~</t>
  </si>
  <si>
    <t>97 - Outlet 1 of Splitter [61] -&gt; Inlet of Valve [74]: Enthalpy</t>
  </si>
  <si>
    <t>~2~97~3~~-5001~</t>
  </si>
  <si>
    <t>97 - Outlet 1 of Splitter [61] -&gt; Inlet of Valve [74]: Enthalpy H*</t>
  </si>
  <si>
    <t>~2~97~5~~-5001~</t>
  </si>
  <si>
    <t>97 - Outlet 1 of Splitter [61] -&gt; Inlet of Valve [74]: Steam quality</t>
  </si>
  <si>
    <t>~2~97~10~~-5001~</t>
  </si>
  <si>
    <t>97 - Outlet 1 of Splitter [61] -&gt; Inlet of Valve [74]: Density</t>
  </si>
  <si>
    <t>~2~97~11~~-5001~</t>
  </si>
  <si>
    <t>97 - Outlet 1 of Splitter [61] -&gt; Inlet of Valve [74]: Specific heat</t>
  </si>
  <si>
    <t>~2~97~12~~-5001~</t>
  </si>
  <si>
    <t>97 - Outlet 1 of Splitter [61] -&gt; Inlet of Valve [74]: Thermal conductivity</t>
  </si>
  <si>
    <t>~2~97~13~~-5001~</t>
  </si>
  <si>
    <t>97 - Outlet 1 of Splitter [61] -&gt; Inlet of Valve [74]: Dynamic viscosity</t>
  </si>
  <si>
    <t>~2~98~0~~-5001~</t>
  </si>
  <si>
    <t>98 - Outlet of Water Source [3] - Intake -&gt; Inlet of Splitter [76]: Pressure</t>
  </si>
  <si>
    <t>~2~98~1~~-5001~</t>
  </si>
  <si>
    <t>98 - Outlet of Water Source [3] - Intake -&gt; Inlet of Splitter [76]: Temperature</t>
  </si>
  <si>
    <t>~2~98~2~~-5001~</t>
  </si>
  <si>
    <t>98 - Outlet of Water Source [3] - Intake -&gt; Inlet of Splitter [76]: Mass flow</t>
  </si>
  <si>
    <t>~2~98~20~~-5001~</t>
  </si>
  <si>
    <t>98 - Outlet of Water Source [3] - Intake -&gt; Inlet of Splitter [76]: Entropy</t>
  </si>
  <si>
    <t>~2~98~4~~-5001~</t>
  </si>
  <si>
    <t>98 - Outlet of Water Source [3] - Intake -&gt; Inlet of Splitter [76]: Enthalpy</t>
  </si>
  <si>
    <t>~2~98~3~~-5001~</t>
  </si>
  <si>
    <t>98 - Outlet of Water Source [3] - Intake -&gt; Inlet of Splitter [76]: Enthalpy H*</t>
  </si>
  <si>
    <t>~2~98~5~~-5001~</t>
  </si>
  <si>
    <t>98 - Outlet of Water Source [3] - Intake -&gt; Inlet of Splitter [76]: Steam quality</t>
  </si>
  <si>
    <t>~2~98~10~~-5001~</t>
  </si>
  <si>
    <t>98 - Outlet of Water Source [3] - Intake -&gt; Inlet of Splitter [76]: Density</t>
  </si>
  <si>
    <t>~2~98~11~~-5001~</t>
  </si>
  <si>
    <t>98 - Outlet of Water Source [3] - Intake -&gt; Inlet of Splitter [76]: Specific heat</t>
  </si>
  <si>
    <t>~2~98~12~~-5001~</t>
  </si>
  <si>
    <t>98 - Outlet of Water Source [3] - Intake -&gt; Inlet of Splitter [76]: Thermal conductivity</t>
  </si>
  <si>
    <t>~2~98~13~~-5001~</t>
  </si>
  <si>
    <t>98 - Outlet of Water Source [3] - Intake -&gt; Inlet of Splitter [76]: Dynamic viscosity</t>
  </si>
  <si>
    <t>~2~99~0~~-5001~</t>
  </si>
  <si>
    <t>99 - Outlet of Pipe (PCE) [4] -&gt; Inlet of Splitter [26] - k: Pressure</t>
  </si>
  <si>
    <t>~2~99~1~~-5001~</t>
  </si>
  <si>
    <t>99 - Outlet of Pipe (PCE) [4] -&gt; Inlet of Splitter [26] - k: Temperature</t>
  </si>
  <si>
    <t>~2~99~2~~-5001~</t>
  </si>
  <si>
    <t>99 - Outlet of Pipe (PCE) [4] -&gt; Inlet of Splitter [26] - k: Mass flow</t>
  </si>
  <si>
    <t>~2~99~20~~-5001~</t>
  </si>
  <si>
    <t>99 - Outlet of Pipe (PCE) [4] -&gt; Inlet of Splitter [26] - k: Entropy</t>
  </si>
  <si>
    <t>~2~99~4~~-5001~</t>
  </si>
  <si>
    <t>99 - Outlet of Pipe (PCE) [4] -&gt; Inlet of Splitter [26] - k: Enthalpy</t>
  </si>
  <si>
    <t>~2~99~3~~-5001~</t>
  </si>
  <si>
    <t>99 - Outlet of Pipe (PCE) [4] -&gt; Inlet of Splitter [26] - k: Enthalpy H*</t>
  </si>
  <si>
    <t>~2~99~5~~-5001~</t>
  </si>
  <si>
    <t>99 - Outlet of Pipe (PCE) [4] -&gt; Inlet of Splitter [26] - k: Steam quality</t>
  </si>
  <si>
    <t>~2~99~10~~-5001~</t>
  </si>
  <si>
    <t>99 - Outlet of Pipe (PCE) [4] -&gt; Inlet of Splitter [26] - k: Density</t>
  </si>
  <si>
    <t>~2~99~11~~-5001~</t>
  </si>
  <si>
    <t>99 - Outlet of Pipe (PCE) [4] -&gt; Inlet of Splitter [26] - k: Specific heat</t>
  </si>
  <si>
    <t>~2~99~12~~-5001~</t>
  </si>
  <si>
    <t>99 - Outlet of Pipe (PCE) [4] -&gt; Inlet of Splitter [26] - k: Thermal conductivity</t>
  </si>
  <si>
    <t>~2~99~13~~-5001~</t>
  </si>
  <si>
    <t>99 - Outlet of Pipe (PCE) [4] -&gt; Inlet of Splitter [26] - k: Dynamic viscosity</t>
  </si>
  <si>
    <t>~2~100~0~~-5001~</t>
  </si>
  <si>
    <t>100 - Feedwater outlet of Feedwater Heater (PCE) [46] - HPH-1 -&gt; Inlet of Pipe (PCE) [77]: Pressure</t>
  </si>
  <si>
    <t>~2~100~1~~-5001~</t>
  </si>
  <si>
    <t>100 - Feedwater outlet of Feedwater Heater (PCE) [46] - HPH-1 -&gt; Inlet of Pipe (PCE) [77]: Temperature</t>
  </si>
  <si>
    <t>~2~100~2~~-5001~</t>
  </si>
  <si>
    <t>100 - Feedwater outlet of Feedwater Heater (PCE) [46] - HPH-1 -&gt; Inlet of Pipe (PCE) [77]: Mass flow</t>
  </si>
  <si>
    <t>~2~100~20~~-5001~</t>
  </si>
  <si>
    <t>100 - Feedwater outlet of Feedwater Heater (PCE) [46] - HPH-1 -&gt; Inlet of Pipe (PCE) [77]: Entropy</t>
  </si>
  <si>
    <t>~2~100~4~~-5001~</t>
  </si>
  <si>
    <t>100 - Feedwater outlet of Feedwater Heater (PCE) [46] - HPH-1 -&gt; Inlet of Pipe (PCE) [77]: Enthalpy</t>
  </si>
  <si>
    <t>~2~100~3~~-5001~</t>
  </si>
  <si>
    <t>100 - Feedwater outlet of Feedwater Heater (PCE) [46] - HPH-1 -&gt; Inlet of Pipe (PCE) [77]: Enthalpy H*</t>
  </si>
  <si>
    <t>~2~100~5~~-5001~</t>
  </si>
  <si>
    <t>100 - Feedwater outlet of Feedwater Heater (PCE) [46] - HPH-1 -&gt; Inlet of Pipe (PCE) [77]: Steam quality</t>
  </si>
  <si>
    <t>~2~100~10~~-5001~</t>
  </si>
  <si>
    <t>100 - Feedwater outlet of Feedwater Heater (PCE) [46] - HPH-1 -&gt; Inlet of Pipe (PCE) [77]: Density</t>
  </si>
  <si>
    <t>~2~100~11~~-5001~</t>
  </si>
  <si>
    <t>100 - Feedwater outlet of Feedwater Heater (PCE) [46] - HPH-1 -&gt; Inlet of Pipe (PCE) [77]: Specific heat</t>
  </si>
  <si>
    <t>~2~100~12~~-5001~</t>
  </si>
  <si>
    <t>100 - Feedwater outlet of Feedwater Heater (PCE) [46] - HPH-1 -&gt; Inlet of Pipe (PCE) [77]: Thermal conductivity</t>
  </si>
  <si>
    <t>~2~100~13~~-5001~</t>
  </si>
  <si>
    <t>100 - Feedwater outlet of Feedwater Heater (PCE) [46] - HPH-1 -&gt; Inlet of Pipe (PCE) [77]: Dynamic viscosity</t>
  </si>
  <si>
    <t>~2~101~0~~-5001~</t>
  </si>
  <si>
    <t>101 - Steam outlet of Boiler Assembly [1]: Desuperheater [78] -&gt; HX2 inlet of Boiler Assembly [1]: Circulating Fluidized Bed [7]: Pressure</t>
  </si>
  <si>
    <t>~2~101~1~~-5001~</t>
  </si>
  <si>
    <t>101 - Steam outlet of Boiler Assembly [1]: Desuperheater [78] -&gt; HX2 inlet of Boiler Assembly [1]: Circulating Fluidized Bed [7]: Temperature</t>
  </si>
  <si>
    <t>~2~101~2~~-5001~</t>
  </si>
  <si>
    <t>101 - Steam outlet of Boiler Assembly [1]: Desuperheater [78] -&gt; HX2 inlet of Boiler Assembly [1]: Circulating Fluidized Bed [7]: Mass flow</t>
  </si>
  <si>
    <t>~2~101~20~~-5001~</t>
  </si>
  <si>
    <t>101 - Steam outlet of Boiler Assembly [1]: Desuperheater [78] -&gt; HX2 inlet of Boiler Assembly [1]: Circulating Fluidized Bed [7]: Entropy</t>
  </si>
  <si>
    <t>~2~101~4~~-5001~</t>
  </si>
  <si>
    <t>101 - Steam outlet of Boiler Assembly [1]: Desuperheater [78] -&gt; HX2 inlet of Boiler Assembly [1]: Circulating Fluidized Bed [7]: Enthalpy</t>
  </si>
  <si>
    <t>~2~101~3~~-5001~</t>
  </si>
  <si>
    <t>101 - Steam outlet of Boiler Assembly [1]: Desuperheater [78] -&gt; HX2 inlet of Boiler Assembly [1]: Circulating Fluidized Bed [7]: Enthalpy H*</t>
  </si>
  <si>
    <t>~2~101~5~~-5001~</t>
  </si>
  <si>
    <t>101 - Steam outlet of Boiler Assembly [1]: Desuperheater [78] -&gt; HX2 inlet of Boiler Assembly [1]: Circulating Fluidized Bed [7]: Steam quality</t>
  </si>
  <si>
    <t>~2~101~10~~-5001~</t>
  </si>
  <si>
    <t>101 - Steam outlet of Boiler Assembly [1]: Desuperheater [78] -&gt; HX2 inlet of Boiler Assembly [1]: Circulating Fluidized Bed [7]: Density</t>
  </si>
  <si>
    <t>~2~101~11~~-5001~</t>
  </si>
  <si>
    <t>101 - Steam outlet of Boiler Assembly [1]: Desuperheater [78] -&gt; HX2 inlet of Boiler Assembly [1]: Circulating Fluidized Bed [7]: Specific heat</t>
  </si>
  <si>
    <t>~2~101~12~~-5001~</t>
  </si>
  <si>
    <t>101 - Steam outlet of Boiler Assembly [1]: Desuperheater [78] -&gt; HX2 inlet of Boiler Assembly [1]: Circulating Fluidized Bed [7]: Thermal conductivity</t>
  </si>
  <si>
    <t>~2~101~13~~-5001~</t>
  </si>
  <si>
    <t>101 - Steam outlet of Boiler Assembly [1]: Desuperheater [78] -&gt; HX2 inlet of Boiler Assembly [1]: Circulating Fluidized Bed [7]: Dynamic viscosity</t>
  </si>
  <si>
    <t>~2~102~0~~-5001~</t>
  </si>
  <si>
    <t>102 - Outlet 3 of Splitter [67] -&gt; Desuperheating water inlet of Boiler Assembly [1]: Desuperheater [78]: Pressure</t>
  </si>
  <si>
    <t>~2~102~1~~-5001~</t>
  </si>
  <si>
    <t>102 - Outlet 3 of Splitter [67] -&gt; Desuperheating water inlet of Boiler Assembly [1]: Desuperheater [78]: Temperature</t>
  </si>
  <si>
    <t>~2~102~2~~-5001~</t>
  </si>
  <si>
    <t>102 - Outlet 3 of Splitter [67] -&gt; Desuperheating water inlet of Boiler Assembly [1]: Desuperheater [78]: Mass flow</t>
  </si>
  <si>
    <t>~2~102~20~~-5001~</t>
  </si>
  <si>
    <t>102 - Outlet 3 of Splitter [67] -&gt; Desuperheating water inlet of Boiler Assembly [1]: Desuperheater [78]: Entropy</t>
  </si>
  <si>
    <t>~2~102~4~~-5001~</t>
  </si>
  <si>
    <t>102 - Outlet 3 of Splitter [67] -&gt; Desuperheating water inlet of Boiler Assembly [1]: Desuperheater [78]: Enthalpy</t>
  </si>
  <si>
    <t>~2~102~3~~-5001~</t>
  </si>
  <si>
    <t>102 - Outlet 3 of Splitter [67] -&gt; Desuperheating water inlet of Boiler Assembly [1]: Desuperheater [78]: Enthalpy H*</t>
  </si>
  <si>
    <t>~2~102~5~~-5001~</t>
  </si>
  <si>
    <t>102 - Outlet 3 of Splitter [67] -&gt; Desuperheating water inlet of Boiler Assembly [1]: Desuperheater [78]: Steam quality</t>
  </si>
  <si>
    <t>~2~102~10~~-5001~</t>
  </si>
  <si>
    <t>102 - Outlet 3 of Splitter [67] -&gt; Desuperheating water inlet of Boiler Assembly [1]: Desuperheater [78]: Density</t>
  </si>
  <si>
    <t>~2~102~11~~-5001~</t>
  </si>
  <si>
    <t>102 - Outlet 3 of Splitter [67] -&gt; Desuperheating water inlet of Boiler Assembly [1]: Desuperheater [78]: Specific heat</t>
  </si>
  <si>
    <t>~2~102~12~~-5001~</t>
  </si>
  <si>
    <t>102 - Outlet 3 of Splitter [67] -&gt; Desuperheating water inlet of Boiler Assembly [1]: Desuperheater [78]: Thermal conductivity</t>
  </si>
  <si>
    <t>~2~102~13~~-5001~</t>
  </si>
  <si>
    <t>102 - Outlet 3 of Splitter [67] -&gt; Desuperheating water inlet of Boiler Assembly [1]: Desuperheater [78]: Dynamic viscosity</t>
  </si>
  <si>
    <t>~2~103~0~~-5001~</t>
  </si>
  <si>
    <t>103 - HX3 outlet of Boiler Assembly [1]: Circulating Fluidized Bed [7] -&gt; Steam inlet of Boiler Assembly [1]: Superheater (PCE) [41] - LTSH: Pressure</t>
  </si>
  <si>
    <t>~2~103~1~~-5001~</t>
  </si>
  <si>
    <t>103 - HX3 outlet of Boiler Assembly [1]: Circulating Fluidized Bed [7] -&gt; Steam inlet of Boiler Assembly [1]: Superheater (PCE) [41] - LTSH: Temperature</t>
  </si>
  <si>
    <t>~2~103~2~~-5001~</t>
  </si>
  <si>
    <t>103 - HX3 outlet of Boiler Assembly [1]: Circulating Fluidized Bed [7] -&gt; Steam inlet of Boiler Assembly [1]: Superheater (PCE) [41] - LTSH: Mass flow</t>
  </si>
  <si>
    <t>~2~103~20~~-5001~</t>
  </si>
  <si>
    <t>103 - HX3 outlet of Boiler Assembly [1]: Circulating Fluidized Bed [7] -&gt; Steam inlet of Boiler Assembly [1]: Superheater (PCE) [41] - LTSH: Entropy</t>
  </si>
  <si>
    <t>~2~103~4~~-5001~</t>
  </si>
  <si>
    <t>103 - HX3 outlet of Boiler Assembly [1]: Circulating Fluidized Bed [7] -&gt; Steam inlet of Boiler Assembly [1]: Superheater (PCE) [41] - LTSH: Enthalpy</t>
  </si>
  <si>
    <t>~2~103~3~~-5001~</t>
  </si>
  <si>
    <t>103 - HX3 outlet of Boiler Assembly [1]: Circulating Fluidized Bed [7] -&gt; Steam inlet of Boiler Assembly [1]: Superheater (PCE) [41] - LTSH: Enthalpy H*</t>
  </si>
  <si>
    <t>~2~103~5~~-5001~</t>
  </si>
  <si>
    <t>103 - HX3 outlet of Boiler Assembly [1]: Circulating Fluidized Bed [7] -&gt; Steam inlet of Boiler Assembly [1]: Superheater (PCE) [41] - LTSH: Steam quality</t>
  </si>
  <si>
    <t>~2~103~10~~-5001~</t>
  </si>
  <si>
    <t>103 - HX3 outlet of Boiler Assembly [1]: Circulating Fluidized Bed [7] -&gt; Steam inlet of Boiler Assembly [1]: Superheater (PCE) [41] - LTSH: Density</t>
  </si>
  <si>
    <t>~2~103~11~~-5001~</t>
  </si>
  <si>
    <t>103 - HX3 outlet of Boiler Assembly [1]: Circulating Fluidized Bed [7] -&gt; Steam inlet of Boiler Assembly [1]: Superheater (PCE) [41] - LTSH: Specific heat</t>
  </si>
  <si>
    <t>~2~103~12~~-5001~</t>
  </si>
  <si>
    <t>103 - HX3 outlet of Boiler Assembly [1]: Circulating Fluidized Bed [7] -&gt; Steam inlet of Boiler Assembly [1]: Superheater (PCE) [41] - LTSH: Thermal conductivity</t>
  </si>
  <si>
    <t>~2~103~13~~-5001~</t>
  </si>
  <si>
    <t>103 - HX3 outlet of Boiler Assembly [1]: Circulating Fluidized Bed [7] -&gt; Steam inlet of Boiler Assembly [1]: Superheater (PCE) [41] - LTSH: Dynamic viscosity</t>
  </si>
  <si>
    <t>~2~104~0~~-5001~</t>
  </si>
  <si>
    <t>104 - Outlet of Pipe (PCE) [79] -&gt; HX3 inlet of Boiler Assembly [1]: Circulating Fluidized Bed [7]: Pressure</t>
  </si>
  <si>
    <t>~2~104~1~~-5001~</t>
  </si>
  <si>
    <t>104 - Outlet of Pipe (PCE) [79] -&gt; HX3 inlet of Boiler Assembly [1]: Circulating Fluidized Bed [7]: Temperature</t>
  </si>
  <si>
    <t>~2~104~2~~-5001~</t>
  </si>
  <si>
    <t>104 - Outlet of Pipe (PCE) [79] -&gt; HX3 inlet of Boiler Assembly [1]: Circulating Fluidized Bed [7]: Mass flow</t>
  </si>
  <si>
    <t>~2~104~20~~-5001~</t>
  </si>
  <si>
    <t>104 - Outlet of Pipe (PCE) [79] -&gt; HX3 inlet of Boiler Assembly [1]: Circulating Fluidized Bed [7]: Entropy</t>
  </si>
  <si>
    <t>~2~104~4~~-5001~</t>
  </si>
  <si>
    <t>104 - Outlet of Pipe (PCE) [79] -&gt; HX3 inlet of Boiler Assembly [1]: Circulating Fluidized Bed [7]: Enthalpy</t>
  </si>
  <si>
    <t>~2~104~3~~-5001~</t>
  </si>
  <si>
    <t>104 - Outlet of Pipe (PCE) [79] -&gt; HX3 inlet of Boiler Assembly [1]: Circulating Fluidized Bed [7]: Enthalpy H*</t>
  </si>
  <si>
    <t>~2~104~5~~-5001~</t>
  </si>
  <si>
    <t>104 - Outlet of Pipe (PCE) [79] -&gt; HX3 inlet of Boiler Assembly [1]: Circulating Fluidized Bed [7]: Steam quality</t>
  </si>
  <si>
    <t>~2~104~10~~-5001~</t>
  </si>
  <si>
    <t>104 - Outlet of Pipe (PCE) [79] -&gt; HX3 inlet of Boiler Assembly [1]: Circulating Fluidized Bed [7]: Density</t>
  </si>
  <si>
    <t>~2~104~11~~-5001~</t>
  </si>
  <si>
    <t>104 - Outlet of Pipe (PCE) [79] -&gt; HX3 inlet of Boiler Assembly [1]: Circulating Fluidized Bed [7]: Specific heat</t>
  </si>
  <si>
    <t>~2~104~12~~-5001~</t>
  </si>
  <si>
    <t>104 - Outlet of Pipe (PCE) [79] -&gt; HX3 inlet of Boiler Assembly [1]: Circulating Fluidized Bed [7]: Thermal conductivity</t>
  </si>
  <si>
    <t>~2~104~13~~-5001~</t>
  </si>
  <si>
    <t>104 - Outlet of Pipe (PCE) [79] -&gt; HX3 inlet of Boiler Assembly [1]: Circulating Fluidized Bed [7]: Dynamic viscosity</t>
  </si>
  <si>
    <t>~2~105~0~~-5001~</t>
  </si>
  <si>
    <t>105 - Steam outlet of Boiler Assembly [1]: Superheater (PCE) [41] - LTSH -&gt; Steam inlet of Boiler Assembly [1]: Desuperheater [78]: Pressure</t>
  </si>
  <si>
    <t>~2~105~1~~-5001~</t>
  </si>
  <si>
    <t>105 - Steam outlet of Boiler Assembly [1]: Superheater (PCE) [41] - LTSH -&gt; Steam inlet of Boiler Assembly [1]: Desuperheater [78]: Temperature</t>
  </si>
  <si>
    <t>~2~105~2~~-5001~</t>
  </si>
  <si>
    <t>105 - Steam outlet of Boiler Assembly [1]: Superheater (PCE) [41] - LTSH -&gt; Steam inlet of Boiler Assembly [1]: Desuperheater [78]: Mass flow</t>
  </si>
  <si>
    <t>~2~105~20~~-5001~</t>
  </si>
  <si>
    <t>105 - Steam outlet of Boiler Assembly [1]: Superheater (PCE) [41] - LTSH -&gt; Steam inlet of Boiler Assembly [1]: Desuperheater [78]: Entropy</t>
  </si>
  <si>
    <t>~2~105~4~~-5001~</t>
  </si>
  <si>
    <t>105 - Steam outlet of Boiler Assembly [1]: Superheater (PCE) [41] - LTSH -&gt; Steam inlet of Boiler Assembly [1]: Desuperheater [78]: Enthalpy</t>
  </si>
  <si>
    <t>~2~105~3~~-5001~</t>
  </si>
  <si>
    <t>105 - Steam outlet of Boiler Assembly [1]: Superheater (PCE) [41] - LTSH -&gt; Steam inlet of Boiler Assembly [1]: Desuperheater [78]: Enthalpy H*</t>
  </si>
  <si>
    <t>~2~105~5~~-5001~</t>
  </si>
  <si>
    <t>105 - Steam outlet of Boiler Assembly [1]: Superheater (PCE) [41] - LTSH -&gt; Steam inlet of Boiler Assembly [1]: Desuperheater [78]: Steam quality</t>
  </si>
  <si>
    <t>~2~105~10~~-5001~</t>
  </si>
  <si>
    <t>105 - Steam outlet of Boiler Assembly [1]: Superheater (PCE) [41] - LTSH -&gt; Steam inlet of Boiler Assembly [1]: Desuperheater [78]: Density</t>
  </si>
  <si>
    <t>~2~105~11~~-5001~</t>
  </si>
  <si>
    <t>105 - Steam outlet of Boiler Assembly [1]: Superheater (PCE) [41] - LTSH -&gt; Steam inlet of Boiler Assembly [1]: Desuperheater [78]: Specific heat</t>
  </si>
  <si>
    <t>~2~105~12~~-5001~</t>
  </si>
  <si>
    <t>105 - Steam outlet of Boiler Assembly [1]: Superheater (PCE) [41] - LTSH -&gt; Steam inlet of Boiler Assembly [1]: Desuperheater [78]: Thermal conductivity</t>
  </si>
  <si>
    <t>~2~105~13~~-5001~</t>
  </si>
  <si>
    <t>105 - Steam outlet of Boiler Assembly [1]: Superheater (PCE) [41] - LTSH -&gt; Steam inlet of Boiler Assembly [1]: Desuperheater [78]: Dynamic viscosity</t>
  </si>
  <si>
    <t>~2~110~0~~-5001~</t>
  </si>
  <si>
    <t>110 - Steam outlet of Boiler Assembly [1]: Superheater (PCE) [38] - FSH -&gt; Inlet of Boiler Assembly [1]: Valve [31]: Pressure</t>
  </si>
  <si>
    <t>~2~110~1~~-5001~</t>
  </si>
  <si>
    <t>110 - Steam outlet of Boiler Assembly [1]: Superheater (PCE) [38] - FSH -&gt; Inlet of Boiler Assembly [1]: Valve [31]: Temperature</t>
  </si>
  <si>
    <t>~2~110~2~~-5001~</t>
  </si>
  <si>
    <t>110 - Steam outlet of Boiler Assembly [1]: Superheater (PCE) [38] - FSH -&gt; Inlet of Boiler Assembly [1]: Valve [31]: Mass flow</t>
  </si>
  <si>
    <t>~2~110~20~~-5001~</t>
  </si>
  <si>
    <t>110 - Steam outlet of Boiler Assembly [1]: Superheater (PCE) [38] - FSH -&gt; Inlet of Boiler Assembly [1]: Valve [31]: Entropy</t>
  </si>
  <si>
    <t>~2~110~4~~-5001~</t>
  </si>
  <si>
    <t>110 - Steam outlet of Boiler Assembly [1]: Superheater (PCE) [38] - FSH -&gt; Inlet of Boiler Assembly [1]: Valve [31]: Enthalpy</t>
  </si>
  <si>
    <t>~2~110~3~~-5001~</t>
  </si>
  <si>
    <t>110 - Steam outlet of Boiler Assembly [1]: Superheater (PCE) [38] - FSH -&gt; Inlet of Boiler Assembly [1]: Valve [31]: Enthalpy H*</t>
  </si>
  <si>
    <t>~2~110~5~~-5001~</t>
  </si>
  <si>
    <t>110 - Steam outlet of Boiler Assembly [1]: Superheater (PCE) [38] - FSH -&gt; Inlet of Boiler Assembly [1]: Valve [31]: Steam quality</t>
  </si>
  <si>
    <t>~2~110~10~~-5001~</t>
  </si>
  <si>
    <t>110 - Steam outlet of Boiler Assembly [1]: Superheater (PCE) [38] - FSH -&gt; Inlet of Boiler Assembly [1]: Valve [31]: Density</t>
  </si>
  <si>
    <t>~2~110~11~~-5001~</t>
  </si>
  <si>
    <t>110 - Steam outlet of Boiler Assembly [1]: Superheater (PCE) [38] - FSH -&gt; Inlet of Boiler Assembly [1]: Valve [31]: Specific heat</t>
  </si>
  <si>
    <t>~2~110~12~~-5001~</t>
  </si>
  <si>
    <t>110 - Steam outlet of Boiler Assembly [1]: Superheater (PCE) [38] - FSH -&gt; Inlet of Boiler Assembly [1]: Valve [31]: Thermal conductivity</t>
  </si>
  <si>
    <t>~2~110~13~~-5001~</t>
  </si>
  <si>
    <t>110 - Steam outlet of Boiler Assembly [1]: Superheater (PCE) [38] - FSH -&gt; Inlet of Boiler Assembly [1]: Valve [31]: Dynamic viscosity</t>
  </si>
  <si>
    <t>~2~112~0~~-5001~</t>
  </si>
  <si>
    <t>112 - Outlet of Boiler Assembly [1]: Valve [13] -&gt; Water inlet of Boiler Assembly [1]: Economiser (PCE) [42] - ECO: Pressure</t>
  </si>
  <si>
    <t>~2~112~1~~-5001~</t>
  </si>
  <si>
    <t>112 - Outlet of Boiler Assembly [1]: Valve [13] -&gt; Water inlet of Boiler Assembly [1]: Economiser (PCE) [42] - ECO: Temperature</t>
  </si>
  <si>
    <t>~2~112~2~~-5001~</t>
  </si>
  <si>
    <t>112 - Outlet of Boiler Assembly [1]: Valve [13] -&gt; Water inlet of Boiler Assembly [1]: Economiser (PCE) [42] - ECO: Mass flow</t>
  </si>
  <si>
    <t>~2~112~20~~-5001~</t>
  </si>
  <si>
    <t>112 - Outlet of Boiler Assembly [1]: Valve [13] -&gt; Water inlet of Boiler Assembly [1]: Economiser (PCE) [42] - ECO: Entropy</t>
  </si>
  <si>
    <t>~2~112~4~~-5001~</t>
  </si>
  <si>
    <t>112 - Outlet of Boiler Assembly [1]: Valve [13] -&gt; Water inlet of Boiler Assembly [1]: Economiser (PCE) [42] - ECO: Enthalpy</t>
  </si>
  <si>
    <t>~2~112~3~~-5001~</t>
  </si>
  <si>
    <t>112 - Outlet of Boiler Assembly [1]: Valve [13] -&gt; Water inlet of Boiler Assembly [1]: Economiser (PCE) [42] - ECO: Enthalpy H*</t>
  </si>
  <si>
    <t>~2~112~5~~-5001~</t>
  </si>
  <si>
    <t>112 - Outlet of Boiler Assembly [1]: Valve [13] -&gt; Water inlet of Boiler Assembly [1]: Economiser (PCE) [42] - ECO: Steam quality</t>
  </si>
  <si>
    <t>~2~112~10~~-5001~</t>
  </si>
  <si>
    <t>112 - Outlet of Boiler Assembly [1]: Valve [13] -&gt; Water inlet of Boiler Assembly [1]: Economiser (PCE) [42] - ECO: Density</t>
  </si>
  <si>
    <t>~2~112~11~~-5001~</t>
  </si>
  <si>
    <t>112 - Outlet of Boiler Assembly [1]: Valve [13] -&gt; Water inlet of Boiler Assembly [1]: Economiser (PCE) [42] - ECO: Specific heat</t>
  </si>
  <si>
    <t>~2~112~12~~-5001~</t>
  </si>
  <si>
    <t>112 - Outlet of Boiler Assembly [1]: Valve [13] -&gt; Water inlet of Boiler Assembly [1]: Economiser (PCE) [42] - ECO: Thermal conductivity</t>
  </si>
  <si>
    <t>~2~112~13~~-5001~</t>
  </si>
  <si>
    <t>112 - Outlet of Boiler Assembly [1]: Valve [13] -&gt; Water inlet of Boiler Assembly [1]: Economiser (PCE) [42] - ECO: Dynamic viscosity</t>
  </si>
  <si>
    <t>~3~9~0~~-5001~</t>
  </si>
  <si>
    <t>9 - Outlet of Fuel Source [10] - Coal -&gt; Fuel inlet of Boiler Assembly [1]: Circulating Fluidized Bed [7]: Pressure</t>
  </si>
  <si>
    <t>~3~9~1~~-5001~</t>
  </si>
  <si>
    <t>9 - Outlet of Fuel Source [10] - Coal -&gt; Fuel inlet of Boiler Assembly [1]: Circulating Fluidized Bed [7]: Temperature</t>
  </si>
  <si>
    <t>~3~9~2~~-5001~</t>
  </si>
  <si>
    <t>9 - Outlet of Fuel Source [10] - Coal -&gt; Fuel inlet of Boiler Assembly [1]: Circulating Fluidized Bed [7]: Mass flow</t>
  </si>
  <si>
    <t>~3~9~3~~-5001~</t>
  </si>
  <si>
    <t>9 - Outlet of Fuel Source [10] - Coal -&gt; Fuel inlet of Boiler Assembly [1]: Circulating Fluidized Bed [7]: Enthalpy H*</t>
  </si>
  <si>
    <t>~3~9~4~~-5001~</t>
  </si>
  <si>
    <t>9 - Outlet of Fuel Source [10] - Coal -&gt; Fuel inlet of Boiler Assembly [1]: Circulating Fluidized Bed [7]: LHV</t>
  </si>
  <si>
    <t>~3~9~5~~-5001~</t>
  </si>
  <si>
    <t>9 - Outlet of Fuel Source [10] - Coal -&gt; Fuel inlet of Boiler Assembly [1]: Circulating Fluidized Bed [7]: HHV</t>
  </si>
  <si>
    <t>~3~9~8~~-5001~</t>
  </si>
  <si>
    <t>9 - Outlet of Fuel Source [10] - Coal -&gt; Fuel inlet of Boiler Assembly [1]: Circulating Fluidized Bed [7]: Molecular weight</t>
  </si>
  <si>
    <t>~3~9~6~~-5001~</t>
  </si>
  <si>
    <t>9 - Outlet of Fuel Source [10] - Coal -&gt; Fuel inlet of Boiler Assembly [1]: Circulating Fluidized Bed [7]: Energy flow (LHV)</t>
  </si>
  <si>
    <t>~3~9~7~~-5001~</t>
  </si>
  <si>
    <t>9 - Outlet of Fuel Source [10] - Coal -&gt; Fuel inlet of Boiler Assembly [1]: Circulating Fluidized Bed [7]: Energy flow (HHV)</t>
  </si>
  <si>
    <t>~3~9~120~~-5001~</t>
  </si>
  <si>
    <t>9 - Outlet of Fuel Source [10] - Coal -&gt; Fuel inlet of Boiler Assembly [1]: Circulating Fluidized Bed [7]: Fuel LHV price</t>
  </si>
  <si>
    <t>~3~9~20~~-5001~</t>
  </si>
  <si>
    <t>9 - Outlet of Fuel Source [10] - Coal -&gt; Fuel inlet of Boiler Assembly [1]: Circulating Fluidized Bed [7]: Weight percent of Ash</t>
  </si>
  <si>
    <t>~3~9~21~~-5001~</t>
  </si>
  <si>
    <t>9 - Outlet of Fuel Source [10] - Coal -&gt; Fuel inlet of Boiler Assembly [1]: Circulating Fluidized Bed [7]: Weight percent of Moisture</t>
  </si>
  <si>
    <t>~3~9~22~~-5001~</t>
  </si>
  <si>
    <t>9 - Outlet of Fuel Source [10] - Coal -&gt; Fuel inlet of Boiler Assembly [1]: Circulating Fluidized Bed [7]: Weight percent of Carbon</t>
  </si>
  <si>
    <t>~3~9~23~~-5001~</t>
  </si>
  <si>
    <t>9 - Outlet of Fuel Source [10] - Coal -&gt; Fuel inlet of Boiler Assembly [1]: Circulating Fluidized Bed [7]: Weight percent of Hydrogen</t>
  </si>
  <si>
    <t>~3~9~24~~-5001~</t>
  </si>
  <si>
    <t>9 - Outlet of Fuel Source [10] - Coal -&gt; Fuel inlet of Boiler Assembly [1]: Circulating Fluidized Bed [7]: Weight percent of Oxygen</t>
  </si>
  <si>
    <t>~3~9~25~~-5001~</t>
  </si>
  <si>
    <t>9 - Outlet of Fuel Source [10] - Coal -&gt; Fuel inlet of Boiler Assembly [1]: Circulating Fluidized Bed [7]: Weight percent of Nitrogen</t>
  </si>
  <si>
    <t>~3~9~26~~-5001~</t>
  </si>
  <si>
    <t>9 - Outlet of Fuel Source [10] - Coal -&gt; Fuel inlet of Boiler Assembly [1]: Circulating Fluidized Bed [7]: Weight percent of Sulfur</t>
  </si>
  <si>
    <t>~3~9~27~~-5001~</t>
  </si>
  <si>
    <t>9 - Outlet of Fuel Source [10] - Coal -&gt; Fuel inlet of Boiler Assembly [1]: Circulating Fluidized Bed [7]: Weight percent of Chlorine</t>
  </si>
  <si>
    <t>~3~9~28~~-5001~</t>
  </si>
  <si>
    <t>9 - Outlet of Fuel Source [10] - Coal -&gt; Fuel inlet of Boiler Assembly [1]: Circulating Fluidized Bed [7]: Weight percent of Argon</t>
  </si>
  <si>
    <t>INPUTS - C:\Users\Admin\Documents\Thermoflow\MYFILES29\UJTNY_What if_75%_RevA.tfx: Case number for file used to start calculation (&lt;0 = Skip case)</t>
  </si>
  <si>
    <t>INPUTS - C:\Users\Admin\Documents\Thermoflow\MYFILES29\UJTNY_What if_50%_RevA.tfx: Case number for file used to start calculation (&lt;0 = Skip case)</t>
  </si>
  <si>
    <t>Power Out</t>
  </si>
  <si>
    <t>Turbine Pressure</t>
  </si>
  <si>
    <t>Load</t>
  </si>
  <si>
    <t>Power</t>
  </si>
  <si>
    <t>Range</t>
  </si>
  <si>
    <t>Elink</t>
  </si>
  <si>
    <t>HP</t>
  </si>
  <si>
    <t>100% Case
(bara)</t>
  </si>
  <si>
    <t>75% Case
(bara)</t>
  </si>
  <si>
    <t>50% Case
(bara)</t>
  </si>
  <si>
    <t>Power
(MW)</t>
  </si>
  <si>
    <t>Ps
(bara)</t>
  </si>
  <si>
    <t>Ts
( C )</t>
  </si>
  <si>
    <t>Ms'
( tph )</t>
  </si>
  <si>
    <t>FEGT
( C )</t>
  </si>
  <si>
    <t>Stack
( C )</t>
  </si>
  <si>
    <t>55 - &lt;70</t>
  </si>
  <si>
    <t>ELINK (3)</t>
  </si>
  <si>
    <t>Main steam (1st stage)</t>
  </si>
  <si>
    <t>70 - 93</t>
  </si>
  <si>
    <t>ELINK (2)</t>
  </si>
  <si>
    <t>2nd Stage</t>
  </si>
  <si>
    <t>&gt;93 - 110</t>
  </si>
  <si>
    <t>ELINK</t>
  </si>
  <si>
    <t>3rd Stage</t>
  </si>
  <si>
    <t>Full Load</t>
  </si>
  <si>
    <t>4th Stage</t>
  </si>
  <si>
    <t>5th Stage</t>
  </si>
  <si>
    <t>LP</t>
  </si>
  <si>
    <t>6th Stage</t>
  </si>
  <si>
    <t>7th Stage</t>
  </si>
  <si>
    <t>8th Stage</t>
  </si>
  <si>
    <t>Pw</t>
  </si>
  <si>
    <t>Ps</t>
  </si>
  <si>
    <t>HHV Fuel</t>
  </si>
  <si>
    <t>Ts</t>
  </si>
  <si>
    <t>Trial Fuel</t>
  </si>
  <si>
    <t>Ms</t>
  </si>
  <si>
    <t>DSH</t>
  </si>
  <si>
    <t>Ms'-20</t>
  </si>
  <si>
    <t>FEGT</t>
  </si>
  <si>
    <t>Expected Output Power</t>
  </si>
  <si>
    <t>Group</t>
  </si>
  <si>
    <t>Status</t>
  </si>
  <si>
    <t>Parameters</t>
  </si>
  <si>
    <t>Unit</t>
  </si>
  <si>
    <t>short_name</t>
  </si>
  <si>
    <t>Baris (New)</t>
  </si>
  <si>
    <t>Notes</t>
  </si>
  <si>
    <t>min</t>
  </si>
  <si>
    <t>max</t>
  </si>
  <si>
    <t>Value</t>
  </si>
  <si>
    <t>Generator</t>
  </si>
  <si>
    <t>view</t>
  </si>
  <si>
    <t>Generator Power Factor</t>
  </si>
  <si>
    <t>generator_power_factor</t>
  </si>
  <si>
    <t>Boiler</t>
  </si>
  <si>
    <t>Desired Coal HHV (kJ/kg)</t>
  </si>
  <si>
    <t>kcal/kg</t>
  </si>
  <si>
    <t>desired_coal_hhv</t>
  </si>
  <si>
    <t>Total Moisture (% wg)</t>
  </si>
  <si>
    <t>total_moisture</t>
  </si>
  <si>
    <t>Main Steam Temp.</t>
  </si>
  <si>
    <t>main_steam_temp</t>
  </si>
  <si>
    <t>Saturated Steam Mass Flow</t>
  </si>
  <si>
    <t>ton/h</t>
  </si>
  <si>
    <t>sat_steam_mass_flow</t>
  </si>
  <si>
    <t>Main Steam Press.</t>
  </si>
  <si>
    <t>bara</t>
  </si>
  <si>
    <t>main_steam_press</t>
  </si>
  <si>
    <t>Excess Air</t>
  </si>
  <si>
    <t>Ambient Condition</t>
  </si>
  <si>
    <t>Ambient Temperature ( C )</t>
  </si>
  <si>
    <t>E17</t>
  </si>
  <si>
    <t>Relative Humidity (%)</t>
  </si>
  <si>
    <t>E18</t>
  </si>
  <si>
    <t>Ambient Pressure (bar)</t>
  </si>
  <si>
    <t>Turbine</t>
  </si>
  <si>
    <t>background input</t>
  </si>
  <si>
    <t>hp_turbine2_in</t>
  </si>
  <si>
    <t>Korelasi formula dari main steam press</t>
  </si>
  <si>
    <t>hp_turbine3_in</t>
  </si>
  <si>
    <t>hp_turbine4_in</t>
  </si>
  <si>
    <t>hp_turbine5_in</t>
  </si>
  <si>
    <t>lp_turbine1_in</t>
  </si>
  <si>
    <t>lp_turbine2_in</t>
  </si>
  <si>
    <t>lp_turbine3_in</t>
  </si>
  <si>
    <t>Condenser</t>
  </si>
  <si>
    <t>View</t>
  </si>
  <si>
    <t>Water Coling Inlet Temp</t>
  </si>
  <si>
    <t>Cooling Temp. Rise</t>
  </si>
  <si>
    <t>CODE</t>
  </si>
  <si>
    <t>Drawing</t>
  </si>
  <si>
    <t>Show at View</t>
  </si>
  <si>
    <t>Param Type</t>
  </si>
  <si>
    <t>Param Group</t>
  </si>
  <si>
    <t>Ref</t>
  </si>
  <si>
    <t>Cell Address</t>
  </si>
  <si>
    <t>Param Name</t>
  </si>
  <si>
    <t>Baseline Value</t>
  </si>
  <si>
    <t>N/A</t>
  </si>
  <si>
    <t>output</t>
  </si>
  <si>
    <t>Gross Power Output</t>
  </si>
  <si>
    <t>gross_power_output</t>
  </si>
  <si>
    <t>Auxiliary Power consumption</t>
  </si>
  <si>
    <t>auxiliary_power_consumption</t>
  </si>
  <si>
    <t>D31</t>
  </si>
  <si>
    <t>Coal HHV</t>
  </si>
  <si>
    <t>D53</t>
  </si>
  <si>
    <t>Gross Output</t>
  </si>
  <si>
    <t>gross_output</t>
  </si>
  <si>
    <t>Boiler Efficiency</t>
  </si>
  <si>
    <t>boiler_efficiency</t>
  </si>
  <si>
    <t>Net Output</t>
  </si>
  <si>
    <t>net_output</t>
  </si>
  <si>
    <t>Net Heatrate (HHV)</t>
  </si>
  <si>
    <t>kcal/kWh</t>
  </si>
  <si>
    <t>net_heatrate</t>
  </si>
  <si>
    <t>Plant</t>
  </si>
  <si>
    <t>Gross Heatrate (LHV)</t>
  </si>
  <si>
    <t>gross_heatrate</t>
  </si>
  <si>
    <t>Plant Efficiency (HHV)</t>
  </si>
  <si>
    <t>plant_efficiency</t>
  </si>
  <si>
    <t>SSH Steam Outlet Temperature</t>
  </si>
  <si>
    <t>ssh_steam_outlet_temperature</t>
  </si>
  <si>
    <t>SSH Steam Outlet Pressure</t>
  </si>
  <si>
    <t>MPa</t>
  </si>
  <si>
    <t>ssh_steam_outlet_pressure</t>
  </si>
  <si>
    <t>SSH Steam Outlet Flow</t>
  </si>
  <si>
    <t>ssh_steam_outlet_flow</t>
  </si>
  <si>
    <t>D41</t>
  </si>
  <si>
    <t>Main Steam Inlet Temperature</t>
  </si>
  <si>
    <t>main_steam_inlet_temperature</t>
  </si>
  <si>
    <t>D42</t>
  </si>
  <si>
    <t>Main Steam Inlet Pressure</t>
  </si>
  <si>
    <t>main_steam_inlet_pressure</t>
  </si>
  <si>
    <t>D40</t>
  </si>
  <si>
    <t>Main Steam Inlet Flow</t>
  </si>
  <si>
    <t>main_steam_inlet_flow</t>
  </si>
  <si>
    <t>D51</t>
  </si>
  <si>
    <t>LP ST Steam Inlet Temperature</t>
  </si>
  <si>
    <t>lp_st_steam_inlet_temperature</t>
  </si>
  <si>
    <t>D52</t>
  </si>
  <si>
    <t>LP ST Steam Inlet Pressure</t>
  </si>
  <si>
    <t>lp_st_steam_inlet_pressure</t>
  </si>
  <si>
    <t>D50</t>
  </si>
  <si>
    <t>LP ST Steam Inlet Flow</t>
  </si>
  <si>
    <t>lp_st_steam_inlet_flow</t>
  </si>
  <si>
    <t>D20</t>
  </si>
  <si>
    <t>Cond. CW Flow</t>
  </si>
  <si>
    <t>cond_cw_flow</t>
  </si>
  <si>
    <t>HP Dry Step Eff.</t>
  </si>
  <si>
    <t>hp_dry_step_eff1</t>
  </si>
  <si>
    <t>hp_dry_step_eff2</t>
  </si>
  <si>
    <t>LP Dry Step Eff.</t>
  </si>
  <si>
    <t>lp_dry_step_eff1</t>
  </si>
  <si>
    <t>lp_dry_step_eff2</t>
  </si>
  <si>
    <t>lp_dry_step_eff3</t>
  </si>
  <si>
    <t>FWH1 Terminal Temperature Difference</t>
  </si>
  <si>
    <t>fwh1_terminal_temperature_difference</t>
  </si>
  <si>
    <t>D11</t>
  </si>
  <si>
    <t>FWH2</t>
  </si>
  <si>
    <t>FWH2 Terminal Temperature Difference</t>
  </si>
  <si>
    <t>fwh2_terminal_temperature_difference</t>
  </si>
  <si>
    <t>D07</t>
  </si>
  <si>
    <t>Condensate</t>
  </si>
  <si>
    <t>FWH5 Terminal Temperature Difference</t>
  </si>
  <si>
    <t>fwh5_terminal_temperature_difference</t>
  </si>
  <si>
    <t>D05</t>
  </si>
  <si>
    <t>FWH6 Terminal Temperature Difference</t>
  </si>
  <si>
    <t>fwh6_terminal_temperature_difference</t>
  </si>
  <si>
    <t>D03</t>
  </si>
  <si>
    <t>FWH7 Terminal Temperature Difference</t>
  </si>
  <si>
    <t>fwh7_terminal_temperature_difference</t>
  </si>
  <si>
    <t>FWH1</t>
  </si>
  <si>
    <t>FWH1 Drain Cooler Approach</t>
  </si>
  <si>
    <t>fwh1_drain_cooler_approach</t>
  </si>
  <si>
    <t>D12</t>
  </si>
  <si>
    <t>FWH2 Drain Cooler Approach</t>
  </si>
  <si>
    <t>fwh2_drain_cooler_approach</t>
  </si>
  <si>
    <t>D10</t>
  </si>
  <si>
    <t>E943</t>
  </si>
  <si>
    <t>D08</t>
  </si>
  <si>
    <t>FWH5 Drain Cooler Approach</t>
  </si>
  <si>
    <t>fwh5_drain_cooler_approach</t>
  </si>
  <si>
    <t>E979</t>
  </si>
  <si>
    <t>D06</t>
  </si>
  <si>
    <t>FWH6 Drain Cooler Approach</t>
  </si>
  <si>
    <t>fwh6_drain_cooler_approach</t>
  </si>
  <si>
    <t>D04</t>
  </si>
  <si>
    <t>FWH7 Drain Cooler Approach</t>
  </si>
  <si>
    <t>fwh7_drain_cooler_approach</t>
  </si>
  <si>
    <t>E961</t>
  </si>
  <si>
    <t>D18</t>
  </si>
  <si>
    <t>Cond. Main Steam Inlet Pressure</t>
  </si>
  <si>
    <t>cond_main_steam_inlet_pressure</t>
  </si>
  <si>
    <t>D19</t>
  </si>
  <si>
    <t>Cond. Cooling Water Inlet Temperature</t>
  </si>
  <si>
    <t>cond_cooling_water_inlet_temperature</t>
  </si>
  <si>
    <t>D21</t>
  </si>
  <si>
    <t>Cond. Cooling Water Exit Temperature</t>
  </si>
  <si>
    <t>cond_cooling_water_exit_temperature</t>
  </si>
  <si>
    <t>Cond. Cooling Water Inlet Flow</t>
  </si>
  <si>
    <t>cond_cooling_water_inlet_flow</t>
  </si>
  <si>
    <t>D30</t>
  </si>
  <si>
    <t>Coal Flow</t>
  </si>
  <si>
    <t>coal_flow</t>
  </si>
  <si>
    <t>Stack Temperature</t>
  </si>
  <si>
    <t>stack_temperature</t>
  </si>
  <si>
    <t>Ambient Pressure</t>
  </si>
  <si>
    <t>D32</t>
  </si>
  <si>
    <t>Air Preheater</t>
  </si>
  <si>
    <t>APH Flue gas inlet temperature</t>
  </si>
  <si>
    <t>aph_flue_gas_inlet_temperature</t>
  </si>
  <si>
    <t>D34</t>
  </si>
  <si>
    <t>SA Outlet Temp.</t>
  </si>
  <si>
    <t>sa_outlet_temp</t>
  </si>
  <si>
    <t>D36</t>
  </si>
  <si>
    <t>PA Outlet Temp.</t>
  </si>
  <si>
    <t>pa_outlet_temp</t>
  </si>
  <si>
    <t>D33</t>
  </si>
  <si>
    <t>Flue Gas Outlet Temp</t>
  </si>
  <si>
    <t>D35</t>
  </si>
  <si>
    <t>SA Inlet Temp</t>
  </si>
  <si>
    <t>D37</t>
  </si>
  <si>
    <t>PA Inlet Temp</t>
  </si>
  <si>
    <t>LP Steam Efficiency</t>
  </si>
  <si>
    <t>D57</t>
  </si>
  <si>
    <t>HP Steam Efficiency</t>
  </si>
  <si>
    <t>Ambient Temperature</t>
  </si>
  <si>
    <t>Relative Humidity</t>
  </si>
  <si>
    <t>D15</t>
  </si>
  <si>
    <t>Feedwater mass flow</t>
  </si>
  <si>
    <t>D16</t>
  </si>
  <si>
    <t>Feedwater Temperature</t>
  </si>
  <si>
    <t>D17</t>
  </si>
  <si>
    <t>Feedwater Pressure</t>
  </si>
  <si>
    <t>fegt</t>
  </si>
  <si>
    <t>hp_dry_step_eff3</t>
  </si>
  <si>
    <t>hp_dry_step_eff4</t>
  </si>
  <si>
    <t>hp_dry_step_eff5</t>
  </si>
  <si>
    <t>FWH4 Terminal Temperature Difference</t>
  </si>
  <si>
    <t>FWH4 Drain Cooler Approach</t>
  </si>
  <si>
    <t>fwh4_drain_cooler_approach</t>
  </si>
  <si>
    <t>E470</t>
  </si>
  <si>
    <t>E1610</t>
  </si>
  <si>
    <t>E473</t>
  </si>
  <si>
    <t>E1019</t>
  </si>
  <si>
    <t>E475</t>
  </si>
  <si>
    <t>E471</t>
  </si>
  <si>
    <t>E484</t>
  </si>
  <si>
    <t>E476</t>
  </si>
  <si>
    <t>E481</t>
  </si>
  <si>
    <t>E1475</t>
  </si>
  <si>
    <t>E1474</t>
  </si>
  <si>
    <t>E1473</t>
  </si>
  <si>
    <t>E3238</t>
  </si>
  <si>
    <t>E3239</t>
  </si>
  <si>
    <t>E3237</t>
  </si>
  <si>
    <t>E3029</t>
  </si>
  <si>
    <t>E3030</t>
  </si>
  <si>
    <t>E3028</t>
  </si>
  <si>
    <t>E3459</t>
  </si>
  <si>
    <t>E1663</t>
  </si>
  <si>
    <t>E1690</t>
  </si>
  <si>
    <t>E1717</t>
  </si>
  <si>
    <t>E1744</t>
  </si>
  <si>
    <t>E1771</t>
  </si>
  <si>
    <t>E1798</t>
  </si>
  <si>
    <t>E1825</t>
  </si>
  <si>
    <t>E1857</t>
  </si>
  <si>
    <t>E909</t>
  </si>
  <si>
    <t>E926</t>
  </si>
  <si>
    <t>fwh4_terminal_temperature_difference</t>
  </si>
  <si>
    <t>E997</t>
  </si>
  <si>
    <t>E910</t>
  </si>
  <si>
    <t>E927</t>
  </si>
  <si>
    <t>E944</t>
  </si>
  <si>
    <t>E962</t>
  </si>
  <si>
    <t>E980</t>
  </si>
  <si>
    <t>E998</t>
  </si>
  <si>
    <t>E3479</t>
  </si>
  <si>
    <t>E3303</t>
  </si>
  <si>
    <t>E348</t>
  </si>
  <si>
    <t>E1593</t>
  </si>
  <si>
    <t>E3569</t>
  </si>
  <si>
    <t>E2297</t>
  </si>
  <si>
    <t>E2027</t>
  </si>
  <si>
    <t>E2189</t>
  </si>
  <si>
    <t>E2108</t>
  </si>
  <si>
    <t>E1919</t>
  </si>
  <si>
    <t>E2216</t>
  </si>
  <si>
    <t>E2135</t>
  </si>
  <si>
    <t>AVERAGE(J25:J29)</t>
  </si>
  <si>
    <t>AVERAGE(J30:J32)</t>
  </si>
  <si>
    <t>E3481</t>
  </si>
  <si>
    <t>E3480</t>
  </si>
  <si>
    <t>D09</t>
  </si>
  <si>
    <t>D01</t>
  </si>
  <si>
    <t>D02</t>
  </si>
  <si>
    <t>D39</t>
  </si>
  <si>
    <t>D56</t>
  </si>
  <si>
    <t>D61</t>
  </si>
  <si>
    <t>D62</t>
  </si>
  <si>
    <t>D63</t>
  </si>
  <si>
    <t>Sheet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</si>
</sst>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##"/>
    <numFmt numFmtId="166" formatCode="0.0#"/>
    <numFmt numFmtId="167" formatCode="0.0"/>
    <numFmt numFmtId="168" formatCode="0.0###"/>
    <numFmt numFmtId="169" formatCode="0.0#####"/>
    <numFmt numFmtId="170" formatCode="0.0####"/>
    <numFmt numFmtId="171" formatCode="#,##0.0"/>
    <numFmt numFmtId="172" formatCode="0.0####E-00"/>
    <numFmt numFmtId="173" formatCode="0.000"/>
    <numFmt numFmtId="174" formatCode="_(* #,##0_);_(* \(#,##0\);_(* &quot;-&quot;??_);_(@_)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rgb="FF595959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11"/>
      <color rgb="FF595959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8"/>
      <name val="Calibri"/>
      <family val="2"/>
      <charset val="1"/>
      <scheme val="minor"/>
    </font>
    <font>
      <strike/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8" fillId="0" borderId="0"/>
    <xf numFmtId="0" fontId="9" fillId="0" borderId="0"/>
    <xf numFmtId="164" fontId="8" fillId="0" borderId="0" applyFont="0" applyFill="0" applyBorder="0" applyAlignment="0" applyProtection="0"/>
  </cellStyleXfs>
  <cellXfs count="144">
    <xf numFmtId="0" fontId="0" fillId="0" borderId="0" xfId="0"/>
    <xf numFmtId="0" fontId="2" fillId="0" borderId="0" xfId="1"/>
    <xf numFmtId="0" fontId="2" fillId="0" borderId="0" xfId="1" applyAlignment="1"/>
    <xf numFmtId="0" fontId="2" fillId="2" borderId="0" xfId="1" applyFill="1" applyBorder="1" applyAlignment="1"/>
    <xf numFmtId="0" fontId="2" fillId="2" borderId="1" xfId="1" applyFill="1" applyBorder="1"/>
    <xf numFmtId="49" fontId="2" fillId="0" borderId="1" xfId="1" applyNumberFormat="1" applyFont="1" applyBorder="1" applyAlignment="1">
      <alignment horizontal="left"/>
    </xf>
    <xf numFmtId="0" fontId="2" fillId="2" borderId="2" xfId="1" applyFill="1" applyBorder="1"/>
    <xf numFmtId="0" fontId="2" fillId="2" borderId="3" xfId="1" applyFill="1" applyBorder="1" applyAlignment="1"/>
    <xf numFmtId="49" fontId="2" fillId="0" borderId="4" xfId="1" applyNumberFormat="1" applyFont="1" applyBorder="1" applyAlignment="1">
      <alignment horizontal="left"/>
    </xf>
    <xf numFmtId="0" fontId="3" fillId="3" borderId="5" xfId="1" applyFont="1" applyFill="1" applyBorder="1" applyAlignment="1">
      <alignment horizontal="center"/>
    </xf>
    <xf numFmtId="0" fontId="2" fillId="2" borderId="6" xfId="1" applyFill="1" applyBorder="1"/>
    <xf numFmtId="0" fontId="3" fillId="4" borderId="6" xfId="1" applyFont="1" applyFill="1" applyBorder="1" applyAlignment="1">
      <alignment horizontal="center"/>
    </xf>
    <xf numFmtId="0" fontId="3" fillId="5" borderId="6" xfId="1" applyFont="1" applyFill="1" applyBorder="1" applyAlignment="1">
      <alignment horizontal="center"/>
    </xf>
    <xf numFmtId="0" fontId="3" fillId="5" borderId="7" xfId="1" applyFont="1" applyFill="1" applyBorder="1" applyAlignment="1">
      <alignment horizontal="center"/>
    </xf>
    <xf numFmtId="0" fontId="2" fillId="4" borderId="8" xfId="1" applyFont="1" applyFill="1" applyBorder="1" applyAlignment="1">
      <alignment horizontal="left" wrapText="1"/>
    </xf>
    <xf numFmtId="0" fontId="2" fillId="5" borderId="8" xfId="1" applyFont="1" applyFill="1" applyBorder="1" applyAlignment="1">
      <alignment horizontal="left" wrapText="1"/>
    </xf>
    <xf numFmtId="0" fontId="2" fillId="5" borderId="9" xfId="1" applyFont="1" applyFill="1" applyBorder="1" applyAlignment="1">
      <alignment horizontal="left" wrapText="1"/>
    </xf>
    <xf numFmtId="0" fontId="2" fillId="2" borderId="5" xfId="1" applyFill="1" applyBorder="1"/>
    <xf numFmtId="0" fontId="2" fillId="2" borderId="6" xfId="1" applyFill="1" applyBorder="1" applyAlignment="1">
      <alignment horizontal="right"/>
    </xf>
    <xf numFmtId="0" fontId="2" fillId="4" borderId="6" xfId="1" applyFont="1" applyFill="1" applyBorder="1" applyAlignment="1">
      <alignment horizontal="center"/>
    </xf>
    <xf numFmtId="0" fontId="2" fillId="5" borderId="6" xfId="1" applyFont="1" applyFill="1" applyBorder="1" applyAlignment="1">
      <alignment horizontal="center"/>
    </xf>
    <xf numFmtId="0" fontId="2" fillId="5" borderId="7" xfId="1" applyFont="1" applyFill="1" applyBorder="1" applyAlignment="1">
      <alignment horizontal="center"/>
    </xf>
    <xf numFmtId="0" fontId="4" fillId="4" borderId="9" xfId="1" applyFont="1" applyFill="1" applyBorder="1" applyAlignment="1">
      <alignment horizontal="left"/>
    </xf>
    <xf numFmtId="0" fontId="4" fillId="4" borderId="7" xfId="1" applyFont="1" applyFill="1" applyBorder="1" applyAlignment="1">
      <alignment horizontal="center"/>
    </xf>
    <xf numFmtId="0" fontId="3" fillId="4" borderId="7" xfId="1" applyFont="1" applyFill="1" applyBorder="1" applyAlignment="1">
      <alignment horizontal="center"/>
    </xf>
    <xf numFmtId="0" fontId="4" fillId="5" borderId="9" xfId="1" applyFont="1" applyFill="1" applyBorder="1" applyAlignment="1">
      <alignment horizontal="left"/>
    </xf>
    <xf numFmtId="0" fontId="4" fillId="5" borderId="7" xfId="1" applyFont="1" applyFill="1" applyBorder="1" applyAlignment="1">
      <alignment horizontal="center"/>
    </xf>
    <xf numFmtId="0" fontId="6" fillId="0" borderId="6" xfId="1" applyFont="1" applyFill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0" fontId="7" fillId="2" borderId="6" xfId="1" applyFont="1" applyFill="1" applyBorder="1"/>
    <xf numFmtId="0" fontId="7" fillId="4" borderId="7" xfId="1" applyFont="1" applyFill="1" applyBorder="1" applyAlignment="1">
      <alignment horizontal="center"/>
    </xf>
    <xf numFmtId="0" fontId="7" fillId="4" borderId="6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7" fillId="5" borderId="6" xfId="1" applyFont="1" applyFill="1" applyBorder="1" applyAlignment="1">
      <alignment horizontal="center"/>
    </xf>
    <xf numFmtId="1" fontId="3" fillId="4" borderId="6" xfId="1" applyNumberFormat="1" applyFont="1" applyFill="1" applyBorder="1" applyAlignment="1">
      <alignment horizontal="center"/>
    </xf>
    <xf numFmtId="165" fontId="3" fillId="4" borderId="6" xfId="1" applyNumberFormat="1" applyFont="1" applyFill="1" applyBorder="1" applyAlignment="1">
      <alignment horizontal="center"/>
    </xf>
    <xf numFmtId="166" fontId="3" fillId="4" borderId="6" xfId="1" applyNumberFormat="1" applyFont="1" applyFill="1" applyBorder="1" applyAlignment="1">
      <alignment horizontal="center"/>
    </xf>
    <xf numFmtId="167" fontId="3" fillId="4" borderId="6" xfId="1" applyNumberFormat="1" applyFont="1" applyFill="1" applyBorder="1" applyAlignment="1">
      <alignment horizontal="center"/>
    </xf>
    <xf numFmtId="168" fontId="3" fillId="4" borderId="6" xfId="1" applyNumberFormat="1" applyFont="1" applyFill="1" applyBorder="1" applyAlignment="1">
      <alignment horizontal="center"/>
    </xf>
    <xf numFmtId="169" fontId="3" fillId="4" borderId="6" xfId="1" applyNumberFormat="1" applyFont="1" applyFill="1" applyBorder="1" applyAlignment="1">
      <alignment horizontal="center"/>
    </xf>
    <xf numFmtId="170" fontId="3" fillId="4" borderId="6" xfId="1" applyNumberFormat="1" applyFont="1" applyFill="1" applyBorder="1" applyAlignment="1">
      <alignment horizontal="center"/>
    </xf>
    <xf numFmtId="1" fontId="7" fillId="4" borderId="6" xfId="1" applyNumberFormat="1" applyFont="1" applyFill="1" applyBorder="1" applyAlignment="1">
      <alignment horizontal="center"/>
    </xf>
    <xf numFmtId="165" fontId="3" fillId="5" borderId="6" xfId="1" applyNumberFormat="1" applyFont="1" applyFill="1" applyBorder="1" applyAlignment="1">
      <alignment horizontal="center"/>
    </xf>
    <xf numFmtId="166" fontId="3" fillId="5" borderId="6" xfId="1" applyNumberFormat="1" applyFont="1" applyFill="1" applyBorder="1" applyAlignment="1">
      <alignment horizontal="center"/>
    </xf>
    <xf numFmtId="3" fontId="3" fillId="5" borderId="6" xfId="1" applyNumberFormat="1" applyFont="1" applyFill="1" applyBorder="1" applyAlignment="1">
      <alignment horizontal="center"/>
    </xf>
    <xf numFmtId="167" fontId="3" fillId="5" borderId="6" xfId="1" applyNumberFormat="1" applyFont="1" applyFill="1" applyBorder="1" applyAlignment="1">
      <alignment horizontal="center"/>
    </xf>
    <xf numFmtId="1" fontId="3" fillId="5" borderId="6" xfId="1" applyNumberFormat="1" applyFont="1" applyFill="1" applyBorder="1" applyAlignment="1">
      <alignment horizontal="center"/>
    </xf>
    <xf numFmtId="168" fontId="3" fillId="5" borderId="6" xfId="1" applyNumberFormat="1" applyFont="1" applyFill="1" applyBorder="1" applyAlignment="1">
      <alignment horizontal="center"/>
    </xf>
    <xf numFmtId="171" fontId="3" fillId="5" borderId="6" xfId="1" applyNumberFormat="1" applyFont="1" applyFill="1" applyBorder="1" applyAlignment="1">
      <alignment horizontal="center"/>
    </xf>
    <xf numFmtId="15" fontId="3" fillId="5" borderId="6" xfId="1" applyNumberFormat="1" applyFont="1" applyFill="1" applyBorder="1" applyAlignment="1">
      <alignment horizontal="center"/>
    </xf>
    <xf numFmtId="170" fontId="3" fillId="5" borderId="6" xfId="1" applyNumberFormat="1" applyFont="1" applyFill="1" applyBorder="1" applyAlignment="1">
      <alignment horizontal="center"/>
    </xf>
    <xf numFmtId="172" fontId="3" fillId="5" borderId="6" xfId="1" applyNumberFormat="1" applyFont="1" applyFill="1" applyBorder="1" applyAlignment="1">
      <alignment horizontal="center"/>
    </xf>
    <xf numFmtId="169" fontId="3" fillId="5" borderId="6" xfId="1" applyNumberFormat="1" applyFont="1" applyFill="1" applyBorder="1" applyAlignment="1">
      <alignment horizontal="center"/>
    </xf>
    <xf numFmtId="165" fontId="7" fillId="5" borderId="6" xfId="1" applyNumberFormat="1" applyFont="1" applyFill="1" applyBorder="1" applyAlignment="1">
      <alignment horizontal="center"/>
    </xf>
    <xf numFmtId="166" fontId="7" fillId="5" borderId="6" xfId="1" applyNumberFormat="1" applyFont="1" applyFill="1" applyBorder="1" applyAlignment="1">
      <alignment horizontal="center"/>
    </xf>
    <xf numFmtId="3" fontId="7" fillId="5" borderId="6" xfId="1" applyNumberFormat="1" applyFont="1" applyFill="1" applyBorder="1" applyAlignment="1">
      <alignment horizontal="center"/>
    </xf>
    <xf numFmtId="167" fontId="7" fillId="5" borderId="6" xfId="1" applyNumberFormat="1" applyFont="1" applyFill="1" applyBorder="1" applyAlignment="1">
      <alignment horizontal="center"/>
    </xf>
    <xf numFmtId="1" fontId="7" fillId="5" borderId="6" xfId="1" applyNumberFormat="1" applyFont="1" applyFill="1" applyBorder="1" applyAlignment="1">
      <alignment horizontal="center"/>
    </xf>
    <xf numFmtId="168" fontId="7" fillId="5" borderId="6" xfId="1" applyNumberFormat="1" applyFont="1" applyFill="1" applyBorder="1" applyAlignment="1">
      <alignment horizontal="center"/>
    </xf>
    <xf numFmtId="171" fontId="7" fillId="5" borderId="6" xfId="1" applyNumberFormat="1" applyFont="1" applyFill="1" applyBorder="1" applyAlignment="1">
      <alignment horizontal="center"/>
    </xf>
    <xf numFmtId="15" fontId="7" fillId="5" borderId="6" xfId="1" applyNumberFormat="1" applyFont="1" applyFill="1" applyBorder="1" applyAlignment="1">
      <alignment horizontal="center"/>
    </xf>
    <xf numFmtId="170" fontId="7" fillId="5" borderId="6" xfId="1" applyNumberFormat="1" applyFont="1" applyFill="1" applyBorder="1" applyAlignment="1">
      <alignment horizontal="center"/>
    </xf>
    <xf numFmtId="172" fontId="7" fillId="5" borderId="6" xfId="1" applyNumberFormat="1" applyFont="1" applyFill="1" applyBorder="1" applyAlignment="1">
      <alignment horizontal="center"/>
    </xf>
    <xf numFmtId="169" fontId="7" fillId="5" borderId="6" xfId="1" applyNumberFormat="1" applyFont="1" applyFill="1" applyBorder="1" applyAlignment="1">
      <alignment horizontal="center"/>
    </xf>
    <xf numFmtId="172" fontId="3" fillId="4" borderId="6" xfId="1" applyNumberFormat="1" applyFont="1" applyFill="1" applyBorder="1" applyAlignment="1">
      <alignment horizontal="center"/>
    </xf>
    <xf numFmtId="0" fontId="8" fillId="6" borderId="0" xfId="2" applyFill="1" applyAlignment="1">
      <alignment vertical="center"/>
    </xf>
    <xf numFmtId="0" fontId="8" fillId="6" borderId="0" xfId="2" applyFill="1" applyAlignment="1">
      <alignment horizontal="center" vertical="center"/>
    </xf>
    <xf numFmtId="0" fontId="8" fillId="0" borderId="0" xfId="2"/>
    <xf numFmtId="0" fontId="10" fillId="0" borderId="0" xfId="3" applyFont="1" applyAlignment="1">
      <alignment horizontal="center" vertical="center" readingOrder="1"/>
    </xf>
    <xf numFmtId="0" fontId="4" fillId="7" borderId="10" xfId="2" applyFont="1" applyFill="1" applyBorder="1" applyAlignment="1">
      <alignment horizontal="center" vertical="center"/>
    </xf>
    <xf numFmtId="0" fontId="4" fillId="8" borderId="11" xfId="2" applyFont="1" applyFill="1" applyBorder="1" applyAlignment="1">
      <alignment horizontal="center" vertical="center"/>
    </xf>
    <xf numFmtId="0" fontId="8" fillId="7" borderId="0" xfId="2" applyFill="1" applyAlignment="1">
      <alignment horizontal="center" vertical="center" wrapText="1"/>
    </xf>
    <xf numFmtId="0" fontId="8" fillId="0" borderId="0" xfId="2" applyAlignment="1">
      <alignment horizontal="center" vertical="center"/>
    </xf>
    <xf numFmtId="9" fontId="8" fillId="0" borderId="9" xfId="2" applyNumberFormat="1" applyBorder="1" applyAlignment="1">
      <alignment horizontal="center" vertical="center"/>
    </xf>
    <xf numFmtId="167" fontId="8" fillId="0" borderId="9" xfId="2" applyNumberFormat="1" applyBorder="1" applyAlignment="1">
      <alignment horizontal="center" vertical="center"/>
    </xf>
    <xf numFmtId="0" fontId="8" fillId="0" borderId="9" xfId="2" applyBorder="1" applyAlignment="1">
      <alignment horizontal="left" vertical="center"/>
    </xf>
    <xf numFmtId="0" fontId="8" fillId="8" borderId="2" xfId="2" applyFill="1" applyBorder="1"/>
    <xf numFmtId="0" fontId="8" fillId="0" borderId="2" xfId="2" applyBorder="1"/>
    <xf numFmtId="0" fontId="8" fillId="0" borderId="5" xfId="2" applyBorder="1"/>
    <xf numFmtId="173" fontId="8" fillId="9" borderId="2" xfId="2" applyNumberFormat="1" applyFill="1" applyBorder="1"/>
    <xf numFmtId="173" fontId="8" fillId="9" borderId="3" xfId="2" applyNumberFormat="1" applyFill="1" applyBorder="1"/>
    <xf numFmtId="173" fontId="8" fillId="0" borderId="0" xfId="2" applyNumberFormat="1" applyAlignment="1">
      <alignment vertical="center"/>
    </xf>
    <xf numFmtId="167" fontId="8" fillId="0" borderId="0" xfId="2" applyNumberFormat="1" applyAlignment="1">
      <alignment vertical="center"/>
    </xf>
    <xf numFmtId="0" fontId="8" fillId="9" borderId="3" xfId="2" applyFill="1" applyBorder="1"/>
    <xf numFmtId="9" fontId="8" fillId="0" borderId="13" xfId="2" applyNumberFormat="1" applyBorder="1" applyAlignment="1">
      <alignment horizontal="center" vertical="center"/>
    </xf>
    <xf numFmtId="167" fontId="8" fillId="0" borderId="13" xfId="2" applyNumberFormat="1" applyBorder="1" applyAlignment="1">
      <alignment horizontal="center" vertical="center"/>
    </xf>
    <xf numFmtId="0" fontId="8" fillId="0" borderId="13" xfId="2" applyBorder="1" applyAlignment="1">
      <alignment horizontal="left" vertical="center"/>
    </xf>
    <xf numFmtId="0" fontId="8" fillId="8" borderId="1" xfId="2" applyFill="1" applyBorder="1"/>
    <xf numFmtId="0" fontId="8" fillId="0" borderId="1" xfId="2" applyBorder="1"/>
    <xf numFmtId="0" fontId="8" fillId="0" borderId="6" xfId="2" applyBorder="1"/>
    <xf numFmtId="0" fontId="8" fillId="0" borderId="14" xfId="2" applyBorder="1"/>
    <xf numFmtId="0" fontId="11" fillId="0" borderId="0" xfId="2" applyFont="1"/>
    <xf numFmtId="0" fontId="11" fillId="0" borderId="0" xfId="2" applyFont="1" applyAlignment="1">
      <alignment horizontal="left" vertical="center"/>
    </xf>
    <xf numFmtId="0" fontId="8" fillId="0" borderId="0" xfId="2" applyAlignment="1">
      <alignment vertical="center"/>
    </xf>
    <xf numFmtId="0" fontId="8" fillId="8" borderId="4" xfId="2" applyFill="1" applyBorder="1"/>
    <xf numFmtId="0" fontId="8" fillId="0" borderId="4" xfId="2" applyBorder="1"/>
    <xf numFmtId="0" fontId="8" fillId="0" borderId="7" xfId="2" applyBorder="1"/>
    <xf numFmtId="0" fontId="8" fillId="0" borderId="15" xfId="2" applyBorder="1"/>
    <xf numFmtId="173" fontId="8" fillId="0" borderId="0" xfId="2" applyNumberFormat="1"/>
    <xf numFmtId="0" fontId="8" fillId="0" borderId="16" xfId="2" applyBorder="1"/>
    <xf numFmtId="0" fontId="4" fillId="8" borderId="0" xfId="2" applyFont="1" applyFill="1" applyAlignment="1">
      <alignment horizontal="center" vertical="center"/>
    </xf>
    <xf numFmtId="0" fontId="8" fillId="0" borderId="17" xfId="2" applyBorder="1"/>
    <xf numFmtId="0" fontId="8" fillId="0" borderId="18" xfId="2" applyBorder="1"/>
    <xf numFmtId="0" fontId="8" fillId="0" borderId="3" xfId="2" applyBorder="1"/>
    <xf numFmtId="174" fontId="0" fillId="0" borderId="0" xfId="4" applyNumberFormat="1" applyFont="1"/>
    <xf numFmtId="2" fontId="8" fillId="0" borderId="0" xfId="2" applyNumberFormat="1"/>
    <xf numFmtId="167" fontId="8" fillId="0" borderId="0" xfId="2" applyNumberFormat="1"/>
    <xf numFmtId="0" fontId="8" fillId="10" borderId="0" xfId="2" applyFill="1" applyAlignment="1">
      <alignment horizontal="center" vertical="center"/>
    </xf>
    <xf numFmtId="2" fontId="8" fillId="10" borderId="0" xfId="2" applyNumberFormat="1" applyFill="1" applyAlignment="1">
      <alignment vertical="center"/>
    </xf>
    <xf numFmtId="2" fontId="12" fillId="7" borderId="0" xfId="3" applyNumberFormat="1" applyFont="1" applyFill="1" applyAlignment="1">
      <alignment horizontal="right" vertical="center" readingOrder="1"/>
    </xf>
    <xf numFmtId="9" fontId="8" fillId="0" borderId="0" xfId="2" applyNumberFormat="1"/>
    <xf numFmtId="164" fontId="8" fillId="0" borderId="0" xfId="2" applyNumberFormat="1"/>
    <xf numFmtId="0" fontId="8" fillId="10" borderId="0" xfId="2" applyFill="1" applyAlignment="1">
      <alignment vertical="center"/>
    </xf>
    <xf numFmtId="2" fontId="1" fillId="0" borderId="0" xfId="2" applyNumberFormat="1" applyFont="1" applyAlignment="1">
      <alignment horizontal="right" vertical="center"/>
    </xf>
    <xf numFmtId="2" fontId="1" fillId="0" borderId="0" xfId="2" applyNumberFormat="1" applyFont="1" applyAlignment="1">
      <alignment horizontal="right"/>
    </xf>
    <xf numFmtId="0" fontId="8" fillId="10" borderId="0" xfId="2" applyFill="1"/>
    <xf numFmtId="167" fontId="8" fillId="10" borderId="0" xfId="2" applyNumberFormat="1" applyFill="1"/>
    <xf numFmtId="167" fontId="8" fillId="10" borderId="0" xfId="2" applyNumberFormat="1" applyFill="1" applyAlignment="1">
      <alignment vertical="center"/>
    </xf>
    <xf numFmtId="2" fontId="1" fillId="0" borderId="0" xfId="2" applyNumberFormat="1" applyFont="1"/>
    <xf numFmtId="0" fontId="9" fillId="0" borderId="0" xfId="3"/>
    <xf numFmtId="0" fontId="9" fillId="10" borderId="0" xfId="3" applyFill="1"/>
    <xf numFmtId="2" fontId="9" fillId="0" borderId="0" xfId="3" applyNumberFormat="1"/>
    <xf numFmtId="1" fontId="9" fillId="0" borderId="0" xfId="3" applyNumberFormat="1"/>
    <xf numFmtId="2" fontId="9" fillId="10" borderId="0" xfId="3" applyNumberFormat="1" applyFill="1"/>
    <xf numFmtId="167" fontId="9" fillId="10" borderId="0" xfId="3" applyNumberFormat="1" applyFill="1"/>
    <xf numFmtId="2" fontId="9" fillId="10" borderId="19" xfId="3" applyNumberFormat="1" applyFill="1" applyBorder="1"/>
    <xf numFmtId="173" fontId="13" fillId="10" borderId="0" xfId="2" applyNumberFormat="1" applyFont="1" applyFill="1"/>
    <xf numFmtId="173" fontId="9" fillId="10" borderId="0" xfId="3" applyNumberFormat="1" applyFill="1"/>
    <xf numFmtId="0" fontId="9" fillId="0" borderId="0" xfId="3" applyAlignment="1">
      <alignment horizontal="center" vertical="center"/>
    </xf>
    <xf numFmtId="0" fontId="9" fillId="7" borderId="0" xfId="3" applyFill="1" applyAlignment="1">
      <alignment horizontal="center" vertical="center"/>
    </xf>
    <xf numFmtId="0" fontId="7" fillId="0" borderId="0" xfId="3" applyFont="1" applyAlignment="1">
      <alignment vertical="center" wrapText="1"/>
    </xf>
    <xf numFmtId="167" fontId="13" fillId="10" borderId="0" xfId="2" applyNumberFormat="1" applyFont="1" applyFill="1"/>
    <xf numFmtId="0" fontId="9" fillId="8" borderId="0" xfId="3" applyFill="1"/>
    <xf numFmtId="0" fontId="16" fillId="8" borderId="0" xfId="3" applyFont="1" applyFill="1" applyAlignment="1">
      <alignment horizontal="center" vertical="center"/>
    </xf>
    <xf numFmtId="0" fontId="16" fillId="8" borderId="20" xfId="3" applyFont="1" applyFill="1" applyBorder="1" applyAlignment="1">
      <alignment horizontal="center" vertical="center"/>
    </xf>
    <xf numFmtId="0" fontId="16" fillId="8" borderId="21" xfId="3" applyFont="1" applyFill="1" applyBorder="1" applyAlignment="1">
      <alignment horizontal="center" vertical="center"/>
    </xf>
    <xf numFmtId="0" fontId="16" fillId="8" borderId="22" xfId="3" applyFont="1" applyFill="1" applyBorder="1" applyAlignment="1">
      <alignment horizontal="center" vertical="center"/>
    </xf>
    <xf numFmtId="0" fontId="9" fillId="7" borderId="20" xfId="3" applyFill="1" applyBorder="1" applyAlignment="1">
      <alignment horizontal="center" vertical="center"/>
    </xf>
    <xf numFmtId="0" fontId="9" fillId="7" borderId="21" xfId="3" applyFill="1" applyBorder="1" applyAlignment="1">
      <alignment horizontal="center" vertical="center"/>
    </xf>
    <xf numFmtId="0" fontId="9" fillId="7" borderId="22" xfId="3" applyFill="1" applyBorder="1" applyAlignment="1">
      <alignment horizontal="center" vertical="center"/>
    </xf>
    <xf numFmtId="0" fontId="0" fillId="0" borderId="0" xfId="2" applyFont="1"/>
    <xf numFmtId="0" fontId="17" fillId="0" borderId="6" xfId="1" applyFont="1" applyFill="1" applyBorder="1" applyAlignment="1">
      <alignment horizontal="center"/>
    </xf>
    <xf numFmtId="0" fontId="1" fillId="7" borderId="11" xfId="2" applyFont="1" applyFill="1" applyBorder="1" applyAlignment="1">
      <alignment horizontal="center" vertical="center" wrapText="1"/>
    </xf>
    <xf numFmtId="0" fontId="1" fillId="7" borderId="12" xfId="2" applyFont="1" applyFill="1" applyBorder="1" applyAlignment="1">
      <alignment horizontal="center" vertical="center" wrapText="1"/>
    </xf>
  </cellXfs>
  <cellStyles count="5">
    <cellStyle name="Comma 2" xfId="4"/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6E371C65-E841-11D3-94C8-00104B687DE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6E371C65-E841-11D3-94C8-00104B687DE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6E371C65-E841-11D3-94C8-00104B687DE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483508311461065"/>
                  <c:y val="0.136698381452318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Eng_Info!$P$21:$P$22</c:f>
              <c:numCache>
                <c:formatCode>General</c:formatCode>
                <c:ptCount val="2"/>
                <c:pt idx="0">
                  <c:v>55</c:v>
                </c:pt>
                <c:pt idx="1">
                  <c:v>110</c:v>
                </c:pt>
              </c:numCache>
            </c:numRef>
          </c:xVal>
          <c:yVal>
            <c:numRef>
              <c:f>Eng_Info!$Q$21:$Q$22</c:f>
              <c:numCache>
                <c:formatCode>General</c:formatCode>
                <c:ptCount val="2"/>
                <c:pt idx="0">
                  <c:v>530.79999999999995</c:v>
                </c:pt>
                <c:pt idx="1">
                  <c:v>536.5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50-4D82-BE99-EAC6B35C7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16944"/>
        <c:axId val="365017728"/>
      </c:scatterChart>
      <c:valAx>
        <c:axId val="36501694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17728"/>
        <c:crosses val="autoZero"/>
        <c:crossBetween val="midCat"/>
      </c:valAx>
      <c:valAx>
        <c:axId val="3650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1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Eng_Info!$Q$15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858114610673664"/>
                  <c:y val="0.19762977544473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Eng_Info!$P$16:$P$17</c:f>
              <c:numCache>
                <c:formatCode>General</c:formatCode>
                <c:ptCount val="2"/>
                <c:pt idx="0">
                  <c:v>55</c:v>
                </c:pt>
                <c:pt idx="1">
                  <c:v>110</c:v>
                </c:pt>
              </c:numCache>
            </c:numRef>
          </c:xVal>
          <c:yVal>
            <c:numRef>
              <c:f>Eng_Info!$Q$16:$Q$17</c:f>
              <c:numCache>
                <c:formatCode>General</c:formatCode>
                <c:ptCount val="2"/>
                <c:pt idx="0" formatCode="0.00">
                  <c:v>71.349999999999994</c:v>
                </c:pt>
                <c:pt idx="1">
                  <c:v>86.45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5B-48C3-8BE8-E0A3FAFEB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36152"/>
        <c:axId val="365031840"/>
      </c:scatterChart>
      <c:valAx>
        <c:axId val="36503615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31840"/>
        <c:crosses val="autoZero"/>
        <c:crossBetween val="midCat"/>
      </c:valAx>
      <c:valAx>
        <c:axId val="365031840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3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Eng_Info!$Q$25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394619422572179"/>
                  <c:y val="0.1808005249343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Eng_Info!$P$26:$P$27</c:f>
              <c:numCache>
                <c:formatCode>General</c:formatCode>
                <c:ptCount val="2"/>
                <c:pt idx="0">
                  <c:v>55</c:v>
                </c:pt>
                <c:pt idx="1">
                  <c:v>110</c:v>
                </c:pt>
              </c:numCache>
            </c:numRef>
          </c:xVal>
          <c:yVal>
            <c:numRef>
              <c:f>Eng_Info!$Q$26:$Q$27</c:f>
              <c:numCache>
                <c:formatCode>0.0</c:formatCode>
                <c:ptCount val="2"/>
                <c:pt idx="0">
                  <c:v>210</c:v>
                </c:pt>
                <c:pt idx="1">
                  <c:v>407.6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C7-4A70-9A34-123ACF71D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31448"/>
        <c:axId val="365034192"/>
      </c:scatterChart>
      <c:valAx>
        <c:axId val="36503144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34192"/>
        <c:crosses val="autoZero"/>
        <c:crossBetween val="midCat"/>
      </c:valAx>
      <c:valAx>
        <c:axId val="36503419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3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Eng_Info!$Q$30</c:f>
              <c:strCache>
                <c:ptCount val="1"/>
                <c:pt idx="0">
                  <c:v>Ms'-20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060725370417084"/>
                  <c:y val="0.13914777921119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Eng_Info!$P$31:$P$32</c:f>
              <c:numCache>
                <c:formatCode>General</c:formatCode>
                <c:ptCount val="2"/>
                <c:pt idx="0">
                  <c:v>55</c:v>
                </c:pt>
                <c:pt idx="1">
                  <c:v>110</c:v>
                </c:pt>
              </c:numCache>
            </c:numRef>
          </c:xVal>
          <c:yVal>
            <c:numRef>
              <c:f>Eng_Info!$Q$31:$Q$32</c:f>
              <c:numCache>
                <c:formatCode>0.0</c:formatCode>
                <c:ptCount val="2"/>
                <c:pt idx="0">
                  <c:v>200.5</c:v>
                </c:pt>
                <c:pt idx="1">
                  <c:v>387.7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9-418F-9275-61536AE7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28312"/>
        <c:axId val="365027920"/>
      </c:scatterChart>
      <c:valAx>
        <c:axId val="36502831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27920"/>
        <c:crosses val="autoZero"/>
        <c:crossBetween val="midCat"/>
      </c:valAx>
      <c:valAx>
        <c:axId val="36502792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2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Eng_Info!$Q$35</c:f>
              <c:strCache>
                <c:ptCount val="1"/>
                <c:pt idx="0">
                  <c:v>FEGT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89621609798775"/>
                  <c:y val="0.17152559055118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Eng_Info!$P$36:$P$37</c:f>
              <c:numCache>
                <c:formatCode>General</c:formatCode>
                <c:ptCount val="2"/>
                <c:pt idx="0">
                  <c:v>55</c:v>
                </c:pt>
                <c:pt idx="1">
                  <c:v>110</c:v>
                </c:pt>
              </c:numCache>
            </c:numRef>
          </c:xVal>
          <c:yVal>
            <c:numRef>
              <c:f>Eng_Info!$Q$36:$Q$37</c:f>
              <c:numCache>
                <c:formatCode>0.0</c:formatCode>
                <c:ptCount val="2"/>
                <c:pt idx="0">
                  <c:v>857</c:v>
                </c:pt>
                <c:pt idx="1">
                  <c:v>894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09-44CF-B1AF-0E7F66A56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29488"/>
        <c:axId val="365025960"/>
      </c:scatterChart>
      <c:valAx>
        <c:axId val="36502948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25960"/>
        <c:crosses val="autoZero"/>
        <c:crossBetween val="midCat"/>
      </c:valAx>
      <c:valAx>
        <c:axId val="365025960"/>
        <c:scaling>
          <c:orientation val="minMax"/>
          <c:min val="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2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142875</xdr:colOff>
          <xdr:row>5</xdr:row>
          <xdr:rowOff>0</xdr:rowOff>
        </xdr:to>
        <xdr:sp macro="" textlink="">
          <xdr:nvSpPr>
            <xdr:cNvPr id="3073" name="ELINK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=""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142875</xdr:colOff>
          <xdr:row>5</xdr:row>
          <xdr:rowOff>0</xdr:rowOff>
        </xdr:to>
        <xdr:sp macro="" textlink="">
          <xdr:nvSpPr>
            <xdr:cNvPr id="2049" name="ELINK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=""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142875</xdr:colOff>
          <xdr:row>5</xdr:row>
          <xdr:rowOff>0</xdr:rowOff>
        </xdr:to>
        <xdr:sp macro="" textlink="">
          <xdr:nvSpPr>
            <xdr:cNvPr id="1025" name="ELINK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273921</xdr:colOff>
      <xdr:row>24</xdr:row>
      <xdr:rowOff>49804</xdr:rowOff>
    </xdr:from>
    <xdr:to>
      <xdr:col>27</xdr:col>
      <xdr:colOff>417854</xdr:colOff>
      <xdr:row>39</xdr:row>
      <xdr:rowOff>96619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274420</xdr:colOff>
      <xdr:row>9</xdr:row>
      <xdr:rowOff>47813</xdr:rowOff>
    </xdr:from>
    <xdr:to>
      <xdr:col>27</xdr:col>
      <xdr:colOff>418353</xdr:colOff>
      <xdr:row>23</xdr:row>
      <xdr:rowOff>89649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33369</xdr:colOff>
      <xdr:row>13</xdr:row>
      <xdr:rowOff>171325</xdr:rowOff>
    </xdr:from>
    <xdr:to>
      <xdr:col>13</xdr:col>
      <xdr:colOff>181784</xdr:colOff>
      <xdr:row>28</xdr:row>
      <xdr:rowOff>95125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44822</xdr:rowOff>
    </xdr:from>
    <xdr:to>
      <xdr:col>7</xdr:col>
      <xdr:colOff>937309</xdr:colOff>
      <xdr:row>37</xdr:row>
      <xdr:rowOff>173316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502020</xdr:colOff>
      <xdr:row>24</xdr:row>
      <xdr:rowOff>156880</xdr:rowOff>
    </xdr:from>
    <xdr:to>
      <xdr:col>14</xdr:col>
      <xdr:colOff>62751</xdr:colOff>
      <xdr:row>40</xdr:row>
      <xdr:rowOff>31376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3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3587"/>
  <sheetViews>
    <sheetView topLeftCell="B1" workbookViewId="0">
      <selection activeCell="E9" sqref="E9"/>
    </sheetView>
  </sheetViews>
  <sheetFormatPr defaultColWidth="9.140625" defaultRowHeight="15" x14ac:dyDescent="0.25"/>
  <cols>
    <col min="1" max="1" width="9.7109375" style="1" hidden="1" customWidth="1"/>
    <col min="2" max="2" width="40.7109375" style="2" customWidth="1"/>
    <col min="3" max="5" width="10.7109375" style="1" customWidth="1"/>
    <col min="6" max="16384" width="9.140625" style="1"/>
  </cols>
  <sheetData>
    <row r="1" spans="1:7" ht="15" customHeight="1" x14ac:dyDescent="0.25">
      <c r="A1" s="6"/>
      <c r="B1" s="7"/>
      <c r="C1" s="17"/>
      <c r="D1" s="9" t="s">
        <v>1</v>
      </c>
      <c r="E1" s="28" t="s">
        <v>8</v>
      </c>
    </row>
    <row r="2" spans="1:7" ht="15" customHeight="1" x14ac:dyDescent="0.25">
      <c r="A2" s="4"/>
      <c r="B2" s="3"/>
      <c r="C2" s="10"/>
      <c r="D2" s="10"/>
      <c r="E2" s="29"/>
    </row>
    <row r="3" spans="1:7" ht="15" customHeight="1" x14ac:dyDescent="0.25">
      <c r="A3" s="4"/>
      <c r="B3" s="3"/>
      <c r="C3" s="10"/>
      <c r="D3" s="10"/>
      <c r="E3" s="29"/>
    </row>
    <row r="4" spans="1:7" ht="15" customHeight="1" x14ac:dyDescent="0.25">
      <c r="A4" s="4"/>
      <c r="B4" s="3"/>
      <c r="C4" s="10"/>
      <c r="D4" s="10"/>
      <c r="E4" s="29"/>
    </row>
    <row r="5" spans="1:7" ht="15" customHeight="1" x14ac:dyDescent="0.25">
      <c r="A5" s="4"/>
      <c r="B5" s="3"/>
      <c r="C5" s="10"/>
      <c r="D5" s="10"/>
      <c r="E5" s="29"/>
    </row>
    <row r="6" spans="1:7" ht="15" customHeight="1" x14ac:dyDescent="0.25">
      <c r="A6" s="4"/>
      <c r="B6" s="3"/>
      <c r="C6" s="18" t="s">
        <v>0</v>
      </c>
      <c r="D6" s="27" t="s">
        <v>7</v>
      </c>
      <c r="E6" s="141" t="s">
        <v>7</v>
      </c>
    </row>
    <row r="7" spans="1:7" ht="15" customHeight="1" x14ac:dyDescent="0.25">
      <c r="A7" s="8"/>
      <c r="B7" s="22" t="s">
        <v>2</v>
      </c>
      <c r="C7" s="23" t="s">
        <v>3</v>
      </c>
      <c r="D7" s="24" t="s">
        <v>4</v>
      </c>
      <c r="E7" s="30" t="s">
        <v>4</v>
      </c>
    </row>
    <row r="8" spans="1:7" ht="75" x14ac:dyDescent="0.25">
      <c r="A8" s="5" t="s">
        <v>9</v>
      </c>
      <c r="B8" s="14" t="s">
        <v>7076</v>
      </c>
      <c r="C8" s="19"/>
      <c r="D8" s="34">
        <v>0</v>
      </c>
      <c r="E8" s="41">
        <f>G8</f>
        <v>0</v>
      </c>
      <c r="F8" s="1" t="e">
        <f>VLOOKUP(B8,input!$L$4:$M$25,2,FALSE)</f>
        <v>#N/A</v>
      </c>
      <c r="G8" s="1">
        <f>_xlfn.IFNA(F8,D8)</f>
        <v>0</v>
      </c>
    </row>
    <row r="9" spans="1:7" ht="30" x14ac:dyDescent="0.25">
      <c r="A9" s="5" t="s">
        <v>11</v>
      </c>
      <c r="B9" s="14" t="s">
        <v>12</v>
      </c>
      <c r="C9" s="19"/>
      <c r="D9" s="35">
        <v>1</v>
      </c>
      <c r="E9" s="41">
        <f t="shared" ref="E9:E72" si="0">G9</f>
        <v>1</v>
      </c>
      <c r="F9" s="1" t="e">
        <f>VLOOKUP(B9,input!$L$4:$M$25,2,FALSE)</f>
        <v>#N/A</v>
      </c>
      <c r="G9" s="1">
        <f t="shared" ref="G9:G72" si="1">_xlfn.IFNA(F9,D9)</f>
        <v>1</v>
      </c>
    </row>
    <row r="10" spans="1:7" ht="30" x14ac:dyDescent="0.25">
      <c r="A10" s="5" t="s">
        <v>13</v>
      </c>
      <c r="B10" s="14" t="s">
        <v>14</v>
      </c>
      <c r="C10" s="19"/>
      <c r="D10" s="35">
        <v>1</v>
      </c>
      <c r="E10" s="41">
        <f t="shared" si="0"/>
        <v>1</v>
      </c>
      <c r="F10" s="1" t="e">
        <f>VLOOKUP(B10,input!$L$4:$M$25,2,FALSE)</f>
        <v>#N/A</v>
      </c>
      <c r="G10" s="1">
        <f t="shared" si="1"/>
        <v>1</v>
      </c>
    </row>
    <row r="11" spans="1:7" ht="30" x14ac:dyDescent="0.25">
      <c r="A11" s="5" t="s">
        <v>15</v>
      </c>
      <c r="B11" s="14" t="s">
        <v>16</v>
      </c>
      <c r="C11" s="19"/>
      <c r="D11" s="35">
        <v>1</v>
      </c>
      <c r="E11" s="41">
        <f t="shared" si="0"/>
        <v>1</v>
      </c>
      <c r="F11" s="1" t="e">
        <f>VLOOKUP(B11,input!$L$4:$M$25,2,FALSE)</f>
        <v>#N/A</v>
      </c>
      <c r="G11" s="1">
        <f t="shared" si="1"/>
        <v>1</v>
      </c>
    </row>
    <row r="12" spans="1:7" ht="30" x14ac:dyDescent="0.25">
      <c r="A12" s="5" t="s">
        <v>17</v>
      </c>
      <c r="B12" s="14" t="s">
        <v>18</v>
      </c>
      <c r="C12" s="19"/>
      <c r="D12" s="36">
        <v>30</v>
      </c>
      <c r="E12" s="41">
        <f t="shared" si="0"/>
        <v>30</v>
      </c>
      <c r="F12" s="1" t="e">
        <f>VLOOKUP(B12,input!$L$4:$M$25,2,FALSE)</f>
        <v>#N/A</v>
      </c>
      <c r="G12" s="1">
        <f t="shared" si="1"/>
        <v>30</v>
      </c>
    </row>
    <row r="13" spans="1:7" ht="30" x14ac:dyDescent="0.25">
      <c r="A13" s="5" t="s">
        <v>19</v>
      </c>
      <c r="B13" s="14" t="s">
        <v>20</v>
      </c>
      <c r="C13" s="19"/>
      <c r="D13" s="36">
        <v>60</v>
      </c>
      <c r="E13" s="41">
        <f t="shared" si="0"/>
        <v>60</v>
      </c>
      <c r="F13" s="1" t="e">
        <f>VLOOKUP(B13,input!$L$4:$M$25,2,FALSE)</f>
        <v>#N/A</v>
      </c>
      <c r="G13" s="1">
        <f t="shared" si="1"/>
        <v>60</v>
      </c>
    </row>
    <row r="14" spans="1:7" ht="30" x14ac:dyDescent="0.25">
      <c r="A14" s="5" t="s">
        <v>21</v>
      </c>
      <c r="B14" s="14" t="s">
        <v>22</v>
      </c>
      <c r="C14" s="19"/>
      <c r="D14" s="35">
        <v>1</v>
      </c>
      <c r="E14" s="41">
        <f t="shared" si="0"/>
        <v>1</v>
      </c>
      <c r="F14" s="1" t="e">
        <f>VLOOKUP(B14,input!$L$4:$M$25,2,FALSE)</f>
        <v>#N/A</v>
      </c>
      <c r="G14" s="1">
        <f t="shared" si="1"/>
        <v>1</v>
      </c>
    </row>
    <row r="15" spans="1:7" ht="30" x14ac:dyDescent="0.25">
      <c r="A15" s="5" t="s">
        <v>23</v>
      </c>
      <c r="B15" s="14" t="s">
        <v>24</v>
      </c>
      <c r="C15" s="19"/>
      <c r="D15" s="36">
        <v>20</v>
      </c>
      <c r="E15" s="41">
        <f t="shared" si="0"/>
        <v>20</v>
      </c>
      <c r="F15" s="1" t="e">
        <f>VLOOKUP(B15,input!$L$4:$M$25,2,FALSE)</f>
        <v>#N/A</v>
      </c>
      <c r="G15" s="1">
        <f t="shared" si="1"/>
        <v>20</v>
      </c>
    </row>
    <row r="16" spans="1:7" x14ac:dyDescent="0.25">
      <c r="A16" s="5" t="s">
        <v>25</v>
      </c>
      <c r="B16" s="14" t="s">
        <v>26</v>
      </c>
      <c r="C16" s="19" t="s">
        <v>27</v>
      </c>
      <c r="D16" s="35">
        <v>7</v>
      </c>
      <c r="E16" s="41">
        <f t="shared" si="0"/>
        <v>7</v>
      </c>
      <c r="F16" s="1" t="e">
        <f>VLOOKUP(B16,input!$L$4:$M$25,2,FALSE)</f>
        <v>#N/A</v>
      </c>
      <c r="G16" s="1">
        <f t="shared" si="1"/>
        <v>7</v>
      </c>
    </row>
    <row r="17" spans="1:7" x14ac:dyDescent="0.25">
      <c r="A17" s="5" t="s">
        <v>28</v>
      </c>
      <c r="B17" s="14" t="s">
        <v>29</v>
      </c>
      <c r="C17" s="19" t="s">
        <v>30</v>
      </c>
      <c r="D17" s="36">
        <v>32.179996490478516</v>
      </c>
      <c r="E17" s="41">
        <f t="shared" si="0"/>
        <v>30</v>
      </c>
      <c r="F17" s="1">
        <f>VLOOKUP(B17,input!$L$4:$M$25,2,FALSE)</f>
        <v>30</v>
      </c>
      <c r="G17" s="1">
        <f t="shared" si="1"/>
        <v>30</v>
      </c>
    </row>
    <row r="18" spans="1:7" x14ac:dyDescent="0.25">
      <c r="A18" s="5" t="s">
        <v>31</v>
      </c>
      <c r="B18" s="14" t="s">
        <v>32</v>
      </c>
      <c r="C18" s="19" t="s">
        <v>33</v>
      </c>
      <c r="D18" s="36">
        <v>59.560001373291016</v>
      </c>
      <c r="E18" s="41">
        <f t="shared" si="0"/>
        <v>75</v>
      </c>
      <c r="F18" s="1">
        <f>VLOOKUP(B18,input!$L$4:$M$25,2,FALSE)</f>
        <v>75</v>
      </c>
      <c r="G18" s="1">
        <f t="shared" si="1"/>
        <v>75</v>
      </c>
    </row>
    <row r="19" spans="1:7" x14ac:dyDescent="0.25">
      <c r="A19" s="5" t="s">
        <v>34</v>
      </c>
      <c r="B19" s="14" t="s">
        <v>35</v>
      </c>
      <c r="C19" s="19" t="s">
        <v>30</v>
      </c>
      <c r="D19" s="36">
        <v>25.634248733520508</v>
      </c>
      <c r="E19" s="41">
        <f t="shared" si="0"/>
        <v>25.634248733520508</v>
      </c>
      <c r="F19" s="1" t="e">
        <f>VLOOKUP(B19,input!$L$4:$M$25,2,FALSE)</f>
        <v>#N/A</v>
      </c>
      <c r="G19" s="1">
        <f t="shared" si="1"/>
        <v>25.634248733520508</v>
      </c>
    </row>
    <row r="20" spans="1:7" x14ac:dyDescent="0.25">
      <c r="A20" s="5" t="s">
        <v>36</v>
      </c>
      <c r="B20" s="14" t="s">
        <v>37</v>
      </c>
      <c r="C20" s="19" t="s">
        <v>38</v>
      </c>
      <c r="D20" s="35">
        <v>1.0124009847640991</v>
      </c>
      <c r="E20" s="41">
        <f t="shared" si="0"/>
        <v>1.0124</v>
      </c>
      <c r="F20" s="1">
        <f>VLOOKUP(B20,input!$L$4:$M$25,2,FALSE)</f>
        <v>1.0124</v>
      </c>
      <c r="G20" s="1">
        <f t="shared" si="1"/>
        <v>1.0124</v>
      </c>
    </row>
    <row r="21" spans="1:7" ht="30" x14ac:dyDescent="0.25">
      <c r="A21" s="5" t="s">
        <v>39</v>
      </c>
      <c r="B21" s="14" t="s">
        <v>40</v>
      </c>
      <c r="C21" s="19" t="s">
        <v>41</v>
      </c>
      <c r="D21" s="37">
        <v>200.5</v>
      </c>
      <c r="E21" s="41">
        <f t="shared" si="0"/>
        <v>234.53400000000002</v>
      </c>
      <c r="F21" s="1">
        <f>VLOOKUP(B21,input!$L$4:$M$25,2,FALSE)</f>
        <v>234.53400000000002</v>
      </c>
      <c r="G21" s="1">
        <f t="shared" si="1"/>
        <v>234.53400000000002</v>
      </c>
    </row>
    <row r="22" spans="1:7" ht="30" x14ac:dyDescent="0.25">
      <c r="A22" s="5" t="s">
        <v>42</v>
      </c>
      <c r="B22" s="14" t="s">
        <v>43</v>
      </c>
      <c r="C22" s="19" t="s">
        <v>33</v>
      </c>
      <c r="D22" s="36">
        <v>20</v>
      </c>
      <c r="E22" s="41">
        <f t="shared" si="0"/>
        <v>20</v>
      </c>
      <c r="F22" s="1" t="e">
        <f>VLOOKUP(B22,input!$L$4:$M$25,2,FALSE)</f>
        <v>#N/A</v>
      </c>
      <c r="G22" s="1">
        <f t="shared" si="1"/>
        <v>20</v>
      </c>
    </row>
    <row r="23" spans="1:7" ht="30" x14ac:dyDescent="0.25">
      <c r="A23" s="5" t="s">
        <v>44</v>
      </c>
      <c r="B23" s="14" t="s">
        <v>45</v>
      </c>
      <c r="C23" s="19" t="s">
        <v>30</v>
      </c>
      <c r="D23" s="37">
        <v>857.00006103515625</v>
      </c>
      <c r="E23" s="41">
        <f t="shared" si="0"/>
        <v>863.72550000000001</v>
      </c>
      <c r="F23" s="1">
        <f>VLOOKUP(B23,input!$L$4:$M$25,2,FALSE)</f>
        <v>863.72550000000001</v>
      </c>
      <c r="G23" s="1">
        <f t="shared" si="1"/>
        <v>863.72550000000001</v>
      </c>
    </row>
    <row r="24" spans="1:7" ht="30" x14ac:dyDescent="0.25">
      <c r="A24" s="5" t="s">
        <v>46</v>
      </c>
      <c r="B24" s="14" t="s">
        <v>47</v>
      </c>
      <c r="C24" s="19" t="s">
        <v>33</v>
      </c>
      <c r="D24" s="36">
        <v>20</v>
      </c>
      <c r="E24" s="41">
        <f t="shared" si="0"/>
        <v>25</v>
      </c>
      <c r="F24" s="1">
        <f>VLOOKUP(B24,input!$L$4:$M$25,2,FALSE)</f>
        <v>25</v>
      </c>
      <c r="G24" s="1">
        <f t="shared" si="1"/>
        <v>25</v>
      </c>
    </row>
    <row r="25" spans="1:7" ht="30" x14ac:dyDescent="0.25">
      <c r="A25" s="5" t="s">
        <v>48</v>
      </c>
      <c r="B25" s="14" t="s">
        <v>49</v>
      </c>
      <c r="C25" s="19" t="s">
        <v>33</v>
      </c>
      <c r="D25" s="35">
        <v>2</v>
      </c>
      <c r="E25" s="41">
        <f t="shared" si="0"/>
        <v>2</v>
      </c>
      <c r="F25" s="1" t="e">
        <f>VLOOKUP(B25,input!$L$4:$M$25,2,FALSE)</f>
        <v>#N/A</v>
      </c>
      <c r="G25" s="1">
        <f t="shared" si="1"/>
        <v>2</v>
      </c>
    </row>
    <row r="26" spans="1:7" ht="30" x14ac:dyDescent="0.25">
      <c r="A26" s="5" t="s">
        <v>50</v>
      </c>
      <c r="B26" s="14" t="s">
        <v>51</v>
      </c>
      <c r="C26" s="19" t="s">
        <v>33</v>
      </c>
      <c r="D26" s="38">
        <v>0.25</v>
      </c>
      <c r="E26" s="41">
        <f t="shared" si="0"/>
        <v>0.25</v>
      </c>
      <c r="F26" s="1" t="e">
        <f>VLOOKUP(B26,input!$L$4:$M$25,2,FALSE)</f>
        <v>#N/A</v>
      </c>
      <c r="G26" s="1">
        <f t="shared" si="1"/>
        <v>0.25</v>
      </c>
    </row>
    <row r="27" spans="1:7" ht="30" x14ac:dyDescent="0.25">
      <c r="A27" s="5" t="s">
        <v>52</v>
      </c>
      <c r="B27" s="14" t="s">
        <v>53</v>
      </c>
      <c r="C27" s="19" t="s">
        <v>54</v>
      </c>
      <c r="D27" s="38">
        <v>-0.24906601011753082</v>
      </c>
      <c r="E27" s="41">
        <f t="shared" si="0"/>
        <v>-0.24906601011753082</v>
      </c>
      <c r="F27" s="1" t="e">
        <f>VLOOKUP(B27,input!$L$4:$M$25,2,FALSE)</f>
        <v>#N/A</v>
      </c>
      <c r="G27" s="1">
        <f t="shared" si="1"/>
        <v>-0.24906601011753082</v>
      </c>
    </row>
    <row r="28" spans="1:7" ht="30" x14ac:dyDescent="0.25">
      <c r="A28" s="5" t="s">
        <v>55</v>
      </c>
      <c r="B28" s="14" t="s">
        <v>56</v>
      </c>
      <c r="C28" s="19" t="s">
        <v>33</v>
      </c>
      <c r="D28" s="36">
        <v>51</v>
      </c>
      <c r="E28" s="41">
        <f t="shared" si="0"/>
        <v>51</v>
      </c>
      <c r="F28" s="1" t="e">
        <f>VLOOKUP(B28,input!$L$4:$M$25,2,FALSE)</f>
        <v>#N/A</v>
      </c>
      <c r="G28" s="1">
        <f t="shared" si="1"/>
        <v>51</v>
      </c>
    </row>
    <row r="29" spans="1:7" ht="30" x14ac:dyDescent="0.25">
      <c r="A29" s="5" t="s">
        <v>57</v>
      </c>
      <c r="B29" s="14" t="s">
        <v>58</v>
      </c>
      <c r="C29" s="19" t="s">
        <v>54</v>
      </c>
      <c r="D29" s="37">
        <v>149.43960571289062</v>
      </c>
      <c r="E29" s="41">
        <f t="shared" si="0"/>
        <v>149.43960571289062</v>
      </c>
      <c r="F29" s="1" t="e">
        <f>VLOOKUP(B29,input!$L$4:$M$25,2,FALSE)</f>
        <v>#N/A</v>
      </c>
      <c r="G29" s="1">
        <f t="shared" si="1"/>
        <v>149.43960571289062</v>
      </c>
    </row>
    <row r="30" spans="1:7" ht="30" x14ac:dyDescent="0.25">
      <c r="A30" s="5" t="s">
        <v>59</v>
      </c>
      <c r="B30" s="14" t="s">
        <v>60</v>
      </c>
      <c r="C30" s="19" t="s">
        <v>54</v>
      </c>
      <c r="D30" s="36">
        <v>64.720001220703125</v>
      </c>
      <c r="E30" s="41">
        <f t="shared" si="0"/>
        <v>64.720001220703125</v>
      </c>
      <c r="F30" s="1" t="e">
        <f>VLOOKUP(B30,input!$L$4:$M$25,2,FALSE)</f>
        <v>#N/A</v>
      </c>
      <c r="G30" s="1">
        <f t="shared" si="1"/>
        <v>64.720001220703125</v>
      </c>
    </row>
    <row r="31" spans="1:7" ht="30" x14ac:dyDescent="0.25">
      <c r="A31" s="5" t="s">
        <v>61</v>
      </c>
      <c r="B31" s="14" t="s">
        <v>62</v>
      </c>
      <c r="C31" s="19" t="s">
        <v>54</v>
      </c>
      <c r="D31" s="36">
        <v>17.299999237060547</v>
      </c>
      <c r="E31" s="41">
        <f t="shared" si="0"/>
        <v>17.299999237060547</v>
      </c>
      <c r="F31" s="1" t="e">
        <f>VLOOKUP(B31,input!$L$4:$M$25,2,FALSE)</f>
        <v>#N/A</v>
      </c>
      <c r="G31" s="1">
        <f t="shared" si="1"/>
        <v>17.299999237060547</v>
      </c>
    </row>
    <row r="32" spans="1:7" ht="30" x14ac:dyDescent="0.25">
      <c r="A32" s="5" t="s">
        <v>63</v>
      </c>
      <c r="B32" s="14" t="s">
        <v>64</v>
      </c>
      <c r="C32" s="19" t="s">
        <v>30</v>
      </c>
      <c r="D32" s="37">
        <v>459.99996948242187</v>
      </c>
      <c r="E32" s="41">
        <f t="shared" si="0"/>
        <v>459.99996948242187</v>
      </c>
      <c r="F32" s="1" t="e">
        <f>VLOOKUP(B32,input!$L$4:$M$25,2,FALSE)</f>
        <v>#N/A</v>
      </c>
      <c r="G32" s="1">
        <f t="shared" si="1"/>
        <v>459.99996948242187</v>
      </c>
    </row>
    <row r="33" spans="1:7" ht="45" x14ac:dyDescent="0.25">
      <c r="A33" s="5" t="s">
        <v>65</v>
      </c>
      <c r="B33" s="14" t="s">
        <v>66</v>
      </c>
      <c r="C33" s="19" t="s">
        <v>30</v>
      </c>
      <c r="D33" s="37">
        <v>339</v>
      </c>
      <c r="E33" s="41">
        <f t="shared" si="0"/>
        <v>339</v>
      </c>
      <c r="F33" s="1" t="e">
        <f>VLOOKUP(B33,input!$L$4:$M$25,2,FALSE)</f>
        <v>#N/A</v>
      </c>
      <c r="G33" s="1">
        <f t="shared" si="1"/>
        <v>339</v>
      </c>
    </row>
    <row r="34" spans="1:7" ht="45" x14ac:dyDescent="0.25">
      <c r="A34" s="5" t="s">
        <v>67</v>
      </c>
      <c r="B34" s="14" t="s">
        <v>68</v>
      </c>
      <c r="C34" s="19" t="s">
        <v>33</v>
      </c>
      <c r="D34" s="35">
        <v>6</v>
      </c>
      <c r="E34" s="41">
        <f t="shared" si="0"/>
        <v>6</v>
      </c>
      <c r="F34" s="1" t="e">
        <f>VLOOKUP(B34,input!$L$4:$M$25,2,FALSE)</f>
        <v>#N/A</v>
      </c>
      <c r="G34" s="1">
        <f t="shared" si="1"/>
        <v>6</v>
      </c>
    </row>
    <row r="35" spans="1:7" ht="45" x14ac:dyDescent="0.25">
      <c r="A35" s="5" t="s">
        <v>69</v>
      </c>
      <c r="B35" s="14" t="s">
        <v>70</v>
      </c>
      <c r="C35" s="19" t="s">
        <v>71</v>
      </c>
      <c r="D35" s="34">
        <v>0</v>
      </c>
      <c r="E35" s="41">
        <f t="shared" si="0"/>
        <v>0</v>
      </c>
      <c r="F35" s="1" t="e">
        <f>VLOOKUP(B35,input!$L$4:$M$25,2,FALSE)</f>
        <v>#N/A</v>
      </c>
      <c r="G35" s="1">
        <f t="shared" si="1"/>
        <v>0</v>
      </c>
    </row>
    <row r="36" spans="1:7" ht="30" x14ac:dyDescent="0.25">
      <c r="A36" s="5" t="s">
        <v>72</v>
      </c>
      <c r="B36" s="14" t="s">
        <v>73</v>
      </c>
      <c r="C36" s="19" t="s">
        <v>38</v>
      </c>
      <c r="D36" s="35">
        <v>5.2158393859863281</v>
      </c>
      <c r="E36" s="41">
        <f t="shared" si="0"/>
        <v>5.2158393859863281</v>
      </c>
      <c r="F36" s="1" t="e">
        <f>VLOOKUP(B36,input!$L$4:$M$25,2,FALSE)</f>
        <v>#N/A</v>
      </c>
      <c r="G36" s="1">
        <f t="shared" si="1"/>
        <v>5.2158393859863281</v>
      </c>
    </row>
    <row r="37" spans="1:7" ht="30" x14ac:dyDescent="0.25">
      <c r="A37" s="5" t="s">
        <v>74</v>
      </c>
      <c r="B37" s="14" t="s">
        <v>75</v>
      </c>
      <c r="C37" s="19" t="s">
        <v>30</v>
      </c>
      <c r="D37" s="37">
        <v>153.43522644042969</v>
      </c>
      <c r="E37" s="41">
        <f t="shared" si="0"/>
        <v>153.43522644042969</v>
      </c>
      <c r="F37" s="1" t="e">
        <f>VLOOKUP(B37,input!$L$4:$M$25,2,FALSE)</f>
        <v>#N/A</v>
      </c>
      <c r="G37" s="1">
        <f t="shared" si="1"/>
        <v>153.43522644042969</v>
      </c>
    </row>
    <row r="38" spans="1:7" ht="45" x14ac:dyDescent="0.25">
      <c r="A38" s="5" t="s">
        <v>76</v>
      </c>
      <c r="B38" s="14" t="s">
        <v>77</v>
      </c>
      <c r="C38" s="19" t="s">
        <v>27</v>
      </c>
      <c r="D38" s="38">
        <v>0.41609999537467957</v>
      </c>
      <c r="E38" s="41">
        <f t="shared" si="0"/>
        <v>0.41609999537467957</v>
      </c>
      <c r="F38" s="1" t="e">
        <f>VLOOKUP(B38,input!$L$4:$M$25,2,FALSE)</f>
        <v>#N/A</v>
      </c>
      <c r="G38" s="1">
        <f t="shared" si="1"/>
        <v>0.41609999537467957</v>
      </c>
    </row>
    <row r="39" spans="1:7" ht="45" x14ac:dyDescent="0.25">
      <c r="A39" s="5" t="s">
        <v>78</v>
      </c>
      <c r="B39" s="14" t="s">
        <v>79</v>
      </c>
      <c r="C39" s="19" t="s">
        <v>27</v>
      </c>
      <c r="D39" s="38">
        <v>0.3903999924659729</v>
      </c>
      <c r="E39" s="41">
        <f t="shared" si="0"/>
        <v>0.3903999924659729</v>
      </c>
      <c r="F39" s="1" t="e">
        <f>VLOOKUP(B39,input!$L$4:$M$25,2,FALSE)</f>
        <v>#N/A</v>
      </c>
      <c r="G39" s="1">
        <f t="shared" si="1"/>
        <v>0.3903999924659729</v>
      </c>
    </row>
    <row r="40" spans="1:7" ht="30" x14ac:dyDescent="0.25">
      <c r="A40" s="5" t="s">
        <v>80</v>
      </c>
      <c r="B40" s="14" t="s">
        <v>81</v>
      </c>
      <c r="C40" s="19" t="s">
        <v>30</v>
      </c>
      <c r="D40" s="37">
        <v>436</v>
      </c>
      <c r="E40" s="41">
        <f t="shared" si="0"/>
        <v>436</v>
      </c>
      <c r="F40" s="1" t="e">
        <f>VLOOKUP(B40,input!$L$4:$M$25,2,FALSE)</f>
        <v>#N/A</v>
      </c>
      <c r="G40" s="1">
        <f t="shared" si="1"/>
        <v>436</v>
      </c>
    </row>
    <row r="41" spans="1:7" ht="30" x14ac:dyDescent="0.25">
      <c r="A41" s="5" t="s">
        <v>82</v>
      </c>
      <c r="B41" s="14" t="s">
        <v>83</v>
      </c>
      <c r="C41" s="19" t="s">
        <v>30</v>
      </c>
      <c r="D41" s="36">
        <v>15</v>
      </c>
      <c r="E41" s="41">
        <f t="shared" si="0"/>
        <v>15</v>
      </c>
      <c r="F41" s="1" t="e">
        <f>VLOOKUP(B41,input!$L$4:$M$25,2,FALSE)</f>
        <v>#N/A</v>
      </c>
      <c r="G41" s="1">
        <f t="shared" si="1"/>
        <v>15</v>
      </c>
    </row>
    <row r="42" spans="1:7" ht="30" x14ac:dyDescent="0.25">
      <c r="A42" s="5" t="s">
        <v>84</v>
      </c>
      <c r="B42" s="14" t="s">
        <v>85</v>
      </c>
      <c r="C42" s="19" t="s">
        <v>30</v>
      </c>
      <c r="D42" s="37">
        <v>411.5</v>
      </c>
      <c r="E42" s="41">
        <f t="shared" si="0"/>
        <v>411.5</v>
      </c>
      <c r="F42" s="1" t="e">
        <f>VLOOKUP(B42,input!$L$4:$M$25,2,FALSE)</f>
        <v>#N/A</v>
      </c>
      <c r="G42" s="1">
        <f t="shared" si="1"/>
        <v>411.5</v>
      </c>
    </row>
    <row r="43" spans="1:7" ht="30" x14ac:dyDescent="0.25">
      <c r="A43" s="5" t="s">
        <v>86</v>
      </c>
      <c r="B43" s="14" t="s">
        <v>87</v>
      </c>
      <c r="C43" s="19" t="s">
        <v>30</v>
      </c>
      <c r="D43" s="36">
        <v>15</v>
      </c>
      <c r="E43" s="41">
        <f t="shared" si="0"/>
        <v>15</v>
      </c>
      <c r="F43" s="1" t="e">
        <f>VLOOKUP(B43,input!$L$4:$M$25,2,FALSE)</f>
        <v>#N/A</v>
      </c>
      <c r="G43" s="1">
        <f t="shared" si="1"/>
        <v>15</v>
      </c>
    </row>
    <row r="44" spans="1:7" ht="30" x14ac:dyDescent="0.25">
      <c r="A44" s="5" t="s">
        <v>88</v>
      </c>
      <c r="B44" s="14" t="s">
        <v>89</v>
      </c>
      <c r="C44" s="19" t="s">
        <v>54</v>
      </c>
      <c r="D44" s="35">
        <v>4.9813203811645508</v>
      </c>
      <c r="E44" s="41">
        <f t="shared" si="0"/>
        <v>4.9813203811645508</v>
      </c>
      <c r="F44" s="1" t="e">
        <f>VLOOKUP(B44,input!$L$4:$M$25,2,FALSE)</f>
        <v>#N/A</v>
      </c>
      <c r="G44" s="1">
        <f t="shared" si="1"/>
        <v>4.9813203811645508</v>
      </c>
    </row>
    <row r="45" spans="1:7" ht="45" x14ac:dyDescent="0.25">
      <c r="A45" s="5" t="s">
        <v>90</v>
      </c>
      <c r="B45" s="14" t="s">
        <v>91</v>
      </c>
      <c r="C45" s="19" t="s">
        <v>30</v>
      </c>
      <c r="D45" s="35">
        <v>1.2000000476837158</v>
      </c>
      <c r="E45" s="41">
        <f t="shared" si="0"/>
        <v>1.2000000476837158</v>
      </c>
      <c r="F45" s="1" t="e">
        <f>VLOOKUP(B45,input!$L$4:$M$25,2,FALSE)</f>
        <v>#N/A</v>
      </c>
      <c r="G45" s="1">
        <f t="shared" si="1"/>
        <v>1.2000000476837158</v>
      </c>
    </row>
    <row r="46" spans="1:7" ht="30" x14ac:dyDescent="0.25">
      <c r="A46" s="5" t="s">
        <v>92</v>
      </c>
      <c r="B46" s="14" t="s">
        <v>93</v>
      </c>
      <c r="C46" s="19" t="s">
        <v>54</v>
      </c>
      <c r="D46" s="35">
        <v>4.9813203811645508</v>
      </c>
      <c r="E46" s="41">
        <f t="shared" si="0"/>
        <v>4.9813203811645508</v>
      </c>
      <c r="F46" s="1" t="e">
        <f>VLOOKUP(B46,input!$L$4:$M$25,2,FALSE)</f>
        <v>#N/A</v>
      </c>
      <c r="G46" s="1">
        <f t="shared" si="1"/>
        <v>4.9813203811645508</v>
      </c>
    </row>
    <row r="47" spans="1:7" ht="30" x14ac:dyDescent="0.25">
      <c r="A47" s="5" t="s">
        <v>94</v>
      </c>
      <c r="B47" s="14" t="s">
        <v>95</v>
      </c>
      <c r="C47" s="19" t="s">
        <v>30</v>
      </c>
      <c r="D47" s="35">
        <v>1</v>
      </c>
      <c r="E47" s="41">
        <f t="shared" si="0"/>
        <v>1</v>
      </c>
      <c r="F47" s="1" t="e">
        <f>VLOOKUP(B47,input!$L$4:$M$25,2,FALSE)</f>
        <v>#N/A</v>
      </c>
      <c r="G47" s="1">
        <f t="shared" si="1"/>
        <v>1</v>
      </c>
    </row>
    <row r="48" spans="1:7" ht="30" x14ac:dyDescent="0.25">
      <c r="A48" s="5" t="s">
        <v>96</v>
      </c>
      <c r="B48" s="14" t="s">
        <v>97</v>
      </c>
      <c r="C48" s="19" t="s">
        <v>54</v>
      </c>
      <c r="D48" s="35">
        <v>4.9813203811645508</v>
      </c>
      <c r="E48" s="41">
        <f t="shared" si="0"/>
        <v>4.9813203811645508</v>
      </c>
      <c r="F48" s="1" t="e">
        <f>VLOOKUP(B48,input!$L$4:$M$25,2,FALSE)</f>
        <v>#N/A</v>
      </c>
      <c r="G48" s="1">
        <f t="shared" si="1"/>
        <v>4.9813203811645508</v>
      </c>
    </row>
    <row r="49" spans="1:7" ht="30" x14ac:dyDescent="0.25">
      <c r="A49" s="5" t="s">
        <v>98</v>
      </c>
      <c r="B49" s="14" t="s">
        <v>99</v>
      </c>
      <c r="C49" s="19" t="s">
        <v>30</v>
      </c>
      <c r="D49" s="35">
        <v>1</v>
      </c>
      <c r="E49" s="41">
        <f t="shared" si="0"/>
        <v>1</v>
      </c>
      <c r="F49" s="1" t="e">
        <f>VLOOKUP(B49,input!$L$4:$M$25,2,FALSE)</f>
        <v>#N/A</v>
      </c>
      <c r="G49" s="1">
        <f t="shared" si="1"/>
        <v>1</v>
      </c>
    </row>
    <row r="50" spans="1:7" ht="30" x14ac:dyDescent="0.25">
      <c r="A50" s="5" t="s">
        <v>100</v>
      </c>
      <c r="B50" s="14" t="s">
        <v>101</v>
      </c>
      <c r="C50" s="19" t="s">
        <v>54</v>
      </c>
      <c r="D50" s="35">
        <v>4.9813203811645508</v>
      </c>
      <c r="E50" s="41">
        <f t="shared" si="0"/>
        <v>4.9813203811645508</v>
      </c>
      <c r="F50" s="1" t="e">
        <f>VLOOKUP(B50,input!$L$4:$M$25,2,FALSE)</f>
        <v>#N/A</v>
      </c>
      <c r="G50" s="1">
        <f t="shared" si="1"/>
        <v>4.9813203811645508</v>
      </c>
    </row>
    <row r="51" spans="1:7" ht="30" x14ac:dyDescent="0.25">
      <c r="A51" s="5" t="s">
        <v>102</v>
      </c>
      <c r="B51" s="14" t="s">
        <v>103</v>
      </c>
      <c r="C51" s="19" t="s">
        <v>30</v>
      </c>
      <c r="D51" s="35">
        <v>1</v>
      </c>
      <c r="E51" s="41">
        <f t="shared" si="0"/>
        <v>1</v>
      </c>
      <c r="F51" s="1" t="e">
        <f>VLOOKUP(B51,input!$L$4:$M$25,2,FALSE)</f>
        <v>#N/A</v>
      </c>
      <c r="G51" s="1">
        <f t="shared" si="1"/>
        <v>1</v>
      </c>
    </row>
    <row r="52" spans="1:7" ht="30" x14ac:dyDescent="0.25">
      <c r="A52" s="5" t="s">
        <v>104</v>
      </c>
      <c r="B52" s="14" t="s">
        <v>105</v>
      </c>
      <c r="C52" s="19" t="s">
        <v>54</v>
      </c>
      <c r="D52" s="35">
        <v>4.9813203811645508</v>
      </c>
      <c r="E52" s="41">
        <f t="shared" si="0"/>
        <v>4.9813203811645508</v>
      </c>
      <c r="F52" s="1" t="e">
        <f>VLOOKUP(B52,input!$L$4:$M$25,2,FALSE)</f>
        <v>#N/A</v>
      </c>
      <c r="G52" s="1">
        <f t="shared" si="1"/>
        <v>4.9813203811645508</v>
      </c>
    </row>
    <row r="53" spans="1:7" ht="30" x14ac:dyDescent="0.25">
      <c r="A53" s="5" t="s">
        <v>106</v>
      </c>
      <c r="B53" s="14" t="s">
        <v>107</v>
      </c>
      <c r="C53" s="19" t="s">
        <v>30</v>
      </c>
      <c r="D53" s="35">
        <v>1</v>
      </c>
      <c r="E53" s="41">
        <f t="shared" si="0"/>
        <v>1</v>
      </c>
      <c r="F53" s="1" t="e">
        <f>VLOOKUP(B53,input!$L$4:$M$25,2,FALSE)</f>
        <v>#N/A</v>
      </c>
      <c r="G53" s="1">
        <f t="shared" si="1"/>
        <v>1</v>
      </c>
    </row>
    <row r="54" spans="1:7" ht="30" x14ac:dyDescent="0.25">
      <c r="A54" s="5" t="s">
        <v>108</v>
      </c>
      <c r="B54" s="14" t="s">
        <v>109</v>
      </c>
      <c r="C54" s="19" t="s">
        <v>30</v>
      </c>
      <c r="D54" s="37">
        <v>303</v>
      </c>
      <c r="E54" s="41">
        <f t="shared" si="0"/>
        <v>303</v>
      </c>
      <c r="F54" s="1" t="e">
        <f>VLOOKUP(B54,input!$L$4:$M$25,2,FALSE)</f>
        <v>#N/A</v>
      </c>
      <c r="G54" s="1">
        <f t="shared" si="1"/>
        <v>303</v>
      </c>
    </row>
    <row r="55" spans="1:7" ht="30" x14ac:dyDescent="0.25">
      <c r="A55" s="5" t="s">
        <v>110</v>
      </c>
      <c r="B55" s="14" t="s">
        <v>111</v>
      </c>
      <c r="C55" s="19" t="s">
        <v>33</v>
      </c>
      <c r="D55" s="38">
        <v>0.75</v>
      </c>
      <c r="E55" s="41">
        <f t="shared" si="0"/>
        <v>0.75</v>
      </c>
      <c r="F55" s="1" t="e">
        <f>VLOOKUP(B55,input!$L$4:$M$25,2,FALSE)</f>
        <v>#N/A</v>
      </c>
      <c r="G55" s="1">
        <f t="shared" si="1"/>
        <v>0.75</v>
      </c>
    </row>
    <row r="56" spans="1:7" ht="30" x14ac:dyDescent="0.25">
      <c r="A56" s="5" t="s">
        <v>112</v>
      </c>
      <c r="B56" s="14" t="s">
        <v>113</v>
      </c>
      <c r="C56" s="19" t="s">
        <v>30</v>
      </c>
      <c r="D56" s="35">
        <v>5</v>
      </c>
      <c r="E56" s="41">
        <f t="shared" si="0"/>
        <v>5</v>
      </c>
      <c r="F56" s="1" t="e">
        <f>VLOOKUP(B56,input!$L$4:$M$25,2,FALSE)</f>
        <v>#N/A</v>
      </c>
      <c r="G56" s="1">
        <f t="shared" si="1"/>
        <v>5</v>
      </c>
    </row>
    <row r="57" spans="1:7" ht="45" x14ac:dyDescent="0.25">
      <c r="A57" s="5" t="s">
        <v>114</v>
      </c>
      <c r="B57" s="14" t="s">
        <v>115</v>
      </c>
      <c r="C57" s="19" t="s">
        <v>33</v>
      </c>
      <c r="D57" s="35">
        <v>9</v>
      </c>
      <c r="E57" s="41">
        <f t="shared" si="0"/>
        <v>9</v>
      </c>
      <c r="F57" s="1" t="e">
        <f>VLOOKUP(B57,input!$L$4:$M$25,2,FALSE)</f>
        <v>#N/A</v>
      </c>
      <c r="G57" s="1">
        <f t="shared" si="1"/>
        <v>9</v>
      </c>
    </row>
    <row r="58" spans="1:7" ht="45" x14ac:dyDescent="0.25">
      <c r="A58" s="5" t="s">
        <v>116</v>
      </c>
      <c r="B58" s="14" t="s">
        <v>117</v>
      </c>
      <c r="C58" s="19" t="s">
        <v>33</v>
      </c>
      <c r="D58" s="36">
        <v>99.796905517578125</v>
      </c>
      <c r="E58" s="41">
        <f t="shared" si="0"/>
        <v>99.796905517578125</v>
      </c>
      <c r="F58" s="1" t="e">
        <f>VLOOKUP(B58,input!$L$4:$M$25,2,FALSE)</f>
        <v>#N/A</v>
      </c>
      <c r="G58" s="1">
        <f t="shared" si="1"/>
        <v>99.796905517578125</v>
      </c>
    </row>
    <row r="59" spans="1:7" ht="45" x14ac:dyDescent="0.25">
      <c r="A59" s="5" t="s">
        <v>118</v>
      </c>
      <c r="B59" s="14" t="s">
        <v>119</v>
      </c>
      <c r="C59" s="19" t="s">
        <v>71</v>
      </c>
      <c r="D59" s="35">
        <v>8.5989999771118164</v>
      </c>
      <c r="E59" s="41">
        <f t="shared" si="0"/>
        <v>8.5989999771118164</v>
      </c>
      <c r="F59" s="1" t="e">
        <f>VLOOKUP(B59,input!$L$4:$M$25,2,FALSE)</f>
        <v>#N/A</v>
      </c>
      <c r="G59" s="1">
        <f t="shared" si="1"/>
        <v>8.5989999771118164</v>
      </c>
    </row>
    <row r="60" spans="1:7" ht="45" x14ac:dyDescent="0.25">
      <c r="A60" s="5" t="s">
        <v>120</v>
      </c>
      <c r="B60" s="14" t="s">
        <v>121</v>
      </c>
      <c r="C60" s="19" t="s">
        <v>122</v>
      </c>
      <c r="D60" s="36">
        <v>25</v>
      </c>
      <c r="E60" s="41">
        <f t="shared" si="0"/>
        <v>25</v>
      </c>
      <c r="F60" s="1" t="e">
        <f>VLOOKUP(B60,input!$L$4:$M$25,2,FALSE)</f>
        <v>#N/A</v>
      </c>
      <c r="G60" s="1">
        <f t="shared" si="1"/>
        <v>25</v>
      </c>
    </row>
    <row r="61" spans="1:7" ht="45" x14ac:dyDescent="0.25">
      <c r="A61" s="5" t="s">
        <v>123</v>
      </c>
      <c r="B61" s="14" t="s">
        <v>124</v>
      </c>
      <c r="C61" s="19" t="s">
        <v>125</v>
      </c>
      <c r="D61" s="35">
        <v>1.2192000150680542</v>
      </c>
      <c r="E61" s="41">
        <f t="shared" si="0"/>
        <v>1.2192000150680542</v>
      </c>
      <c r="F61" s="1" t="e">
        <f>VLOOKUP(B61,input!$L$4:$M$25,2,FALSE)</f>
        <v>#N/A</v>
      </c>
      <c r="G61" s="1">
        <f t="shared" si="1"/>
        <v>1.2192000150680542</v>
      </c>
    </row>
    <row r="62" spans="1:7" ht="45" x14ac:dyDescent="0.25">
      <c r="A62" s="5" t="s">
        <v>126</v>
      </c>
      <c r="B62" s="14" t="s">
        <v>127</v>
      </c>
      <c r="C62" s="19" t="s">
        <v>33</v>
      </c>
      <c r="D62" s="35">
        <v>6</v>
      </c>
      <c r="E62" s="41">
        <f t="shared" si="0"/>
        <v>6</v>
      </c>
      <c r="F62" s="1" t="e">
        <f>VLOOKUP(B62,input!$L$4:$M$25,2,FALSE)</f>
        <v>#N/A</v>
      </c>
      <c r="G62" s="1">
        <f t="shared" si="1"/>
        <v>6</v>
      </c>
    </row>
    <row r="63" spans="1:7" ht="45" x14ac:dyDescent="0.25">
      <c r="A63" s="5" t="s">
        <v>128</v>
      </c>
      <c r="B63" s="14" t="s">
        <v>129</v>
      </c>
      <c r="C63" s="19"/>
      <c r="D63" s="38">
        <v>0.47582566738128662</v>
      </c>
      <c r="E63" s="41">
        <f t="shared" si="0"/>
        <v>0.47582566738128662</v>
      </c>
      <c r="F63" s="1" t="e">
        <f>VLOOKUP(B63,input!$L$4:$M$25,2,FALSE)</f>
        <v>#N/A</v>
      </c>
      <c r="G63" s="1">
        <f t="shared" si="1"/>
        <v>0.47582566738128662</v>
      </c>
    </row>
    <row r="64" spans="1:7" ht="45" x14ac:dyDescent="0.25">
      <c r="A64" s="5" t="s">
        <v>130</v>
      </c>
      <c r="B64" s="14" t="s">
        <v>131</v>
      </c>
      <c r="C64" s="19" t="s">
        <v>125</v>
      </c>
      <c r="D64" s="38">
        <v>0.21335999667644501</v>
      </c>
      <c r="E64" s="41">
        <f t="shared" si="0"/>
        <v>0.21335999667644501</v>
      </c>
      <c r="F64" s="1" t="e">
        <f>VLOOKUP(B64,input!$L$4:$M$25,2,FALSE)</f>
        <v>#N/A</v>
      </c>
      <c r="G64" s="1">
        <f t="shared" si="1"/>
        <v>0.21335999667644501</v>
      </c>
    </row>
    <row r="65" spans="1:7" ht="45" x14ac:dyDescent="0.25">
      <c r="A65" s="5" t="s">
        <v>132</v>
      </c>
      <c r="B65" s="14" t="s">
        <v>133</v>
      </c>
      <c r="C65" s="19" t="s">
        <v>134</v>
      </c>
      <c r="D65" s="34">
        <v>100000000</v>
      </c>
      <c r="E65" s="41">
        <f t="shared" si="0"/>
        <v>100000000</v>
      </c>
      <c r="F65" s="1" t="e">
        <f>VLOOKUP(B65,input!$L$4:$M$25,2,FALSE)</f>
        <v>#N/A</v>
      </c>
      <c r="G65" s="1">
        <f t="shared" si="1"/>
        <v>100000000</v>
      </c>
    </row>
    <row r="66" spans="1:7" ht="45" x14ac:dyDescent="0.25">
      <c r="A66" s="5" t="s">
        <v>135</v>
      </c>
      <c r="B66" s="14" t="s">
        <v>136</v>
      </c>
      <c r="C66" s="19" t="s">
        <v>30</v>
      </c>
      <c r="D66" s="35">
        <v>1.2000000476837158</v>
      </c>
      <c r="E66" s="41">
        <f t="shared" si="0"/>
        <v>1.2000000476837158</v>
      </c>
      <c r="F66" s="1" t="e">
        <f>VLOOKUP(B66,input!$L$4:$M$25,2,FALSE)</f>
        <v>#N/A</v>
      </c>
      <c r="G66" s="1">
        <f t="shared" si="1"/>
        <v>1.2000000476837158</v>
      </c>
    </row>
    <row r="67" spans="1:7" ht="30" x14ac:dyDescent="0.25">
      <c r="A67" s="5" t="s">
        <v>137</v>
      </c>
      <c r="B67" s="14" t="s">
        <v>138</v>
      </c>
      <c r="C67" s="19" t="s">
        <v>54</v>
      </c>
      <c r="D67" s="36">
        <v>50.550266265869141</v>
      </c>
      <c r="E67" s="41">
        <f t="shared" si="0"/>
        <v>50.550266265869141</v>
      </c>
      <c r="F67" s="1" t="e">
        <f>VLOOKUP(B67,input!$L$4:$M$25,2,FALSE)</f>
        <v>#N/A</v>
      </c>
      <c r="G67" s="1">
        <f t="shared" si="1"/>
        <v>50.550266265869141</v>
      </c>
    </row>
    <row r="68" spans="1:7" ht="30" x14ac:dyDescent="0.25">
      <c r="A68" s="5" t="s">
        <v>139</v>
      </c>
      <c r="B68" s="14" t="s">
        <v>140</v>
      </c>
      <c r="C68" s="19" t="s">
        <v>33</v>
      </c>
      <c r="D68" s="34">
        <v>0</v>
      </c>
      <c r="E68" s="41">
        <f t="shared" si="0"/>
        <v>0</v>
      </c>
      <c r="F68" s="1" t="e">
        <f>VLOOKUP(B68,input!$L$4:$M$25,2,FALSE)</f>
        <v>#N/A</v>
      </c>
      <c r="G68" s="1">
        <f t="shared" si="1"/>
        <v>0</v>
      </c>
    </row>
    <row r="69" spans="1:7" x14ac:dyDescent="0.25">
      <c r="A69" s="5" t="s">
        <v>141</v>
      </c>
      <c r="B69" s="14" t="s">
        <v>142</v>
      </c>
      <c r="C69" s="19" t="s">
        <v>33</v>
      </c>
      <c r="D69" s="34">
        <v>0</v>
      </c>
      <c r="E69" s="41">
        <f t="shared" si="0"/>
        <v>0</v>
      </c>
      <c r="F69" s="1" t="e">
        <f>VLOOKUP(B69,input!$L$4:$M$25,2,FALSE)</f>
        <v>#N/A</v>
      </c>
      <c r="G69" s="1">
        <f t="shared" si="1"/>
        <v>0</v>
      </c>
    </row>
    <row r="70" spans="1:7" ht="30" x14ac:dyDescent="0.25">
      <c r="A70" s="5" t="s">
        <v>143</v>
      </c>
      <c r="B70" s="14" t="s">
        <v>144</v>
      </c>
      <c r="C70" s="19" t="s">
        <v>33</v>
      </c>
      <c r="D70" s="36">
        <v>80</v>
      </c>
      <c r="E70" s="41">
        <f t="shared" si="0"/>
        <v>80</v>
      </c>
      <c r="F70" s="1" t="e">
        <f>VLOOKUP(B70,input!$L$4:$M$25,2,FALSE)</f>
        <v>#N/A</v>
      </c>
      <c r="G70" s="1">
        <f t="shared" si="1"/>
        <v>80</v>
      </c>
    </row>
    <row r="71" spans="1:7" x14ac:dyDescent="0.25">
      <c r="A71" s="5" t="s">
        <v>145</v>
      </c>
      <c r="B71" s="14" t="s">
        <v>146</v>
      </c>
      <c r="C71" s="19"/>
      <c r="D71" s="37">
        <v>1200</v>
      </c>
      <c r="E71" s="41">
        <f t="shared" si="0"/>
        <v>1200</v>
      </c>
      <c r="F71" s="1" t="e">
        <f>VLOOKUP(B71,input!$L$4:$M$25,2,FALSE)</f>
        <v>#N/A</v>
      </c>
      <c r="G71" s="1">
        <f t="shared" si="1"/>
        <v>1200</v>
      </c>
    </row>
    <row r="72" spans="1:7" ht="30" x14ac:dyDescent="0.25">
      <c r="A72" s="5" t="s">
        <v>147</v>
      </c>
      <c r="B72" s="14" t="s">
        <v>148</v>
      </c>
      <c r="C72" s="19"/>
      <c r="D72" s="37">
        <v>1200</v>
      </c>
      <c r="E72" s="41">
        <f t="shared" si="0"/>
        <v>1200</v>
      </c>
      <c r="F72" s="1" t="e">
        <f>VLOOKUP(B72,input!$L$4:$M$25,2,FALSE)</f>
        <v>#N/A</v>
      </c>
      <c r="G72" s="1">
        <f t="shared" si="1"/>
        <v>1200</v>
      </c>
    </row>
    <row r="73" spans="1:7" ht="30" x14ac:dyDescent="0.25">
      <c r="A73" s="5" t="s">
        <v>149</v>
      </c>
      <c r="B73" s="14" t="s">
        <v>150</v>
      </c>
      <c r="C73" s="19" t="s">
        <v>33</v>
      </c>
      <c r="D73" s="36">
        <v>99</v>
      </c>
      <c r="E73" s="41">
        <f t="shared" ref="E73:E136" si="2">G73</f>
        <v>99</v>
      </c>
      <c r="F73" s="1" t="e">
        <f>VLOOKUP(B73,input!$L$4:$M$25,2,FALSE)</f>
        <v>#N/A</v>
      </c>
      <c r="G73" s="1">
        <f t="shared" ref="G73:G136" si="3">_xlfn.IFNA(F73,D73)</f>
        <v>99</v>
      </c>
    </row>
    <row r="74" spans="1:7" ht="30" x14ac:dyDescent="0.25">
      <c r="A74" s="5" t="s">
        <v>151</v>
      </c>
      <c r="B74" s="14" t="s">
        <v>152</v>
      </c>
      <c r="C74" s="19"/>
      <c r="D74" s="35">
        <v>1</v>
      </c>
      <c r="E74" s="41">
        <f t="shared" si="2"/>
        <v>1</v>
      </c>
      <c r="F74" s="1" t="e">
        <f>VLOOKUP(B74,input!$L$4:$M$25,2,FALSE)</f>
        <v>#N/A</v>
      </c>
      <c r="G74" s="1">
        <f t="shared" si="3"/>
        <v>1</v>
      </c>
    </row>
    <row r="75" spans="1:7" ht="30" x14ac:dyDescent="0.25">
      <c r="A75" s="5" t="s">
        <v>153</v>
      </c>
      <c r="B75" s="14" t="s">
        <v>154</v>
      </c>
      <c r="C75" s="19" t="s">
        <v>155</v>
      </c>
      <c r="D75" s="35">
        <v>5.5635600090026855</v>
      </c>
      <c r="E75" s="41">
        <f t="shared" si="2"/>
        <v>5.5635600090026855</v>
      </c>
      <c r="F75" s="1" t="e">
        <f>VLOOKUP(B75,input!$L$4:$M$25,2,FALSE)</f>
        <v>#N/A</v>
      </c>
      <c r="G75" s="1">
        <f t="shared" si="3"/>
        <v>5.5635600090026855</v>
      </c>
    </row>
    <row r="76" spans="1:7" ht="30" x14ac:dyDescent="0.25">
      <c r="A76" s="5" t="s">
        <v>156</v>
      </c>
      <c r="B76" s="14" t="s">
        <v>157</v>
      </c>
      <c r="C76" s="19" t="s">
        <v>54</v>
      </c>
      <c r="D76" s="34">
        <v>0</v>
      </c>
      <c r="E76" s="41">
        <f t="shared" si="2"/>
        <v>0</v>
      </c>
      <c r="F76" s="1" t="e">
        <f>VLOOKUP(B76,input!$L$4:$M$25,2,FALSE)</f>
        <v>#N/A</v>
      </c>
      <c r="G76" s="1">
        <f t="shared" si="3"/>
        <v>0</v>
      </c>
    </row>
    <row r="77" spans="1:7" ht="30" x14ac:dyDescent="0.25">
      <c r="A77" s="5" t="s">
        <v>158</v>
      </c>
      <c r="B77" s="14" t="s">
        <v>159</v>
      </c>
      <c r="C77" s="19"/>
      <c r="D77" s="37">
        <v>1200</v>
      </c>
      <c r="E77" s="41">
        <f t="shared" si="2"/>
        <v>1200</v>
      </c>
      <c r="F77" s="1" t="e">
        <f>VLOOKUP(B77,input!$L$4:$M$25,2,FALSE)</f>
        <v>#N/A</v>
      </c>
      <c r="G77" s="1">
        <f t="shared" si="3"/>
        <v>1200</v>
      </c>
    </row>
    <row r="78" spans="1:7" ht="30" x14ac:dyDescent="0.25">
      <c r="A78" s="5" t="s">
        <v>160</v>
      </c>
      <c r="B78" s="14" t="s">
        <v>161</v>
      </c>
      <c r="C78" s="19" t="s">
        <v>162</v>
      </c>
      <c r="D78" s="36">
        <v>88.77679443359375</v>
      </c>
      <c r="E78" s="41">
        <f t="shared" si="2"/>
        <v>88.77679443359375</v>
      </c>
      <c r="F78" s="1" t="e">
        <f>VLOOKUP(B78,input!$L$4:$M$25,2,FALSE)</f>
        <v>#N/A</v>
      </c>
      <c r="G78" s="1">
        <f t="shared" si="3"/>
        <v>88.77679443359375</v>
      </c>
    </row>
    <row r="79" spans="1:7" ht="45" x14ac:dyDescent="0.25">
      <c r="A79" s="5" t="s">
        <v>163</v>
      </c>
      <c r="B79" s="14" t="s">
        <v>164</v>
      </c>
      <c r="C79" s="19" t="s">
        <v>54</v>
      </c>
      <c r="D79" s="36">
        <v>73.917350769042969</v>
      </c>
      <c r="E79" s="41">
        <f t="shared" si="2"/>
        <v>73.917350769042969</v>
      </c>
      <c r="F79" s="1" t="e">
        <f>VLOOKUP(B79,input!$L$4:$M$25,2,FALSE)</f>
        <v>#N/A</v>
      </c>
      <c r="G79" s="1">
        <f t="shared" si="3"/>
        <v>73.917350769042969</v>
      </c>
    </row>
    <row r="80" spans="1:7" ht="30" x14ac:dyDescent="0.25">
      <c r="A80" s="5" t="s">
        <v>165</v>
      </c>
      <c r="B80" s="14" t="s">
        <v>166</v>
      </c>
      <c r="C80" s="19"/>
      <c r="D80" s="35">
        <v>1.0499999523162842</v>
      </c>
      <c r="E80" s="41">
        <f t="shared" si="2"/>
        <v>1.0499999523162842</v>
      </c>
      <c r="F80" s="1" t="e">
        <f>VLOOKUP(B80,input!$L$4:$M$25,2,FALSE)</f>
        <v>#N/A</v>
      </c>
      <c r="G80" s="1">
        <f t="shared" si="3"/>
        <v>1.0499999523162842</v>
      </c>
    </row>
    <row r="81" spans="1:7" ht="30" x14ac:dyDescent="0.25">
      <c r="A81" s="5" t="s">
        <v>167</v>
      </c>
      <c r="B81" s="14" t="s">
        <v>168</v>
      </c>
      <c r="C81" s="19" t="s">
        <v>54</v>
      </c>
      <c r="D81" s="36">
        <v>81.905555725097656</v>
      </c>
      <c r="E81" s="41">
        <f t="shared" si="2"/>
        <v>81.905555725097656</v>
      </c>
      <c r="F81" s="1" t="e">
        <f>VLOOKUP(B81,input!$L$4:$M$25,2,FALSE)</f>
        <v>#N/A</v>
      </c>
      <c r="G81" s="1">
        <f t="shared" si="3"/>
        <v>81.905555725097656</v>
      </c>
    </row>
    <row r="82" spans="1:7" ht="30" x14ac:dyDescent="0.25">
      <c r="A82" s="5" t="s">
        <v>169</v>
      </c>
      <c r="B82" s="14" t="s">
        <v>170</v>
      </c>
      <c r="C82" s="19" t="s">
        <v>33</v>
      </c>
      <c r="D82" s="34">
        <v>0</v>
      </c>
      <c r="E82" s="41">
        <f t="shared" si="2"/>
        <v>0</v>
      </c>
      <c r="F82" s="1" t="e">
        <f>VLOOKUP(B82,input!$L$4:$M$25,2,FALSE)</f>
        <v>#N/A</v>
      </c>
      <c r="G82" s="1">
        <f t="shared" si="3"/>
        <v>0</v>
      </c>
    </row>
    <row r="83" spans="1:7" ht="30" x14ac:dyDescent="0.25">
      <c r="A83" s="5" t="s">
        <v>171</v>
      </c>
      <c r="B83" s="14" t="s">
        <v>172</v>
      </c>
      <c r="C83" s="19" t="s">
        <v>33</v>
      </c>
      <c r="D83" s="34">
        <v>0</v>
      </c>
      <c r="E83" s="41">
        <f t="shared" si="2"/>
        <v>0</v>
      </c>
      <c r="F83" s="1" t="e">
        <f>VLOOKUP(B83,input!$L$4:$M$25,2,FALSE)</f>
        <v>#N/A</v>
      </c>
      <c r="G83" s="1">
        <f t="shared" si="3"/>
        <v>0</v>
      </c>
    </row>
    <row r="84" spans="1:7" ht="30" x14ac:dyDescent="0.25">
      <c r="A84" s="5" t="s">
        <v>173</v>
      </c>
      <c r="B84" s="14" t="s">
        <v>174</v>
      </c>
      <c r="C84" s="19" t="s">
        <v>33</v>
      </c>
      <c r="D84" s="36">
        <v>80</v>
      </c>
      <c r="E84" s="41">
        <f t="shared" si="2"/>
        <v>80</v>
      </c>
      <c r="F84" s="1" t="e">
        <f>VLOOKUP(B84,input!$L$4:$M$25,2,FALSE)</f>
        <v>#N/A</v>
      </c>
      <c r="G84" s="1">
        <f t="shared" si="3"/>
        <v>80</v>
      </c>
    </row>
    <row r="85" spans="1:7" ht="30" x14ac:dyDescent="0.25">
      <c r="A85" s="5" t="s">
        <v>175</v>
      </c>
      <c r="B85" s="14" t="s">
        <v>176</v>
      </c>
      <c r="C85" s="19"/>
      <c r="D85" s="37">
        <v>1200</v>
      </c>
      <c r="E85" s="41">
        <f t="shared" si="2"/>
        <v>1200</v>
      </c>
      <c r="F85" s="1" t="e">
        <f>VLOOKUP(B85,input!$L$4:$M$25,2,FALSE)</f>
        <v>#N/A</v>
      </c>
      <c r="G85" s="1">
        <f t="shared" si="3"/>
        <v>1200</v>
      </c>
    </row>
    <row r="86" spans="1:7" ht="30" x14ac:dyDescent="0.25">
      <c r="A86" s="5" t="s">
        <v>177</v>
      </c>
      <c r="B86" s="14" t="s">
        <v>178</v>
      </c>
      <c r="C86" s="19"/>
      <c r="D86" s="37">
        <v>1200</v>
      </c>
      <c r="E86" s="41">
        <f t="shared" si="2"/>
        <v>1200</v>
      </c>
      <c r="F86" s="1" t="e">
        <f>VLOOKUP(B86,input!$L$4:$M$25,2,FALSE)</f>
        <v>#N/A</v>
      </c>
      <c r="G86" s="1">
        <f t="shared" si="3"/>
        <v>1200</v>
      </c>
    </row>
    <row r="87" spans="1:7" ht="30" x14ac:dyDescent="0.25">
      <c r="A87" s="5" t="s">
        <v>179</v>
      </c>
      <c r="B87" s="14" t="s">
        <v>180</v>
      </c>
      <c r="C87" s="19" t="s">
        <v>33</v>
      </c>
      <c r="D87" s="36">
        <v>99</v>
      </c>
      <c r="E87" s="41">
        <f t="shared" si="2"/>
        <v>99</v>
      </c>
      <c r="F87" s="1" t="e">
        <f>VLOOKUP(B87,input!$L$4:$M$25,2,FALSE)</f>
        <v>#N/A</v>
      </c>
      <c r="G87" s="1">
        <f t="shared" si="3"/>
        <v>99</v>
      </c>
    </row>
    <row r="88" spans="1:7" ht="30" x14ac:dyDescent="0.25">
      <c r="A88" s="5" t="s">
        <v>181</v>
      </c>
      <c r="B88" s="14" t="s">
        <v>182</v>
      </c>
      <c r="C88" s="19"/>
      <c r="D88" s="35">
        <v>1</v>
      </c>
      <c r="E88" s="41">
        <f t="shared" si="2"/>
        <v>1</v>
      </c>
      <c r="F88" s="1" t="e">
        <f>VLOOKUP(B88,input!$L$4:$M$25,2,FALSE)</f>
        <v>#N/A</v>
      </c>
      <c r="G88" s="1">
        <f t="shared" si="3"/>
        <v>1</v>
      </c>
    </row>
    <row r="89" spans="1:7" ht="30" x14ac:dyDescent="0.25">
      <c r="A89" s="5" t="s">
        <v>183</v>
      </c>
      <c r="B89" s="14" t="s">
        <v>184</v>
      </c>
      <c r="C89" s="19" t="s">
        <v>155</v>
      </c>
      <c r="D89" s="35">
        <v>1.3878231048583984</v>
      </c>
      <c r="E89" s="41">
        <f t="shared" si="2"/>
        <v>1.3878231048583984</v>
      </c>
      <c r="F89" s="1" t="e">
        <f>VLOOKUP(B89,input!$L$4:$M$25,2,FALSE)</f>
        <v>#N/A</v>
      </c>
      <c r="G89" s="1">
        <f t="shared" si="3"/>
        <v>1.3878231048583984</v>
      </c>
    </row>
    <row r="90" spans="1:7" ht="30" x14ac:dyDescent="0.25">
      <c r="A90" s="5" t="s">
        <v>185</v>
      </c>
      <c r="B90" s="14" t="s">
        <v>186</v>
      </c>
      <c r="C90" s="19" t="s">
        <v>54</v>
      </c>
      <c r="D90" s="34">
        <v>0</v>
      </c>
      <c r="E90" s="41">
        <f t="shared" si="2"/>
        <v>0</v>
      </c>
      <c r="F90" s="1" t="e">
        <f>VLOOKUP(B90,input!$L$4:$M$25,2,FALSE)</f>
        <v>#N/A</v>
      </c>
      <c r="G90" s="1">
        <f t="shared" si="3"/>
        <v>0</v>
      </c>
    </row>
    <row r="91" spans="1:7" ht="30" x14ac:dyDescent="0.25">
      <c r="A91" s="5" t="s">
        <v>187</v>
      </c>
      <c r="B91" s="14" t="s">
        <v>188</v>
      </c>
      <c r="C91" s="19"/>
      <c r="D91" s="37">
        <v>1200</v>
      </c>
      <c r="E91" s="41">
        <f t="shared" si="2"/>
        <v>1200</v>
      </c>
      <c r="F91" s="1" t="e">
        <f>VLOOKUP(B91,input!$L$4:$M$25,2,FALSE)</f>
        <v>#N/A</v>
      </c>
      <c r="G91" s="1">
        <f t="shared" si="3"/>
        <v>1200</v>
      </c>
    </row>
    <row r="92" spans="1:7" ht="45" x14ac:dyDescent="0.25">
      <c r="A92" s="5" t="s">
        <v>189</v>
      </c>
      <c r="B92" s="14" t="s">
        <v>190</v>
      </c>
      <c r="C92" s="19" t="s">
        <v>162</v>
      </c>
      <c r="D92" s="36">
        <v>13.790937423706055</v>
      </c>
      <c r="E92" s="41">
        <f t="shared" si="2"/>
        <v>13.790937423706055</v>
      </c>
      <c r="F92" s="1" t="e">
        <f>VLOOKUP(B92,input!$L$4:$M$25,2,FALSE)</f>
        <v>#N/A</v>
      </c>
      <c r="G92" s="1">
        <f t="shared" si="3"/>
        <v>13.790937423706055</v>
      </c>
    </row>
    <row r="93" spans="1:7" ht="45" x14ac:dyDescent="0.25">
      <c r="A93" s="5" t="s">
        <v>191</v>
      </c>
      <c r="B93" s="14" t="s">
        <v>192</v>
      </c>
      <c r="C93" s="19" t="s">
        <v>54</v>
      </c>
      <c r="D93" s="36">
        <v>87.4635009765625</v>
      </c>
      <c r="E93" s="41">
        <f t="shared" si="2"/>
        <v>87.4635009765625</v>
      </c>
      <c r="F93" s="1" t="e">
        <f>VLOOKUP(B93,input!$L$4:$M$25,2,FALSE)</f>
        <v>#N/A</v>
      </c>
      <c r="G93" s="1">
        <f t="shared" si="3"/>
        <v>87.4635009765625</v>
      </c>
    </row>
    <row r="94" spans="1:7" ht="30" x14ac:dyDescent="0.25">
      <c r="A94" s="5" t="s">
        <v>193</v>
      </c>
      <c r="B94" s="14" t="s">
        <v>194</v>
      </c>
      <c r="C94" s="19"/>
      <c r="D94" s="35">
        <v>1.0499999523162842</v>
      </c>
      <c r="E94" s="41">
        <f t="shared" si="2"/>
        <v>1.0499999523162842</v>
      </c>
      <c r="F94" s="1" t="e">
        <f>VLOOKUP(B94,input!$L$4:$M$25,2,FALSE)</f>
        <v>#N/A</v>
      </c>
      <c r="G94" s="1">
        <f t="shared" si="3"/>
        <v>1.0499999523162842</v>
      </c>
    </row>
    <row r="95" spans="1:7" ht="30" x14ac:dyDescent="0.25">
      <c r="A95" s="5" t="s">
        <v>195</v>
      </c>
      <c r="B95" s="14" t="s">
        <v>196</v>
      </c>
      <c r="C95" s="19" t="s">
        <v>54</v>
      </c>
      <c r="D95" s="37">
        <v>166.87425231933594</v>
      </c>
      <c r="E95" s="41">
        <f t="shared" si="2"/>
        <v>166.87425231933594</v>
      </c>
      <c r="F95" s="1" t="e">
        <f>VLOOKUP(B95,input!$L$4:$M$25,2,FALSE)</f>
        <v>#N/A</v>
      </c>
      <c r="G95" s="1">
        <f t="shared" si="3"/>
        <v>166.87425231933594</v>
      </c>
    </row>
    <row r="96" spans="1:7" ht="30" x14ac:dyDescent="0.25">
      <c r="A96" s="5" t="s">
        <v>197</v>
      </c>
      <c r="B96" s="14" t="s">
        <v>198</v>
      </c>
      <c r="C96" s="19" t="s">
        <v>33</v>
      </c>
      <c r="D96" s="34">
        <v>0</v>
      </c>
      <c r="E96" s="41">
        <f t="shared" si="2"/>
        <v>0</v>
      </c>
      <c r="F96" s="1" t="e">
        <f>VLOOKUP(B96,input!$L$4:$M$25,2,FALSE)</f>
        <v>#N/A</v>
      </c>
      <c r="G96" s="1">
        <f t="shared" si="3"/>
        <v>0</v>
      </c>
    </row>
    <row r="97" spans="1:7" ht="30" x14ac:dyDescent="0.25">
      <c r="A97" s="5" t="s">
        <v>199</v>
      </c>
      <c r="B97" s="14" t="s">
        <v>200</v>
      </c>
      <c r="C97" s="19" t="s">
        <v>33</v>
      </c>
      <c r="D97" s="34">
        <v>0</v>
      </c>
      <c r="E97" s="41">
        <f t="shared" si="2"/>
        <v>0</v>
      </c>
      <c r="F97" s="1" t="e">
        <f>VLOOKUP(B97,input!$L$4:$M$25,2,FALSE)</f>
        <v>#N/A</v>
      </c>
      <c r="G97" s="1">
        <f t="shared" si="3"/>
        <v>0</v>
      </c>
    </row>
    <row r="98" spans="1:7" ht="30" x14ac:dyDescent="0.25">
      <c r="A98" s="5" t="s">
        <v>201</v>
      </c>
      <c r="B98" s="14" t="s">
        <v>202</v>
      </c>
      <c r="C98" s="19" t="s">
        <v>33</v>
      </c>
      <c r="D98" s="36">
        <v>80</v>
      </c>
      <c r="E98" s="41">
        <f t="shared" si="2"/>
        <v>80</v>
      </c>
      <c r="F98" s="1" t="e">
        <f>VLOOKUP(B98,input!$L$4:$M$25,2,FALSE)</f>
        <v>#N/A</v>
      </c>
      <c r="G98" s="1">
        <f t="shared" si="3"/>
        <v>80</v>
      </c>
    </row>
    <row r="99" spans="1:7" ht="30" x14ac:dyDescent="0.25">
      <c r="A99" s="5" t="s">
        <v>203</v>
      </c>
      <c r="B99" s="14" t="s">
        <v>204</v>
      </c>
      <c r="C99" s="19"/>
      <c r="D99" s="37">
        <v>1200</v>
      </c>
      <c r="E99" s="41">
        <f t="shared" si="2"/>
        <v>1200</v>
      </c>
      <c r="F99" s="1" t="e">
        <f>VLOOKUP(B99,input!$L$4:$M$25,2,FALSE)</f>
        <v>#N/A</v>
      </c>
      <c r="G99" s="1">
        <f t="shared" si="3"/>
        <v>1200</v>
      </c>
    </row>
    <row r="100" spans="1:7" ht="30" x14ac:dyDescent="0.25">
      <c r="A100" s="5" t="s">
        <v>205</v>
      </c>
      <c r="B100" s="14" t="s">
        <v>206</v>
      </c>
      <c r="C100" s="19"/>
      <c r="D100" s="37">
        <v>1200</v>
      </c>
      <c r="E100" s="41">
        <f t="shared" si="2"/>
        <v>1200</v>
      </c>
      <c r="F100" s="1" t="e">
        <f>VLOOKUP(B100,input!$L$4:$M$25,2,FALSE)</f>
        <v>#N/A</v>
      </c>
      <c r="G100" s="1">
        <f t="shared" si="3"/>
        <v>1200</v>
      </c>
    </row>
    <row r="101" spans="1:7" ht="30" x14ac:dyDescent="0.25">
      <c r="A101" s="5" t="s">
        <v>207</v>
      </c>
      <c r="B101" s="14" t="s">
        <v>208</v>
      </c>
      <c r="C101" s="19" t="s">
        <v>33</v>
      </c>
      <c r="D101" s="36">
        <v>99</v>
      </c>
      <c r="E101" s="41">
        <f t="shared" si="2"/>
        <v>99</v>
      </c>
      <c r="F101" s="1" t="e">
        <f>VLOOKUP(B101,input!$L$4:$M$25,2,FALSE)</f>
        <v>#N/A</v>
      </c>
      <c r="G101" s="1">
        <f t="shared" si="3"/>
        <v>99</v>
      </c>
    </row>
    <row r="102" spans="1:7" ht="30" x14ac:dyDescent="0.25">
      <c r="A102" s="5" t="s">
        <v>209</v>
      </c>
      <c r="B102" s="14" t="s">
        <v>210</v>
      </c>
      <c r="C102" s="19"/>
      <c r="D102" s="35">
        <v>1</v>
      </c>
      <c r="E102" s="41">
        <f t="shared" si="2"/>
        <v>1</v>
      </c>
      <c r="F102" s="1" t="e">
        <f>VLOOKUP(B102,input!$L$4:$M$25,2,FALSE)</f>
        <v>#N/A</v>
      </c>
      <c r="G102" s="1">
        <f t="shared" si="3"/>
        <v>1</v>
      </c>
    </row>
    <row r="103" spans="1:7" ht="30" x14ac:dyDescent="0.25">
      <c r="A103" s="5" t="s">
        <v>211</v>
      </c>
      <c r="B103" s="14" t="s">
        <v>212</v>
      </c>
      <c r="C103" s="19" t="s">
        <v>155</v>
      </c>
      <c r="D103" s="35">
        <v>2.8630914688110352</v>
      </c>
      <c r="E103" s="41">
        <f t="shared" si="2"/>
        <v>2.8630914688110352</v>
      </c>
      <c r="F103" s="1" t="e">
        <f>VLOOKUP(B103,input!$L$4:$M$25,2,FALSE)</f>
        <v>#N/A</v>
      </c>
      <c r="G103" s="1">
        <f t="shared" si="3"/>
        <v>2.8630914688110352</v>
      </c>
    </row>
    <row r="104" spans="1:7" ht="30" x14ac:dyDescent="0.25">
      <c r="A104" s="5" t="s">
        <v>213</v>
      </c>
      <c r="B104" s="14" t="s">
        <v>214</v>
      </c>
      <c r="C104" s="19" t="s">
        <v>54</v>
      </c>
      <c r="D104" s="34">
        <v>0</v>
      </c>
      <c r="E104" s="41">
        <f t="shared" si="2"/>
        <v>0</v>
      </c>
      <c r="F104" s="1" t="e">
        <f>VLOOKUP(B104,input!$L$4:$M$25,2,FALSE)</f>
        <v>#N/A</v>
      </c>
      <c r="G104" s="1">
        <f t="shared" si="3"/>
        <v>0</v>
      </c>
    </row>
    <row r="105" spans="1:7" ht="30" x14ac:dyDescent="0.25">
      <c r="A105" s="5" t="s">
        <v>215</v>
      </c>
      <c r="B105" s="14" t="s">
        <v>216</v>
      </c>
      <c r="C105" s="19"/>
      <c r="D105" s="37">
        <v>1200</v>
      </c>
      <c r="E105" s="41">
        <f t="shared" si="2"/>
        <v>1200</v>
      </c>
      <c r="F105" s="1" t="e">
        <f>VLOOKUP(B105,input!$L$4:$M$25,2,FALSE)</f>
        <v>#N/A</v>
      </c>
      <c r="G105" s="1">
        <f t="shared" si="3"/>
        <v>1200</v>
      </c>
    </row>
    <row r="106" spans="1:7" ht="45" x14ac:dyDescent="0.25">
      <c r="A106" s="5" t="s">
        <v>217</v>
      </c>
      <c r="B106" s="14" t="s">
        <v>218</v>
      </c>
      <c r="C106" s="19" t="s">
        <v>162</v>
      </c>
      <c r="D106" s="36">
        <v>14.35383415222168</v>
      </c>
      <c r="E106" s="41">
        <f t="shared" si="2"/>
        <v>14.35383415222168</v>
      </c>
      <c r="F106" s="1" t="e">
        <f>VLOOKUP(B106,input!$L$4:$M$25,2,FALSE)</f>
        <v>#N/A</v>
      </c>
      <c r="G106" s="1">
        <f t="shared" si="3"/>
        <v>14.35383415222168</v>
      </c>
    </row>
    <row r="107" spans="1:7" ht="45" x14ac:dyDescent="0.25">
      <c r="A107" s="5" t="s">
        <v>219</v>
      </c>
      <c r="B107" s="14" t="s">
        <v>220</v>
      </c>
      <c r="C107" s="19" t="s">
        <v>54</v>
      </c>
      <c r="D107" s="37">
        <v>178.197998046875</v>
      </c>
      <c r="E107" s="41">
        <f t="shared" si="2"/>
        <v>178.197998046875</v>
      </c>
      <c r="F107" s="1" t="e">
        <f>VLOOKUP(B107,input!$L$4:$M$25,2,FALSE)</f>
        <v>#N/A</v>
      </c>
      <c r="G107" s="1">
        <f t="shared" si="3"/>
        <v>178.197998046875</v>
      </c>
    </row>
    <row r="108" spans="1:7" ht="30" x14ac:dyDescent="0.25">
      <c r="A108" s="5" t="s">
        <v>221</v>
      </c>
      <c r="B108" s="14" t="s">
        <v>222</v>
      </c>
      <c r="C108" s="19"/>
      <c r="D108" s="35">
        <v>1.0499999523162842</v>
      </c>
      <c r="E108" s="41">
        <f t="shared" si="2"/>
        <v>1.0499999523162842</v>
      </c>
      <c r="F108" s="1" t="e">
        <f>VLOOKUP(B108,input!$L$4:$M$25,2,FALSE)</f>
        <v>#N/A</v>
      </c>
      <c r="G108" s="1">
        <f t="shared" si="3"/>
        <v>1.0499999523162842</v>
      </c>
    </row>
    <row r="109" spans="1:7" ht="30" x14ac:dyDescent="0.25">
      <c r="A109" s="5" t="s">
        <v>223</v>
      </c>
      <c r="B109" s="14" t="s">
        <v>224</v>
      </c>
      <c r="C109" s="19" t="s">
        <v>54</v>
      </c>
      <c r="D109" s="37">
        <v>166.87425231933594</v>
      </c>
      <c r="E109" s="41">
        <f t="shared" si="2"/>
        <v>166.87425231933594</v>
      </c>
      <c r="F109" s="1" t="e">
        <f>VLOOKUP(B109,input!$L$4:$M$25,2,FALSE)</f>
        <v>#N/A</v>
      </c>
      <c r="G109" s="1">
        <f t="shared" si="3"/>
        <v>166.87425231933594</v>
      </c>
    </row>
    <row r="110" spans="1:7" ht="30" x14ac:dyDescent="0.25">
      <c r="A110" s="5" t="s">
        <v>225</v>
      </c>
      <c r="B110" s="14" t="s">
        <v>226</v>
      </c>
      <c r="C110" s="19" t="s">
        <v>33</v>
      </c>
      <c r="D110" s="34">
        <v>0</v>
      </c>
      <c r="E110" s="41">
        <f t="shared" si="2"/>
        <v>0</v>
      </c>
      <c r="F110" s="1" t="e">
        <f>VLOOKUP(B110,input!$L$4:$M$25,2,FALSE)</f>
        <v>#N/A</v>
      </c>
      <c r="G110" s="1">
        <f t="shared" si="3"/>
        <v>0</v>
      </c>
    </row>
    <row r="111" spans="1:7" ht="30" x14ac:dyDescent="0.25">
      <c r="A111" s="5" t="s">
        <v>227</v>
      </c>
      <c r="B111" s="14" t="s">
        <v>228</v>
      </c>
      <c r="C111" s="19" t="s">
        <v>33</v>
      </c>
      <c r="D111" s="34">
        <v>0</v>
      </c>
      <c r="E111" s="41">
        <f t="shared" si="2"/>
        <v>0</v>
      </c>
      <c r="F111" s="1" t="e">
        <f>VLOOKUP(B111,input!$L$4:$M$25,2,FALSE)</f>
        <v>#N/A</v>
      </c>
      <c r="G111" s="1">
        <f t="shared" si="3"/>
        <v>0</v>
      </c>
    </row>
    <row r="112" spans="1:7" ht="30" x14ac:dyDescent="0.25">
      <c r="A112" s="5" t="s">
        <v>229</v>
      </c>
      <c r="B112" s="14" t="s">
        <v>230</v>
      </c>
      <c r="C112" s="19" t="s">
        <v>33</v>
      </c>
      <c r="D112" s="36">
        <v>80</v>
      </c>
      <c r="E112" s="41">
        <f t="shared" si="2"/>
        <v>80</v>
      </c>
      <c r="F112" s="1" t="e">
        <f>VLOOKUP(B112,input!$L$4:$M$25,2,FALSE)</f>
        <v>#N/A</v>
      </c>
      <c r="G112" s="1">
        <f t="shared" si="3"/>
        <v>80</v>
      </c>
    </row>
    <row r="113" spans="1:7" ht="30" x14ac:dyDescent="0.25">
      <c r="A113" s="5" t="s">
        <v>231</v>
      </c>
      <c r="B113" s="14" t="s">
        <v>232</v>
      </c>
      <c r="C113" s="19"/>
      <c r="D113" s="37">
        <v>1200</v>
      </c>
      <c r="E113" s="41">
        <f t="shared" si="2"/>
        <v>1200</v>
      </c>
      <c r="F113" s="1" t="e">
        <f>VLOOKUP(B113,input!$L$4:$M$25,2,FALSE)</f>
        <v>#N/A</v>
      </c>
      <c r="G113" s="1">
        <f t="shared" si="3"/>
        <v>1200</v>
      </c>
    </row>
    <row r="114" spans="1:7" ht="30" x14ac:dyDescent="0.25">
      <c r="A114" s="5" t="s">
        <v>233</v>
      </c>
      <c r="B114" s="14" t="s">
        <v>234</v>
      </c>
      <c r="C114" s="19"/>
      <c r="D114" s="37">
        <v>1200</v>
      </c>
      <c r="E114" s="41">
        <f t="shared" si="2"/>
        <v>1200</v>
      </c>
      <c r="F114" s="1" t="e">
        <f>VLOOKUP(B114,input!$L$4:$M$25,2,FALSE)</f>
        <v>#N/A</v>
      </c>
      <c r="G114" s="1">
        <f t="shared" si="3"/>
        <v>1200</v>
      </c>
    </row>
    <row r="115" spans="1:7" ht="30" x14ac:dyDescent="0.25">
      <c r="A115" s="5" t="s">
        <v>235</v>
      </c>
      <c r="B115" s="14" t="s">
        <v>236</v>
      </c>
      <c r="C115" s="19" t="s">
        <v>33</v>
      </c>
      <c r="D115" s="36">
        <v>99</v>
      </c>
      <c r="E115" s="41">
        <f t="shared" si="2"/>
        <v>99</v>
      </c>
      <c r="F115" s="1" t="e">
        <f>VLOOKUP(B115,input!$L$4:$M$25,2,FALSE)</f>
        <v>#N/A</v>
      </c>
      <c r="G115" s="1">
        <f t="shared" si="3"/>
        <v>99</v>
      </c>
    </row>
    <row r="116" spans="1:7" ht="30" x14ac:dyDescent="0.25">
      <c r="A116" s="5" t="s">
        <v>237</v>
      </c>
      <c r="B116" s="14" t="s">
        <v>238</v>
      </c>
      <c r="C116" s="19"/>
      <c r="D116" s="35">
        <v>1</v>
      </c>
      <c r="E116" s="41">
        <f t="shared" si="2"/>
        <v>1</v>
      </c>
      <c r="F116" s="1" t="e">
        <f>VLOOKUP(B116,input!$L$4:$M$25,2,FALSE)</f>
        <v>#N/A</v>
      </c>
      <c r="G116" s="1">
        <f t="shared" si="3"/>
        <v>1</v>
      </c>
    </row>
    <row r="117" spans="1:7" ht="30" x14ac:dyDescent="0.25">
      <c r="A117" s="5" t="s">
        <v>239</v>
      </c>
      <c r="B117" s="14" t="s">
        <v>240</v>
      </c>
      <c r="C117" s="19" t="s">
        <v>155</v>
      </c>
      <c r="D117" s="35">
        <v>2.8630914688110352</v>
      </c>
      <c r="E117" s="41">
        <f t="shared" si="2"/>
        <v>2.8630914688110352</v>
      </c>
      <c r="F117" s="1" t="e">
        <f>VLOOKUP(B117,input!$L$4:$M$25,2,FALSE)</f>
        <v>#N/A</v>
      </c>
      <c r="G117" s="1">
        <f t="shared" si="3"/>
        <v>2.8630914688110352</v>
      </c>
    </row>
    <row r="118" spans="1:7" ht="30" x14ac:dyDescent="0.25">
      <c r="A118" s="5" t="s">
        <v>241</v>
      </c>
      <c r="B118" s="14" t="s">
        <v>242</v>
      </c>
      <c r="C118" s="19" t="s">
        <v>54</v>
      </c>
      <c r="D118" s="34">
        <v>0</v>
      </c>
      <c r="E118" s="41">
        <f t="shared" si="2"/>
        <v>0</v>
      </c>
      <c r="F118" s="1" t="e">
        <f>VLOOKUP(B118,input!$L$4:$M$25,2,FALSE)</f>
        <v>#N/A</v>
      </c>
      <c r="G118" s="1">
        <f t="shared" si="3"/>
        <v>0</v>
      </c>
    </row>
    <row r="119" spans="1:7" ht="30" x14ac:dyDescent="0.25">
      <c r="A119" s="5" t="s">
        <v>243</v>
      </c>
      <c r="B119" s="14" t="s">
        <v>244</v>
      </c>
      <c r="C119" s="19"/>
      <c r="D119" s="37">
        <v>1200</v>
      </c>
      <c r="E119" s="41">
        <f t="shared" si="2"/>
        <v>1200</v>
      </c>
      <c r="F119" s="1" t="e">
        <f>VLOOKUP(B119,input!$L$4:$M$25,2,FALSE)</f>
        <v>#N/A</v>
      </c>
      <c r="G119" s="1">
        <f t="shared" si="3"/>
        <v>1200</v>
      </c>
    </row>
    <row r="120" spans="1:7" ht="45" x14ac:dyDescent="0.25">
      <c r="A120" s="5" t="s">
        <v>245</v>
      </c>
      <c r="B120" s="14" t="s">
        <v>246</v>
      </c>
      <c r="C120" s="19" t="s">
        <v>162</v>
      </c>
      <c r="D120" s="36">
        <v>14.35383415222168</v>
      </c>
      <c r="E120" s="41">
        <f t="shared" si="2"/>
        <v>14.35383415222168</v>
      </c>
      <c r="F120" s="1" t="e">
        <f>VLOOKUP(B120,input!$L$4:$M$25,2,FALSE)</f>
        <v>#N/A</v>
      </c>
      <c r="G120" s="1">
        <f t="shared" si="3"/>
        <v>14.35383415222168</v>
      </c>
    </row>
    <row r="121" spans="1:7" ht="45" x14ac:dyDescent="0.25">
      <c r="A121" s="5" t="s">
        <v>247</v>
      </c>
      <c r="B121" s="14" t="s">
        <v>248</v>
      </c>
      <c r="C121" s="19" t="s">
        <v>54</v>
      </c>
      <c r="D121" s="37">
        <v>178.197998046875</v>
      </c>
      <c r="E121" s="41">
        <f t="shared" si="2"/>
        <v>178.197998046875</v>
      </c>
      <c r="F121" s="1" t="e">
        <f>VLOOKUP(B121,input!$L$4:$M$25,2,FALSE)</f>
        <v>#N/A</v>
      </c>
      <c r="G121" s="1">
        <f t="shared" si="3"/>
        <v>178.197998046875</v>
      </c>
    </row>
    <row r="122" spans="1:7" ht="30" x14ac:dyDescent="0.25">
      <c r="A122" s="5" t="s">
        <v>249</v>
      </c>
      <c r="B122" s="14" t="s">
        <v>250</v>
      </c>
      <c r="C122" s="19"/>
      <c r="D122" s="35">
        <v>1.0499999523162842</v>
      </c>
      <c r="E122" s="41">
        <f t="shared" si="2"/>
        <v>1.0499999523162842</v>
      </c>
      <c r="F122" s="1" t="e">
        <f>VLOOKUP(B122,input!$L$4:$M$25,2,FALSE)</f>
        <v>#N/A</v>
      </c>
      <c r="G122" s="1">
        <f t="shared" si="3"/>
        <v>1.0499999523162842</v>
      </c>
    </row>
    <row r="123" spans="1:7" ht="30" x14ac:dyDescent="0.25">
      <c r="A123" s="5" t="s">
        <v>251</v>
      </c>
      <c r="B123" s="14" t="s">
        <v>252</v>
      </c>
      <c r="C123" s="19" t="s">
        <v>54</v>
      </c>
      <c r="D123" s="36">
        <v>81.905555725097656</v>
      </c>
      <c r="E123" s="41">
        <f t="shared" si="2"/>
        <v>81.905555725097656</v>
      </c>
      <c r="F123" s="1" t="e">
        <f>VLOOKUP(B123,input!$L$4:$M$25,2,FALSE)</f>
        <v>#N/A</v>
      </c>
      <c r="G123" s="1">
        <f t="shared" si="3"/>
        <v>81.905555725097656</v>
      </c>
    </row>
    <row r="124" spans="1:7" ht="30" x14ac:dyDescent="0.25">
      <c r="A124" s="5" t="s">
        <v>253</v>
      </c>
      <c r="B124" s="14" t="s">
        <v>254</v>
      </c>
      <c r="C124" s="19" t="s">
        <v>33</v>
      </c>
      <c r="D124" s="34">
        <v>0</v>
      </c>
      <c r="E124" s="41">
        <f t="shared" si="2"/>
        <v>0</v>
      </c>
      <c r="F124" s="1" t="e">
        <f>VLOOKUP(B124,input!$L$4:$M$25,2,FALSE)</f>
        <v>#N/A</v>
      </c>
      <c r="G124" s="1">
        <f t="shared" si="3"/>
        <v>0</v>
      </c>
    </row>
    <row r="125" spans="1:7" ht="30" x14ac:dyDescent="0.25">
      <c r="A125" s="5" t="s">
        <v>255</v>
      </c>
      <c r="B125" s="14" t="s">
        <v>256</v>
      </c>
      <c r="C125" s="19" t="s">
        <v>33</v>
      </c>
      <c r="D125" s="34">
        <v>0</v>
      </c>
      <c r="E125" s="41">
        <f t="shared" si="2"/>
        <v>0</v>
      </c>
      <c r="F125" s="1" t="e">
        <f>VLOOKUP(B125,input!$L$4:$M$25,2,FALSE)</f>
        <v>#N/A</v>
      </c>
      <c r="G125" s="1">
        <f t="shared" si="3"/>
        <v>0</v>
      </c>
    </row>
    <row r="126" spans="1:7" ht="30" x14ac:dyDescent="0.25">
      <c r="A126" s="5" t="s">
        <v>257</v>
      </c>
      <c r="B126" s="14" t="s">
        <v>258</v>
      </c>
      <c r="C126" s="19" t="s">
        <v>33</v>
      </c>
      <c r="D126" s="36">
        <v>80</v>
      </c>
      <c r="E126" s="41">
        <f t="shared" si="2"/>
        <v>80</v>
      </c>
      <c r="F126" s="1" t="e">
        <f>VLOOKUP(B126,input!$L$4:$M$25,2,FALSE)</f>
        <v>#N/A</v>
      </c>
      <c r="G126" s="1">
        <f t="shared" si="3"/>
        <v>80</v>
      </c>
    </row>
    <row r="127" spans="1:7" ht="30" x14ac:dyDescent="0.25">
      <c r="A127" s="5" t="s">
        <v>259</v>
      </c>
      <c r="B127" s="14" t="s">
        <v>260</v>
      </c>
      <c r="C127" s="19"/>
      <c r="D127" s="37">
        <v>1200</v>
      </c>
      <c r="E127" s="41">
        <f t="shared" si="2"/>
        <v>1200</v>
      </c>
      <c r="F127" s="1" t="e">
        <f>VLOOKUP(B127,input!$L$4:$M$25,2,FALSE)</f>
        <v>#N/A</v>
      </c>
      <c r="G127" s="1">
        <f t="shared" si="3"/>
        <v>1200</v>
      </c>
    </row>
    <row r="128" spans="1:7" ht="30" x14ac:dyDescent="0.25">
      <c r="A128" s="5" t="s">
        <v>261</v>
      </c>
      <c r="B128" s="14" t="s">
        <v>262</v>
      </c>
      <c r="C128" s="19"/>
      <c r="D128" s="37">
        <v>1200</v>
      </c>
      <c r="E128" s="41">
        <f t="shared" si="2"/>
        <v>1200</v>
      </c>
      <c r="F128" s="1" t="e">
        <f>VLOOKUP(B128,input!$L$4:$M$25,2,FALSE)</f>
        <v>#N/A</v>
      </c>
      <c r="G128" s="1">
        <f t="shared" si="3"/>
        <v>1200</v>
      </c>
    </row>
    <row r="129" spans="1:7" ht="30" x14ac:dyDescent="0.25">
      <c r="A129" s="5" t="s">
        <v>263</v>
      </c>
      <c r="B129" s="14" t="s">
        <v>264</v>
      </c>
      <c r="C129" s="19" t="s">
        <v>33</v>
      </c>
      <c r="D129" s="36">
        <v>99</v>
      </c>
      <c r="E129" s="41">
        <f t="shared" si="2"/>
        <v>99</v>
      </c>
      <c r="F129" s="1" t="e">
        <f>VLOOKUP(B129,input!$L$4:$M$25,2,FALSE)</f>
        <v>#N/A</v>
      </c>
      <c r="G129" s="1">
        <f t="shared" si="3"/>
        <v>99</v>
      </c>
    </row>
    <row r="130" spans="1:7" ht="30" x14ac:dyDescent="0.25">
      <c r="A130" s="5" t="s">
        <v>265</v>
      </c>
      <c r="B130" s="14" t="s">
        <v>266</v>
      </c>
      <c r="C130" s="19"/>
      <c r="D130" s="35">
        <v>1</v>
      </c>
      <c r="E130" s="41">
        <f t="shared" si="2"/>
        <v>1</v>
      </c>
      <c r="F130" s="1" t="e">
        <f>VLOOKUP(B130,input!$L$4:$M$25,2,FALSE)</f>
        <v>#N/A</v>
      </c>
      <c r="G130" s="1">
        <f t="shared" si="3"/>
        <v>1</v>
      </c>
    </row>
    <row r="131" spans="1:7" ht="30" x14ac:dyDescent="0.25">
      <c r="A131" s="5" t="s">
        <v>267</v>
      </c>
      <c r="B131" s="14" t="s">
        <v>268</v>
      </c>
      <c r="C131" s="19" t="s">
        <v>155</v>
      </c>
      <c r="D131" s="35">
        <v>1.3878231048583984</v>
      </c>
      <c r="E131" s="41">
        <f t="shared" si="2"/>
        <v>1.3878231048583984</v>
      </c>
      <c r="F131" s="1" t="e">
        <f>VLOOKUP(B131,input!$L$4:$M$25,2,FALSE)</f>
        <v>#N/A</v>
      </c>
      <c r="G131" s="1">
        <f t="shared" si="3"/>
        <v>1.3878231048583984</v>
      </c>
    </row>
    <row r="132" spans="1:7" ht="30" x14ac:dyDescent="0.25">
      <c r="A132" s="5" t="s">
        <v>269</v>
      </c>
      <c r="B132" s="14" t="s">
        <v>270</v>
      </c>
      <c r="C132" s="19" t="s">
        <v>54</v>
      </c>
      <c r="D132" s="34">
        <v>0</v>
      </c>
      <c r="E132" s="41">
        <f t="shared" si="2"/>
        <v>0</v>
      </c>
      <c r="F132" s="1" t="e">
        <f>VLOOKUP(B132,input!$L$4:$M$25,2,FALSE)</f>
        <v>#N/A</v>
      </c>
      <c r="G132" s="1">
        <f t="shared" si="3"/>
        <v>0</v>
      </c>
    </row>
    <row r="133" spans="1:7" ht="30" x14ac:dyDescent="0.25">
      <c r="A133" s="5" t="s">
        <v>271</v>
      </c>
      <c r="B133" s="14" t="s">
        <v>272</v>
      </c>
      <c r="C133" s="19"/>
      <c r="D133" s="37">
        <v>1200</v>
      </c>
      <c r="E133" s="41">
        <f t="shared" si="2"/>
        <v>1200</v>
      </c>
      <c r="F133" s="1" t="e">
        <f>VLOOKUP(B133,input!$L$4:$M$25,2,FALSE)</f>
        <v>#N/A</v>
      </c>
      <c r="G133" s="1">
        <f t="shared" si="3"/>
        <v>1200</v>
      </c>
    </row>
    <row r="134" spans="1:7" ht="45" x14ac:dyDescent="0.25">
      <c r="A134" s="5" t="s">
        <v>273</v>
      </c>
      <c r="B134" s="14" t="s">
        <v>274</v>
      </c>
      <c r="C134" s="19" t="s">
        <v>162</v>
      </c>
      <c r="D134" s="36">
        <v>13.790937423706055</v>
      </c>
      <c r="E134" s="41">
        <f t="shared" si="2"/>
        <v>13.790937423706055</v>
      </c>
      <c r="F134" s="1" t="e">
        <f>VLOOKUP(B134,input!$L$4:$M$25,2,FALSE)</f>
        <v>#N/A</v>
      </c>
      <c r="G134" s="1">
        <f t="shared" si="3"/>
        <v>13.790937423706055</v>
      </c>
    </row>
    <row r="135" spans="1:7" ht="45" x14ac:dyDescent="0.25">
      <c r="A135" s="5" t="s">
        <v>275</v>
      </c>
      <c r="B135" s="14" t="s">
        <v>276</v>
      </c>
      <c r="C135" s="19" t="s">
        <v>54</v>
      </c>
      <c r="D135" s="36">
        <v>87.4635009765625</v>
      </c>
      <c r="E135" s="41">
        <f t="shared" si="2"/>
        <v>87.4635009765625</v>
      </c>
      <c r="F135" s="1" t="e">
        <f>VLOOKUP(B135,input!$L$4:$M$25,2,FALSE)</f>
        <v>#N/A</v>
      </c>
      <c r="G135" s="1">
        <f t="shared" si="3"/>
        <v>87.4635009765625</v>
      </c>
    </row>
    <row r="136" spans="1:7" ht="30" x14ac:dyDescent="0.25">
      <c r="A136" s="5" t="s">
        <v>277</v>
      </c>
      <c r="B136" s="14" t="s">
        <v>278</v>
      </c>
      <c r="C136" s="19"/>
      <c r="D136" s="35">
        <v>1.0499999523162842</v>
      </c>
      <c r="E136" s="41">
        <f t="shared" si="2"/>
        <v>1.0499999523162842</v>
      </c>
      <c r="F136" s="1" t="e">
        <f>VLOOKUP(B136,input!$L$4:$M$25,2,FALSE)</f>
        <v>#N/A</v>
      </c>
      <c r="G136" s="1">
        <f t="shared" si="3"/>
        <v>1.0499999523162842</v>
      </c>
    </row>
    <row r="137" spans="1:7" ht="30" x14ac:dyDescent="0.25">
      <c r="A137" s="5" t="s">
        <v>279</v>
      </c>
      <c r="B137" s="14" t="s">
        <v>280</v>
      </c>
      <c r="C137" s="19" t="s">
        <v>30</v>
      </c>
      <c r="D137" s="36">
        <v>85</v>
      </c>
      <c r="E137" s="41">
        <f t="shared" ref="E137:E200" si="4">G137</f>
        <v>85</v>
      </c>
      <c r="F137" s="1" t="e">
        <f>VLOOKUP(B137,input!$L$4:$M$25,2,FALSE)</f>
        <v>#N/A</v>
      </c>
      <c r="G137" s="1">
        <f t="shared" ref="G137:G200" si="5">_xlfn.IFNA(F137,D137)</f>
        <v>85</v>
      </c>
    </row>
    <row r="138" spans="1:7" ht="30" x14ac:dyDescent="0.25">
      <c r="A138" s="5" t="s">
        <v>281</v>
      </c>
      <c r="B138" s="14" t="s">
        <v>282</v>
      </c>
      <c r="C138" s="19" t="s">
        <v>30</v>
      </c>
      <c r="D138" s="35">
        <v>5</v>
      </c>
      <c r="E138" s="41">
        <f t="shared" si="4"/>
        <v>5</v>
      </c>
      <c r="F138" s="1" t="e">
        <f>VLOOKUP(B138,input!$L$4:$M$25,2,FALSE)</f>
        <v>#N/A</v>
      </c>
      <c r="G138" s="1">
        <f t="shared" si="5"/>
        <v>5</v>
      </c>
    </row>
    <row r="139" spans="1:7" ht="30" x14ac:dyDescent="0.25">
      <c r="A139" s="5" t="s">
        <v>283</v>
      </c>
      <c r="B139" s="14" t="s">
        <v>284</v>
      </c>
      <c r="C139" s="19" t="s">
        <v>30</v>
      </c>
      <c r="D139" s="35">
        <v>5.5999999046325684</v>
      </c>
      <c r="E139" s="41">
        <f t="shared" si="4"/>
        <v>5.5999999046325684</v>
      </c>
      <c r="F139" s="1" t="e">
        <f>VLOOKUP(B139,input!$L$4:$M$25,2,FALSE)</f>
        <v>#N/A</v>
      </c>
      <c r="G139" s="1">
        <f t="shared" si="5"/>
        <v>5.5999999046325684</v>
      </c>
    </row>
    <row r="140" spans="1:7" ht="45" x14ac:dyDescent="0.25">
      <c r="A140" s="5" t="s">
        <v>285</v>
      </c>
      <c r="B140" s="14" t="s">
        <v>286</v>
      </c>
      <c r="C140" s="19" t="s">
        <v>38</v>
      </c>
      <c r="D140" s="38">
        <v>0.41367900371551514</v>
      </c>
      <c r="E140" s="41">
        <f t="shared" si="4"/>
        <v>0.41367900371551514</v>
      </c>
      <c r="F140" s="1" t="e">
        <f>VLOOKUP(B140,input!$L$4:$M$25,2,FALSE)</f>
        <v>#N/A</v>
      </c>
      <c r="G140" s="1">
        <f t="shared" si="5"/>
        <v>0.41367900371551514</v>
      </c>
    </row>
    <row r="141" spans="1:7" ht="30" x14ac:dyDescent="0.25">
      <c r="A141" s="5" t="s">
        <v>287</v>
      </c>
      <c r="B141" s="14" t="s">
        <v>288</v>
      </c>
      <c r="C141" s="19" t="s">
        <v>30</v>
      </c>
      <c r="D141" s="35">
        <v>2</v>
      </c>
      <c r="E141" s="41">
        <f t="shared" si="4"/>
        <v>2</v>
      </c>
      <c r="F141" s="1" t="e">
        <f>VLOOKUP(B141,input!$L$4:$M$25,2,FALSE)</f>
        <v>#N/A</v>
      </c>
      <c r="G141" s="1">
        <f t="shared" si="5"/>
        <v>2</v>
      </c>
    </row>
    <row r="142" spans="1:7" ht="30" x14ac:dyDescent="0.25">
      <c r="A142" s="5" t="s">
        <v>289</v>
      </c>
      <c r="B142" s="14" t="s">
        <v>290</v>
      </c>
      <c r="C142" s="19" t="s">
        <v>30</v>
      </c>
      <c r="D142" s="37">
        <v>110</v>
      </c>
      <c r="E142" s="41">
        <f t="shared" si="4"/>
        <v>110</v>
      </c>
      <c r="F142" s="1" t="e">
        <f>VLOOKUP(B142,input!$L$4:$M$25,2,FALSE)</f>
        <v>#N/A</v>
      </c>
      <c r="G142" s="1">
        <f t="shared" si="5"/>
        <v>110</v>
      </c>
    </row>
    <row r="143" spans="1:7" ht="30" x14ac:dyDescent="0.25">
      <c r="A143" s="5" t="s">
        <v>291</v>
      </c>
      <c r="B143" s="14" t="s">
        <v>292</v>
      </c>
      <c r="C143" s="19" t="s">
        <v>30</v>
      </c>
      <c r="D143" s="35">
        <v>5.5999999046325684</v>
      </c>
      <c r="E143" s="41">
        <f t="shared" si="4"/>
        <v>5.5999999046325684</v>
      </c>
      <c r="F143" s="1" t="e">
        <f>VLOOKUP(B143,input!$L$4:$M$25,2,FALSE)</f>
        <v>#N/A</v>
      </c>
      <c r="G143" s="1">
        <f t="shared" si="5"/>
        <v>5.5999999046325684</v>
      </c>
    </row>
    <row r="144" spans="1:7" ht="45" x14ac:dyDescent="0.25">
      <c r="A144" s="5" t="s">
        <v>293</v>
      </c>
      <c r="B144" s="14" t="s">
        <v>294</v>
      </c>
      <c r="C144" s="19" t="s">
        <v>38</v>
      </c>
      <c r="D144" s="38">
        <v>0.41367900371551514</v>
      </c>
      <c r="E144" s="41">
        <f t="shared" si="4"/>
        <v>0.41367900371551514</v>
      </c>
      <c r="F144" s="1" t="e">
        <f>VLOOKUP(B144,input!$L$4:$M$25,2,FALSE)</f>
        <v>#N/A</v>
      </c>
      <c r="G144" s="1">
        <f t="shared" si="5"/>
        <v>0.41367900371551514</v>
      </c>
    </row>
    <row r="145" spans="1:7" ht="30" x14ac:dyDescent="0.25">
      <c r="A145" s="5" t="s">
        <v>295</v>
      </c>
      <c r="B145" s="14" t="s">
        <v>296</v>
      </c>
      <c r="C145" s="19" t="s">
        <v>30</v>
      </c>
      <c r="D145" s="35">
        <v>2</v>
      </c>
      <c r="E145" s="41">
        <f t="shared" si="4"/>
        <v>2</v>
      </c>
      <c r="F145" s="1" t="e">
        <f>VLOOKUP(B145,input!$L$4:$M$25,2,FALSE)</f>
        <v>#N/A</v>
      </c>
      <c r="G145" s="1">
        <f t="shared" si="5"/>
        <v>2</v>
      </c>
    </row>
    <row r="146" spans="1:7" ht="30" x14ac:dyDescent="0.25">
      <c r="A146" s="5" t="s">
        <v>297</v>
      </c>
      <c r="B146" s="14" t="s">
        <v>298</v>
      </c>
      <c r="C146" s="19" t="s">
        <v>30</v>
      </c>
      <c r="D146" s="37">
        <v>125</v>
      </c>
      <c r="E146" s="41">
        <f t="shared" si="4"/>
        <v>125</v>
      </c>
      <c r="F146" s="1" t="e">
        <f>VLOOKUP(B146,input!$L$4:$M$25,2,FALSE)</f>
        <v>#N/A</v>
      </c>
      <c r="G146" s="1">
        <f t="shared" si="5"/>
        <v>125</v>
      </c>
    </row>
    <row r="147" spans="1:7" ht="30" x14ac:dyDescent="0.25">
      <c r="A147" s="5" t="s">
        <v>299</v>
      </c>
      <c r="B147" s="14" t="s">
        <v>300</v>
      </c>
      <c r="C147" s="19" t="s">
        <v>30</v>
      </c>
      <c r="D147" s="35">
        <v>5.5999999046325684</v>
      </c>
      <c r="E147" s="41">
        <f t="shared" si="4"/>
        <v>5.5999999046325684</v>
      </c>
      <c r="F147" s="1" t="e">
        <f>VLOOKUP(B147,input!$L$4:$M$25,2,FALSE)</f>
        <v>#N/A</v>
      </c>
      <c r="G147" s="1">
        <f t="shared" si="5"/>
        <v>5.5999999046325684</v>
      </c>
    </row>
    <row r="148" spans="1:7" ht="45" x14ac:dyDescent="0.25">
      <c r="A148" s="5" t="s">
        <v>301</v>
      </c>
      <c r="B148" s="14" t="s">
        <v>302</v>
      </c>
      <c r="C148" s="19" t="s">
        <v>38</v>
      </c>
      <c r="D148" s="38">
        <v>0.41367900371551514</v>
      </c>
      <c r="E148" s="41">
        <f t="shared" si="4"/>
        <v>0.41367900371551514</v>
      </c>
      <c r="F148" s="1" t="e">
        <f>VLOOKUP(B148,input!$L$4:$M$25,2,FALSE)</f>
        <v>#N/A</v>
      </c>
      <c r="G148" s="1">
        <f t="shared" si="5"/>
        <v>0.41367900371551514</v>
      </c>
    </row>
    <row r="149" spans="1:7" ht="30" x14ac:dyDescent="0.25">
      <c r="A149" s="5" t="s">
        <v>303</v>
      </c>
      <c r="B149" s="14" t="s">
        <v>304</v>
      </c>
      <c r="C149" s="19" t="s">
        <v>30</v>
      </c>
      <c r="D149" s="35">
        <v>2</v>
      </c>
      <c r="E149" s="41">
        <f t="shared" si="4"/>
        <v>2</v>
      </c>
      <c r="F149" s="1" t="e">
        <f>VLOOKUP(B149,input!$L$4:$M$25,2,FALSE)</f>
        <v>#N/A</v>
      </c>
      <c r="G149" s="1">
        <f t="shared" si="5"/>
        <v>2</v>
      </c>
    </row>
    <row r="150" spans="1:7" ht="30" x14ac:dyDescent="0.25">
      <c r="A150" s="5" t="s">
        <v>305</v>
      </c>
      <c r="B150" s="14" t="s">
        <v>306</v>
      </c>
      <c r="C150" s="19" t="s">
        <v>30</v>
      </c>
      <c r="D150" s="37">
        <v>150</v>
      </c>
      <c r="E150" s="41">
        <f t="shared" si="4"/>
        <v>150</v>
      </c>
      <c r="F150" s="1" t="e">
        <f>VLOOKUP(B150,input!$L$4:$M$25,2,FALSE)</f>
        <v>#N/A</v>
      </c>
      <c r="G150" s="1">
        <f t="shared" si="5"/>
        <v>150</v>
      </c>
    </row>
    <row r="151" spans="1:7" ht="30" x14ac:dyDescent="0.25">
      <c r="A151" s="5" t="s">
        <v>307</v>
      </c>
      <c r="B151" s="14" t="s">
        <v>308</v>
      </c>
      <c r="C151" s="19" t="s">
        <v>30</v>
      </c>
      <c r="D151" s="35">
        <v>5</v>
      </c>
      <c r="E151" s="41">
        <f t="shared" si="4"/>
        <v>5</v>
      </c>
      <c r="F151" s="1" t="e">
        <f>VLOOKUP(B151,input!$L$4:$M$25,2,FALSE)</f>
        <v>#N/A</v>
      </c>
      <c r="G151" s="1">
        <f t="shared" si="5"/>
        <v>5</v>
      </c>
    </row>
    <row r="152" spans="1:7" ht="30" x14ac:dyDescent="0.25">
      <c r="A152" s="5" t="s">
        <v>309</v>
      </c>
      <c r="B152" s="14" t="s">
        <v>310</v>
      </c>
      <c r="C152" s="19" t="s">
        <v>30</v>
      </c>
      <c r="D152" s="35">
        <v>5.5999999046325684</v>
      </c>
      <c r="E152" s="41">
        <f t="shared" si="4"/>
        <v>5.5999999046325684</v>
      </c>
      <c r="F152" s="1" t="e">
        <f>VLOOKUP(B152,input!$L$4:$M$25,2,FALSE)</f>
        <v>#N/A</v>
      </c>
      <c r="G152" s="1">
        <f t="shared" si="5"/>
        <v>5.5999999046325684</v>
      </c>
    </row>
    <row r="153" spans="1:7" ht="45" x14ac:dyDescent="0.25">
      <c r="A153" s="5" t="s">
        <v>311</v>
      </c>
      <c r="B153" s="14" t="s">
        <v>312</v>
      </c>
      <c r="C153" s="19" t="s">
        <v>38</v>
      </c>
      <c r="D153" s="38">
        <v>0.41367900371551514</v>
      </c>
      <c r="E153" s="41">
        <f t="shared" si="4"/>
        <v>0.41367900371551514</v>
      </c>
      <c r="F153" s="1" t="e">
        <f>VLOOKUP(B153,input!$L$4:$M$25,2,FALSE)</f>
        <v>#N/A</v>
      </c>
      <c r="G153" s="1">
        <f t="shared" si="5"/>
        <v>0.41367900371551514</v>
      </c>
    </row>
    <row r="154" spans="1:7" ht="30" x14ac:dyDescent="0.25">
      <c r="A154" s="5" t="s">
        <v>313</v>
      </c>
      <c r="B154" s="14" t="s">
        <v>314</v>
      </c>
      <c r="C154" s="19" t="s">
        <v>30</v>
      </c>
      <c r="D154" s="35">
        <v>2</v>
      </c>
      <c r="E154" s="41">
        <f t="shared" si="4"/>
        <v>2</v>
      </c>
      <c r="F154" s="1" t="e">
        <f>VLOOKUP(B154,input!$L$4:$M$25,2,FALSE)</f>
        <v>#N/A</v>
      </c>
      <c r="G154" s="1">
        <f t="shared" si="5"/>
        <v>2</v>
      </c>
    </row>
    <row r="155" spans="1:7" ht="30" x14ac:dyDescent="0.25">
      <c r="A155" s="5" t="s">
        <v>315</v>
      </c>
      <c r="B155" s="14" t="s">
        <v>316</v>
      </c>
      <c r="C155" s="19" t="s">
        <v>30</v>
      </c>
      <c r="D155" s="37">
        <v>198.5162353515625</v>
      </c>
      <c r="E155" s="41">
        <f t="shared" si="4"/>
        <v>198.5162353515625</v>
      </c>
      <c r="F155" s="1" t="e">
        <f>VLOOKUP(B155,input!$L$4:$M$25,2,FALSE)</f>
        <v>#N/A</v>
      </c>
      <c r="G155" s="1">
        <f t="shared" si="5"/>
        <v>198.5162353515625</v>
      </c>
    </row>
    <row r="156" spans="1:7" ht="30" x14ac:dyDescent="0.25">
      <c r="A156" s="5" t="s">
        <v>317</v>
      </c>
      <c r="B156" s="14" t="s">
        <v>318</v>
      </c>
      <c r="C156" s="19" t="s">
        <v>30</v>
      </c>
      <c r="D156" s="38">
        <v>-0.18999999761581421</v>
      </c>
      <c r="E156" s="41">
        <f t="shared" si="4"/>
        <v>-0.18999999761581421</v>
      </c>
      <c r="F156" s="1" t="e">
        <f>VLOOKUP(B156,input!$L$4:$M$25,2,FALSE)</f>
        <v>#N/A</v>
      </c>
      <c r="G156" s="1">
        <f t="shared" si="5"/>
        <v>-0.18999999761581421</v>
      </c>
    </row>
    <row r="157" spans="1:7" ht="30" x14ac:dyDescent="0.25">
      <c r="A157" s="5" t="s">
        <v>319</v>
      </c>
      <c r="B157" s="14" t="s">
        <v>320</v>
      </c>
      <c r="C157" s="19" t="s">
        <v>30</v>
      </c>
      <c r="D157" s="35">
        <v>5</v>
      </c>
      <c r="E157" s="41">
        <f t="shared" si="4"/>
        <v>5</v>
      </c>
      <c r="F157" s="1" t="e">
        <f>VLOOKUP(B157,input!$L$4:$M$25,2,FALSE)</f>
        <v>#N/A</v>
      </c>
      <c r="G157" s="1">
        <f t="shared" si="5"/>
        <v>5</v>
      </c>
    </row>
    <row r="158" spans="1:7" ht="30" x14ac:dyDescent="0.25">
      <c r="A158" s="5" t="s">
        <v>321</v>
      </c>
      <c r="B158" s="14" t="s">
        <v>322</v>
      </c>
      <c r="C158" s="19" t="s">
        <v>30</v>
      </c>
      <c r="D158" s="35">
        <v>6.5359997749328613</v>
      </c>
      <c r="E158" s="41">
        <f t="shared" si="4"/>
        <v>6.5359997749328613</v>
      </c>
      <c r="F158" s="1" t="e">
        <f>VLOOKUP(B158,input!$L$4:$M$25,2,FALSE)</f>
        <v>#N/A</v>
      </c>
      <c r="G158" s="1">
        <f t="shared" si="5"/>
        <v>6.5359997749328613</v>
      </c>
    </row>
    <row r="159" spans="1:7" ht="45" x14ac:dyDescent="0.25">
      <c r="A159" s="5" t="s">
        <v>323</v>
      </c>
      <c r="B159" s="14" t="s">
        <v>324</v>
      </c>
      <c r="C159" s="19" t="s">
        <v>38</v>
      </c>
      <c r="D159" s="38">
        <v>0.41367900371551514</v>
      </c>
      <c r="E159" s="41">
        <f t="shared" si="4"/>
        <v>0.41367900371551514</v>
      </c>
      <c r="F159" s="1" t="e">
        <f>VLOOKUP(B159,input!$L$4:$M$25,2,FALSE)</f>
        <v>#N/A</v>
      </c>
      <c r="G159" s="1">
        <f t="shared" si="5"/>
        <v>0.41367900371551514</v>
      </c>
    </row>
    <row r="160" spans="1:7" ht="30" x14ac:dyDescent="0.25">
      <c r="A160" s="5" t="s">
        <v>325</v>
      </c>
      <c r="B160" s="14" t="s">
        <v>326</v>
      </c>
      <c r="C160" s="19" t="s">
        <v>30</v>
      </c>
      <c r="D160" s="35">
        <v>2</v>
      </c>
      <c r="E160" s="41">
        <f t="shared" si="4"/>
        <v>2</v>
      </c>
      <c r="F160" s="1" t="e">
        <f>VLOOKUP(B160,input!$L$4:$M$25,2,FALSE)</f>
        <v>#N/A</v>
      </c>
      <c r="G160" s="1">
        <f t="shared" si="5"/>
        <v>2</v>
      </c>
    </row>
    <row r="161" spans="1:7" ht="30" x14ac:dyDescent="0.25">
      <c r="A161" s="5" t="s">
        <v>327</v>
      </c>
      <c r="B161" s="14" t="s">
        <v>328</v>
      </c>
      <c r="C161" s="19" t="s">
        <v>30</v>
      </c>
      <c r="D161" s="37">
        <v>222.47445678710937</v>
      </c>
      <c r="E161" s="41">
        <f t="shared" si="4"/>
        <v>222.47445678710937</v>
      </c>
      <c r="F161" s="1" t="e">
        <f>VLOOKUP(B161,input!$L$4:$M$25,2,FALSE)</f>
        <v>#N/A</v>
      </c>
      <c r="G161" s="1">
        <f t="shared" si="5"/>
        <v>222.47445678710937</v>
      </c>
    </row>
    <row r="162" spans="1:7" ht="30" x14ac:dyDescent="0.25">
      <c r="A162" s="5" t="s">
        <v>329</v>
      </c>
      <c r="B162" s="14" t="s">
        <v>330</v>
      </c>
      <c r="C162" s="19" t="s">
        <v>30</v>
      </c>
      <c r="D162" s="35">
        <v>-4.0999999046325684</v>
      </c>
      <c r="E162" s="41">
        <f t="shared" si="4"/>
        <v>-4.0999999046325684</v>
      </c>
      <c r="F162" s="1" t="e">
        <f>VLOOKUP(B162,input!$L$4:$M$25,2,FALSE)</f>
        <v>#N/A</v>
      </c>
      <c r="G162" s="1">
        <f t="shared" si="5"/>
        <v>-4.0999999046325684</v>
      </c>
    </row>
    <row r="163" spans="1:7" ht="30" x14ac:dyDescent="0.25">
      <c r="A163" s="5" t="s">
        <v>331</v>
      </c>
      <c r="B163" s="14" t="s">
        <v>332</v>
      </c>
      <c r="C163" s="19" t="s">
        <v>30</v>
      </c>
      <c r="D163" s="35">
        <v>5</v>
      </c>
      <c r="E163" s="41">
        <f t="shared" si="4"/>
        <v>5</v>
      </c>
      <c r="F163" s="1" t="e">
        <f>VLOOKUP(B163,input!$L$4:$M$25,2,FALSE)</f>
        <v>#N/A</v>
      </c>
      <c r="G163" s="1">
        <f t="shared" si="5"/>
        <v>5</v>
      </c>
    </row>
    <row r="164" spans="1:7" ht="30" x14ac:dyDescent="0.25">
      <c r="A164" s="5" t="s">
        <v>333</v>
      </c>
      <c r="B164" s="14" t="s">
        <v>334</v>
      </c>
      <c r="C164" s="19" t="s">
        <v>30</v>
      </c>
      <c r="D164" s="35">
        <v>7.0409998893737793</v>
      </c>
      <c r="E164" s="41">
        <f t="shared" si="4"/>
        <v>7.0409998893737793</v>
      </c>
      <c r="F164" s="1" t="e">
        <f>VLOOKUP(B164,input!$L$4:$M$25,2,FALSE)</f>
        <v>#N/A</v>
      </c>
      <c r="G164" s="1">
        <f t="shared" si="5"/>
        <v>7.0409998893737793</v>
      </c>
    </row>
    <row r="165" spans="1:7" ht="45" x14ac:dyDescent="0.25">
      <c r="A165" s="5" t="s">
        <v>335</v>
      </c>
      <c r="B165" s="14" t="s">
        <v>336</v>
      </c>
      <c r="C165" s="19" t="s">
        <v>38</v>
      </c>
      <c r="D165" s="38">
        <v>0.41367900371551514</v>
      </c>
      <c r="E165" s="41">
        <f t="shared" si="4"/>
        <v>0.41367900371551514</v>
      </c>
      <c r="F165" s="1" t="e">
        <f>VLOOKUP(B165,input!$L$4:$M$25,2,FALSE)</f>
        <v>#N/A</v>
      </c>
      <c r="G165" s="1">
        <f t="shared" si="5"/>
        <v>0.41367900371551514</v>
      </c>
    </row>
    <row r="166" spans="1:7" ht="30" x14ac:dyDescent="0.25">
      <c r="A166" s="5" t="s">
        <v>337</v>
      </c>
      <c r="B166" s="14" t="s">
        <v>338</v>
      </c>
      <c r="C166" s="19" t="s">
        <v>30</v>
      </c>
      <c r="D166" s="38">
        <v>0.27777779102325439</v>
      </c>
      <c r="E166" s="41">
        <f t="shared" si="4"/>
        <v>0.27777779102325439</v>
      </c>
      <c r="F166" s="1" t="e">
        <f>VLOOKUP(B166,input!$L$4:$M$25,2,FALSE)</f>
        <v>#N/A</v>
      </c>
      <c r="G166" s="1">
        <f t="shared" si="5"/>
        <v>0.27777779102325439</v>
      </c>
    </row>
    <row r="167" spans="1:7" ht="30" x14ac:dyDescent="0.25">
      <c r="A167" s="5" t="s">
        <v>339</v>
      </c>
      <c r="B167" s="14" t="s">
        <v>340</v>
      </c>
      <c r="C167" s="19" t="s">
        <v>38</v>
      </c>
      <c r="D167" s="35">
        <v>1.0124009847640991</v>
      </c>
      <c r="E167" s="41">
        <f t="shared" si="4"/>
        <v>1.0124009847640991</v>
      </c>
      <c r="F167" s="1" t="e">
        <f>VLOOKUP(B167,input!$L$4:$M$25,2,FALSE)</f>
        <v>#N/A</v>
      </c>
      <c r="G167" s="1">
        <f t="shared" si="5"/>
        <v>1.0124009847640991</v>
      </c>
    </row>
    <row r="168" spans="1:7" ht="30" x14ac:dyDescent="0.25">
      <c r="A168" s="5" t="s">
        <v>341</v>
      </c>
      <c r="B168" s="14" t="s">
        <v>342</v>
      </c>
      <c r="C168" s="19" t="s">
        <v>30</v>
      </c>
      <c r="D168" s="36">
        <v>33.000003814697266</v>
      </c>
      <c r="E168" s="41">
        <f t="shared" si="4"/>
        <v>33.000003814697266</v>
      </c>
      <c r="F168" s="1" t="e">
        <f>VLOOKUP(B168,input!$L$4:$M$25,2,FALSE)</f>
        <v>#N/A</v>
      </c>
      <c r="G168" s="1">
        <f t="shared" si="5"/>
        <v>33.000003814697266</v>
      </c>
    </row>
    <row r="169" spans="1:7" x14ac:dyDescent="0.25">
      <c r="A169" s="5" t="s">
        <v>343</v>
      </c>
      <c r="B169" s="14" t="s">
        <v>344</v>
      </c>
      <c r="C169" s="19" t="s">
        <v>41</v>
      </c>
      <c r="D169" s="36">
        <v>79</v>
      </c>
      <c r="E169" s="41">
        <f t="shared" si="4"/>
        <v>79</v>
      </c>
      <c r="F169" s="1" t="e">
        <f>VLOOKUP(B169,input!$L$4:$M$25,2,FALSE)</f>
        <v>#N/A</v>
      </c>
      <c r="G169" s="1">
        <f t="shared" si="5"/>
        <v>79</v>
      </c>
    </row>
    <row r="170" spans="1:7" ht="30" x14ac:dyDescent="0.25">
      <c r="A170" s="5" t="s">
        <v>345</v>
      </c>
      <c r="B170" s="14" t="s">
        <v>346</v>
      </c>
      <c r="C170" s="19" t="s">
        <v>347</v>
      </c>
      <c r="D170" s="35">
        <v>2.4391825199127197</v>
      </c>
      <c r="E170" s="41">
        <f t="shared" si="4"/>
        <v>2.4391825199127197</v>
      </c>
      <c r="F170" s="1" t="e">
        <f>VLOOKUP(B170,input!$L$4:$M$25,2,FALSE)</f>
        <v>#N/A</v>
      </c>
      <c r="G170" s="1">
        <f t="shared" si="5"/>
        <v>2.4391825199127197</v>
      </c>
    </row>
    <row r="171" spans="1:7" x14ac:dyDescent="0.25">
      <c r="A171" s="5" t="s">
        <v>348</v>
      </c>
      <c r="B171" s="14" t="s">
        <v>349</v>
      </c>
      <c r="C171" s="19"/>
      <c r="D171" s="11" t="s">
        <v>350</v>
      </c>
      <c r="E171" s="41" t="str">
        <f t="shared" si="4"/>
        <v>Perf. Test WI sim</v>
      </c>
      <c r="F171" s="1" t="e">
        <f>VLOOKUP(B171,input!$L$4:$M$25,2,FALSE)</f>
        <v>#N/A</v>
      </c>
      <c r="G171" s="1" t="str">
        <f t="shared" si="5"/>
        <v>Perf. Test WI sim</v>
      </c>
    </row>
    <row r="172" spans="1:7" ht="30" x14ac:dyDescent="0.25">
      <c r="A172" s="5" t="s">
        <v>351</v>
      </c>
      <c r="B172" s="14" t="s">
        <v>352</v>
      </c>
      <c r="C172" s="19"/>
      <c r="D172" s="34">
        <v>0</v>
      </c>
      <c r="E172" s="41">
        <f t="shared" si="4"/>
        <v>0</v>
      </c>
      <c r="F172" s="1" t="e">
        <f>VLOOKUP(B172,input!$L$4:$M$25,2,FALSE)</f>
        <v>#N/A</v>
      </c>
      <c r="G172" s="1">
        <f t="shared" si="5"/>
        <v>0</v>
      </c>
    </row>
    <row r="173" spans="1:7" ht="30" x14ac:dyDescent="0.25">
      <c r="A173" s="5" t="s">
        <v>353</v>
      </c>
      <c r="B173" s="14" t="s">
        <v>354</v>
      </c>
      <c r="C173" s="19" t="s">
        <v>33</v>
      </c>
      <c r="D173" s="36">
        <v>40.049999237060547</v>
      </c>
      <c r="E173" s="41">
        <f t="shared" si="4"/>
        <v>30</v>
      </c>
      <c r="F173" s="1">
        <f>VLOOKUP(B173,input!$L$4:$M$25,2,FALSE)</f>
        <v>30</v>
      </c>
      <c r="G173" s="1">
        <f t="shared" si="5"/>
        <v>30</v>
      </c>
    </row>
    <row r="174" spans="1:7" ht="30" x14ac:dyDescent="0.25">
      <c r="A174" s="5" t="s">
        <v>355</v>
      </c>
      <c r="B174" s="14" t="s">
        <v>356</v>
      </c>
      <c r="C174" s="19" t="s">
        <v>33</v>
      </c>
      <c r="D174" s="35">
        <v>6.6100001335144043</v>
      </c>
      <c r="E174" s="41">
        <f t="shared" si="4"/>
        <v>6.6100001335144043</v>
      </c>
      <c r="F174" s="1" t="e">
        <f>VLOOKUP(B174,input!$L$4:$M$25,2,FALSE)</f>
        <v>#N/A</v>
      </c>
      <c r="G174" s="1">
        <f t="shared" si="5"/>
        <v>6.6100001335144043</v>
      </c>
    </row>
    <row r="175" spans="1:7" x14ac:dyDescent="0.25">
      <c r="A175" s="5" t="s">
        <v>357</v>
      </c>
      <c r="B175" s="14" t="s">
        <v>358</v>
      </c>
      <c r="C175" s="19" t="s">
        <v>33</v>
      </c>
      <c r="D175" s="36">
        <v>39.349998474121094</v>
      </c>
      <c r="E175" s="41">
        <f t="shared" si="4"/>
        <v>39.349998474121094</v>
      </c>
      <c r="F175" s="1" t="e">
        <f>VLOOKUP(B175,input!$L$4:$M$25,2,FALSE)</f>
        <v>#N/A</v>
      </c>
      <c r="G175" s="1">
        <f t="shared" si="5"/>
        <v>39.349998474121094</v>
      </c>
    </row>
    <row r="176" spans="1:7" x14ac:dyDescent="0.25">
      <c r="A176" s="5" t="s">
        <v>359</v>
      </c>
      <c r="B176" s="14" t="s">
        <v>360</v>
      </c>
      <c r="C176" s="19" t="s">
        <v>33</v>
      </c>
      <c r="D176" s="35">
        <v>2.7799999713897705</v>
      </c>
      <c r="E176" s="41">
        <f t="shared" si="4"/>
        <v>2.7799999713897705</v>
      </c>
      <c r="F176" s="1" t="e">
        <f>VLOOKUP(B176,input!$L$4:$M$25,2,FALSE)</f>
        <v>#N/A</v>
      </c>
      <c r="G176" s="1">
        <f t="shared" si="5"/>
        <v>2.7799999713897705</v>
      </c>
    </row>
    <row r="177" spans="1:7" ht="30" x14ac:dyDescent="0.25">
      <c r="A177" s="5" t="s">
        <v>361</v>
      </c>
      <c r="B177" s="14" t="s">
        <v>362</v>
      </c>
      <c r="C177" s="19" t="s">
        <v>33</v>
      </c>
      <c r="D177" s="38">
        <v>0.55000001192092896</v>
      </c>
      <c r="E177" s="41">
        <f t="shared" si="4"/>
        <v>0.55000001192092896</v>
      </c>
      <c r="F177" s="1" t="e">
        <f>VLOOKUP(B177,input!$L$4:$M$25,2,FALSE)</f>
        <v>#N/A</v>
      </c>
      <c r="G177" s="1">
        <f t="shared" si="5"/>
        <v>0.55000001192092896</v>
      </c>
    </row>
    <row r="178" spans="1:7" ht="30" x14ac:dyDescent="0.25">
      <c r="A178" s="5" t="s">
        <v>363</v>
      </c>
      <c r="B178" s="14" t="s">
        <v>364</v>
      </c>
      <c r="C178" s="19" t="s">
        <v>33</v>
      </c>
      <c r="D178" s="34">
        <v>0</v>
      </c>
      <c r="E178" s="41">
        <f t="shared" si="4"/>
        <v>0</v>
      </c>
      <c r="F178" s="1" t="e">
        <f>VLOOKUP(B178,input!$L$4:$M$25,2,FALSE)</f>
        <v>#N/A</v>
      </c>
      <c r="G178" s="1">
        <f t="shared" si="5"/>
        <v>0</v>
      </c>
    </row>
    <row r="179" spans="1:7" x14ac:dyDescent="0.25">
      <c r="A179" s="5" t="s">
        <v>365</v>
      </c>
      <c r="B179" s="14" t="s">
        <v>366</v>
      </c>
      <c r="C179" s="19" t="s">
        <v>33</v>
      </c>
      <c r="D179" s="38">
        <v>0.25</v>
      </c>
      <c r="E179" s="41">
        <f t="shared" si="4"/>
        <v>0.25</v>
      </c>
      <c r="F179" s="1" t="e">
        <f>VLOOKUP(B179,input!$L$4:$M$25,2,FALSE)</f>
        <v>#N/A</v>
      </c>
      <c r="G179" s="1">
        <f t="shared" si="5"/>
        <v>0.25</v>
      </c>
    </row>
    <row r="180" spans="1:7" ht="30" x14ac:dyDescent="0.25">
      <c r="A180" s="5" t="s">
        <v>367</v>
      </c>
      <c r="B180" s="14" t="s">
        <v>368</v>
      </c>
      <c r="C180" s="19" t="s">
        <v>33</v>
      </c>
      <c r="D180" s="36">
        <v>10.410001754760742</v>
      </c>
      <c r="E180" s="41">
        <f t="shared" si="4"/>
        <v>10.410001754760742</v>
      </c>
      <c r="F180" s="1" t="e">
        <f>VLOOKUP(B180,input!$L$4:$M$25,2,FALSE)</f>
        <v>#N/A</v>
      </c>
      <c r="G180" s="1">
        <f t="shared" si="5"/>
        <v>10.410001754760742</v>
      </c>
    </row>
    <row r="181" spans="1:7" x14ac:dyDescent="0.25">
      <c r="A181" s="5" t="s">
        <v>369</v>
      </c>
      <c r="B181" s="14" t="s">
        <v>370</v>
      </c>
      <c r="C181" s="19" t="s">
        <v>371</v>
      </c>
      <c r="D181" s="34">
        <v>16747</v>
      </c>
      <c r="E181" s="41">
        <f t="shared" si="4"/>
        <v>16747</v>
      </c>
      <c r="F181" s="1">
        <f>VLOOKUP(B181,input!$L$4:$M$25,2,FALSE)</f>
        <v>16747</v>
      </c>
      <c r="G181" s="1">
        <f t="shared" si="5"/>
        <v>16747</v>
      </c>
    </row>
    <row r="182" spans="1:7" ht="30" x14ac:dyDescent="0.25">
      <c r="A182" s="5" t="s">
        <v>372</v>
      </c>
      <c r="B182" s="14" t="s">
        <v>373</v>
      </c>
      <c r="C182" s="19" t="s">
        <v>33</v>
      </c>
      <c r="D182" s="36">
        <v>28.420000076293945</v>
      </c>
      <c r="E182" s="41">
        <f t="shared" si="4"/>
        <v>28.420000076293945</v>
      </c>
      <c r="F182" s="1" t="e">
        <f>VLOOKUP(B182,input!$L$4:$M$25,2,FALSE)</f>
        <v>#N/A</v>
      </c>
      <c r="G182" s="1">
        <f t="shared" si="5"/>
        <v>28.420000076293945</v>
      </c>
    </row>
    <row r="183" spans="1:7" ht="30" x14ac:dyDescent="0.25">
      <c r="A183" s="5" t="s">
        <v>374</v>
      </c>
      <c r="B183" s="14" t="s">
        <v>375</v>
      </c>
      <c r="C183" s="19" t="s">
        <v>376</v>
      </c>
      <c r="D183" s="35">
        <v>1.2978314161300659</v>
      </c>
      <c r="E183" s="41">
        <f t="shared" si="4"/>
        <v>1.2978314161300659</v>
      </c>
      <c r="F183" s="1" t="e">
        <f>VLOOKUP(B183,input!$L$4:$M$25,2,FALSE)</f>
        <v>#N/A</v>
      </c>
      <c r="G183" s="1">
        <f t="shared" si="5"/>
        <v>1.2978314161300659</v>
      </c>
    </row>
    <row r="184" spans="1:7" ht="30" x14ac:dyDescent="0.25">
      <c r="A184" s="5" t="s">
        <v>377</v>
      </c>
      <c r="B184" s="14" t="s">
        <v>378</v>
      </c>
      <c r="C184" s="19" t="s">
        <v>376</v>
      </c>
      <c r="D184" s="35">
        <v>2.0932765007019043</v>
      </c>
      <c r="E184" s="41">
        <f t="shared" si="4"/>
        <v>2.0932765007019043</v>
      </c>
      <c r="F184" s="1" t="e">
        <f>VLOOKUP(B184,input!$L$4:$M$25,2,FALSE)</f>
        <v>#N/A</v>
      </c>
      <c r="G184" s="1">
        <f t="shared" si="5"/>
        <v>2.0932765007019043</v>
      </c>
    </row>
    <row r="185" spans="1:7" ht="30" x14ac:dyDescent="0.25">
      <c r="A185" s="5" t="s">
        <v>379</v>
      </c>
      <c r="B185" s="14" t="s">
        <v>380</v>
      </c>
      <c r="C185" s="19"/>
      <c r="D185" s="36">
        <v>46</v>
      </c>
      <c r="E185" s="41">
        <f t="shared" si="4"/>
        <v>46</v>
      </c>
      <c r="F185" s="1" t="e">
        <f>VLOOKUP(B185,input!$L$4:$M$25,2,FALSE)</f>
        <v>#N/A</v>
      </c>
      <c r="G185" s="1">
        <f t="shared" si="5"/>
        <v>46</v>
      </c>
    </row>
    <row r="186" spans="1:7" ht="30" x14ac:dyDescent="0.25">
      <c r="A186" s="5" t="s">
        <v>381</v>
      </c>
      <c r="B186" s="14" t="s">
        <v>382</v>
      </c>
      <c r="C186" s="19" t="s">
        <v>33</v>
      </c>
      <c r="D186" s="36">
        <v>18</v>
      </c>
      <c r="E186" s="41">
        <f t="shared" si="4"/>
        <v>18</v>
      </c>
      <c r="F186" s="1" t="e">
        <f>VLOOKUP(B186,input!$L$4:$M$25,2,FALSE)</f>
        <v>#N/A</v>
      </c>
      <c r="G186" s="1">
        <f t="shared" si="5"/>
        <v>18</v>
      </c>
    </row>
    <row r="187" spans="1:7" ht="30" x14ac:dyDescent="0.25">
      <c r="A187" s="5" t="s">
        <v>383</v>
      </c>
      <c r="B187" s="14" t="s">
        <v>384</v>
      </c>
      <c r="C187" s="19" t="s">
        <v>33</v>
      </c>
      <c r="D187" s="36">
        <v>19</v>
      </c>
      <c r="E187" s="41">
        <f t="shared" si="4"/>
        <v>19</v>
      </c>
      <c r="F187" s="1" t="e">
        <f>VLOOKUP(B187,input!$L$4:$M$25,2,FALSE)</f>
        <v>#N/A</v>
      </c>
      <c r="G187" s="1">
        <f t="shared" si="5"/>
        <v>19</v>
      </c>
    </row>
    <row r="188" spans="1:7" ht="30" x14ac:dyDescent="0.25">
      <c r="A188" s="5" t="s">
        <v>385</v>
      </c>
      <c r="B188" s="14" t="s">
        <v>386</v>
      </c>
      <c r="C188" s="19" t="s">
        <v>33</v>
      </c>
      <c r="D188" s="36">
        <v>23.5</v>
      </c>
      <c r="E188" s="41">
        <f t="shared" si="4"/>
        <v>23.5</v>
      </c>
      <c r="F188" s="1" t="e">
        <f>VLOOKUP(B188,input!$L$4:$M$25,2,FALSE)</f>
        <v>#N/A</v>
      </c>
      <c r="G188" s="1">
        <f t="shared" si="5"/>
        <v>23.5</v>
      </c>
    </row>
    <row r="189" spans="1:7" ht="30" x14ac:dyDescent="0.25">
      <c r="A189" s="5" t="s">
        <v>387</v>
      </c>
      <c r="B189" s="14" t="s">
        <v>388</v>
      </c>
      <c r="C189" s="19" t="s">
        <v>33</v>
      </c>
      <c r="D189" s="36">
        <v>18.5</v>
      </c>
      <c r="E189" s="41">
        <f t="shared" si="4"/>
        <v>18.5</v>
      </c>
      <c r="F189" s="1" t="e">
        <f>VLOOKUP(B189,input!$L$4:$M$25,2,FALSE)</f>
        <v>#N/A</v>
      </c>
      <c r="G189" s="1">
        <f t="shared" si="5"/>
        <v>18.5</v>
      </c>
    </row>
    <row r="190" spans="1:7" ht="30" x14ac:dyDescent="0.25">
      <c r="A190" s="5" t="s">
        <v>389</v>
      </c>
      <c r="B190" s="14" t="s">
        <v>390</v>
      </c>
      <c r="C190" s="19" t="s">
        <v>33</v>
      </c>
      <c r="D190" s="35">
        <v>7.0999999046325684</v>
      </c>
      <c r="E190" s="41">
        <f t="shared" si="4"/>
        <v>7.0999999046325684</v>
      </c>
      <c r="F190" s="1" t="e">
        <f>VLOOKUP(B190,input!$L$4:$M$25,2,FALSE)</f>
        <v>#N/A</v>
      </c>
      <c r="G190" s="1">
        <f t="shared" si="5"/>
        <v>7.0999999046325684</v>
      </c>
    </row>
    <row r="191" spans="1:7" ht="30" x14ac:dyDescent="0.25">
      <c r="A191" s="5" t="s">
        <v>391</v>
      </c>
      <c r="B191" s="14" t="s">
        <v>392</v>
      </c>
      <c r="C191" s="19" t="s">
        <v>33</v>
      </c>
      <c r="D191" s="35">
        <v>5</v>
      </c>
      <c r="E191" s="41">
        <f t="shared" si="4"/>
        <v>5</v>
      </c>
      <c r="F191" s="1" t="e">
        <f>VLOOKUP(B191,input!$L$4:$M$25,2,FALSE)</f>
        <v>#N/A</v>
      </c>
      <c r="G191" s="1">
        <f t="shared" si="5"/>
        <v>5</v>
      </c>
    </row>
    <row r="192" spans="1:7" ht="30" x14ac:dyDescent="0.25">
      <c r="A192" s="5" t="s">
        <v>393</v>
      </c>
      <c r="B192" s="14" t="s">
        <v>394</v>
      </c>
      <c r="C192" s="19" t="s">
        <v>33</v>
      </c>
      <c r="D192" s="38">
        <v>0.5</v>
      </c>
      <c r="E192" s="41">
        <f t="shared" si="4"/>
        <v>0.5</v>
      </c>
      <c r="F192" s="1" t="e">
        <f>VLOOKUP(B192,input!$L$4:$M$25,2,FALSE)</f>
        <v>#N/A</v>
      </c>
      <c r="G192" s="1">
        <f t="shared" si="5"/>
        <v>0.5</v>
      </c>
    </row>
    <row r="193" spans="1:7" ht="30" x14ac:dyDescent="0.25">
      <c r="A193" s="5" t="s">
        <v>395</v>
      </c>
      <c r="B193" s="14" t="s">
        <v>396</v>
      </c>
      <c r="C193" s="19" t="s">
        <v>33</v>
      </c>
      <c r="D193" s="38">
        <v>0.69999998807907104</v>
      </c>
      <c r="E193" s="41">
        <f t="shared" si="4"/>
        <v>0.69999998807907104</v>
      </c>
      <c r="F193" s="1" t="e">
        <f>VLOOKUP(B193,input!$L$4:$M$25,2,FALSE)</f>
        <v>#N/A</v>
      </c>
      <c r="G193" s="1">
        <f t="shared" si="5"/>
        <v>0.69999998807907104</v>
      </c>
    </row>
    <row r="194" spans="1:7" ht="30" x14ac:dyDescent="0.25">
      <c r="A194" s="5" t="s">
        <v>397</v>
      </c>
      <c r="B194" s="14" t="s">
        <v>398</v>
      </c>
      <c r="C194" s="19" t="s">
        <v>33</v>
      </c>
      <c r="D194" s="38">
        <v>3.9999999105930328E-2</v>
      </c>
      <c r="E194" s="41">
        <f t="shared" si="4"/>
        <v>3.9999999105930328E-2</v>
      </c>
      <c r="F194" s="1" t="e">
        <f>VLOOKUP(B194,input!$L$4:$M$25,2,FALSE)</f>
        <v>#N/A</v>
      </c>
      <c r="G194" s="1">
        <f t="shared" si="5"/>
        <v>3.9999999105930328E-2</v>
      </c>
    </row>
    <row r="195" spans="1:7" ht="30" x14ac:dyDescent="0.25">
      <c r="A195" s="5" t="s">
        <v>399</v>
      </c>
      <c r="B195" s="14" t="s">
        <v>400</v>
      </c>
      <c r="C195" s="19" t="s">
        <v>33</v>
      </c>
      <c r="D195" s="35">
        <v>7.6599998474121094</v>
      </c>
      <c r="E195" s="41">
        <f t="shared" si="4"/>
        <v>7.6599998474121094</v>
      </c>
      <c r="F195" s="1" t="e">
        <f>VLOOKUP(B195,input!$L$4:$M$25,2,FALSE)</f>
        <v>#N/A</v>
      </c>
      <c r="G195" s="1">
        <f t="shared" si="5"/>
        <v>7.6599998474121094</v>
      </c>
    </row>
    <row r="196" spans="1:7" ht="30" x14ac:dyDescent="0.25">
      <c r="A196" s="5" t="s">
        <v>401</v>
      </c>
      <c r="B196" s="14" t="s">
        <v>402</v>
      </c>
      <c r="C196" s="19" t="s">
        <v>33</v>
      </c>
      <c r="D196" s="34">
        <v>0</v>
      </c>
      <c r="E196" s="41">
        <f t="shared" si="4"/>
        <v>0</v>
      </c>
      <c r="F196" s="1" t="e">
        <f>VLOOKUP(B196,input!$L$4:$M$25,2,FALSE)</f>
        <v>#N/A</v>
      </c>
      <c r="G196" s="1">
        <f t="shared" si="5"/>
        <v>0</v>
      </c>
    </row>
    <row r="197" spans="1:7" ht="30" x14ac:dyDescent="0.25">
      <c r="A197" s="5" t="s">
        <v>403</v>
      </c>
      <c r="B197" s="14" t="s">
        <v>404</v>
      </c>
      <c r="C197" s="19" t="s">
        <v>30</v>
      </c>
      <c r="D197" s="37">
        <v>1095</v>
      </c>
      <c r="E197" s="41">
        <f t="shared" si="4"/>
        <v>1095</v>
      </c>
      <c r="F197" s="1" t="e">
        <f>VLOOKUP(B197,input!$L$4:$M$25,2,FALSE)</f>
        <v>#N/A</v>
      </c>
      <c r="G197" s="1">
        <f t="shared" si="5"/>
        <v>1095</v>
      </c>
    </row>
    <row r="198" spans="1:7" ht="30" x14ac:dyDescent="0.25">
      <c r="A198" s="5" t="s">
        <v>405</v>
      </c>
      <c r="B198" s="14" t="s">
        <v>406</v>
      </c>
      <c r="C198" s="19" t="s">
        <v>30</v>
      </c>
      <c r="D198" s="37">
        <v>1130</v>
      </c>
      <c r="E198" s="41">
        <f t="shared" si="4"/>
        <v>1130</v>
      </c>
      <c r="F198" s="1" t="e">
        <f>VLOOKUP(B198,input!$L$4:$M$25,2,FALSE)</f>
        <v>#N/A</v>
      </c>
      <c r="G198" s="1">
        <f t="shared" si="5"/>
        <v>1130</v>
      </c>
    </row>
    <row r="199" spans="1:7" x14ac:dyDescent="0.25">
      <c r="A199" s="5" t="s">
        <v>407</v>
      </c>
      <c r="B199" s="14" t="s">
        <v>408</v>
      </c>
      <c r="C199" s="19" t="s">
        <v>41</v>
      </c>
      <c r="D199" s="37">
        <v>239.49998474121094</v>
      </c>
      <c r="E199" s="41">
        <f t="shared" si="4"/>
        <v>239.49998474121094</v>
      </c>
      <c r="F199" s="1" t="e">
        <f>VLOOKUP(B199,input!$L$4:$M$25,2,FALSE)</f>
        <v>#N/A</v>
      </c>
      <c r="G199" s="1">
        <f t="shared" si="5"/>
        <v>239.49998474121094</v>
      </c>
    </row>
    <row r="200" spans="1:7" ht="30" x14ac:dyDescent="0.25">
      <c r="A200" s="5" t="s">
        <v>409</v>
      </c>
      <c r="B200" s="14" t="s">
        <v>410</v>
      </c>
      <c r="C200" s="19" t="s">
        <v>347</v>
      </c>
      <c r="D200" s="34">
        <v>0</v>
      </c>
      <c r="E200" s="41">
        <f t="shared" si="4"/>
        <v>0</v>
      </c>
      <c r="F200" s="1" t="e">
        <f>VLOOKUP(B200,input!$L$4:$M$25,2,FALSE)</f>
        <v>#N/A</v>
      </c>
      <c r="G200" s="1">
        <f t="shared" si="5"/>
        <v>0</v>
      </c>
    </row>
    <row r="201" spans="1:7" ht="30" x14ac:dyDescent="0.25">
      <c r="A201" s="5" t="s">
        <v>411</v>
      </c>
      <c r="B201" s="14" t="s">
        <v>412</v>
      </c>
      <c r="C201" s="19" t="s">
        <v>413</v>
      </c>
      <c r="D201" s="34">
        <v>0</v>
      </c>
      <c r="E201" s="41">
        <f t="shared" ref="E201:E264" si="6">G201</f>
        <v>0</v>
      </c>
      <c r="F201" s="1" t="e">
        <f>VLOOKUP(B201,input!$L$4:$M$25,2,FALSE)</f>
        <v>#N/A</v>
      </c>
      <c r="G201" s="1">
        <f t="shared" ref="G201:G264" si="7">_xlfn.IFNA(F201,D201)</f>
        <v>0</v>
      </c>
    </row>
    <row r="202" spans="1:7" x14ac:dyDescent="0.25">
      <c r="A202" s="5" t="s">
        <v>414</v>
      </c>
      <c r="B202" s="14" t="s">
        <v>415</v>
      </c>
      <c r="C202" s="19" t="s">
        <v>41</v>
      </c>
      <c r="D202" s="37">
        <v>211.16799926757812</v>
      </c>
      <c r="E202" s="41">
        <f t="shared" si="6"/>
        <v>211.16799926757812</v>
      </c>
      <c r="F202" s="1" t="e">
        <f>VLOOKUP(B202,input!$L$4:$M$25,2,FALSE)</f>
        <v>#N/A</v>
      </c>
      <c r="G202" s="1">
        <f t="shared" si="7"/>
        <v>211.16799926757812</v>
      </c>
    </row>
    <row r="203" spans="1:7" ht="30" x14ac:dyDescent="0.25">
      <c r="A203" s="5" t="s">
        <v>416</v>
      </c>
      <c r="B203" s="14" t="s">
        <v>417</v>
      </c>
      <c r="C203" s="19" t="s">
        <v>347</v>
      </c>
      <c r="D203" s="34">
        <v>0</v>
      </c>
      <c r="E203" s="41">
        <f t="shared" si="6"/>
        <v>0</v>
      </c>
      <c r="F203" s="1" t="e">
        <f>VLOOKUP(B203,input!$L$4:$M$25,2,FALSE)</f>
        <v>#N/A</v>
      </c>
      <c r="G203" s="1">
        <f t="shared" si="7"/>
        <v>0</v>
      </c>
    </row>
    <row r="204" spans="1:7" ht="30" x14ac:dyDescent="0.25">
      <c r="A204" s="5" t="s">
        <v>418</v>
      </c>
      <c r="B204" s="14" t="s">
        <v>419</v>
      </c>
      <c r="C204" s="19" t="s">
        <v>413</v>
      </c>
      <c r="D204" s="34">
        <v>0</v>
      </c>
      <c r="E204" s="41">
        <f t="shared" si="6"/>
        <v>0</v>
      </c>
      <c r="F204" s="1" t="e">
        <f>VLOOKUP(B204,input!$L$4:$M$25,2,FALSE)</f>
        <v>#N/A</v>
      </c>
      <c r="G204" s="1">
        <f t="shared" si="7"/>
        <v>0</v>
      </c>
    </row>
    <row r="205" spans="1:7" x14ac:dyDescent="0.25">
      <c r="A205" s="5" t="s">
        <v>420</v>
      </c>
      <c r="B205" s="14" t="s">
        <v>421</v>
      </c>
      <c r="C205" s="19" t="s">
        <v>41</v>
      </c>
      <c r="D205" s="37">
        <v>211.16799926757812</v>
      </c>
      <c r="E205" s="41">
        <f t="shared" si="6"/>
        <v>211.16799926757812</v>
      </c>
      <c r="F205" s="1" t="e">
        <f>VLOOKUP(B205,input!$L$4:$M$25,2,FALSE)</f>
        <v>#N/A</v>
      </c>
      <c r="G205" s="1">
        <f t="shared" si="7"/>
        <v>211.16799926757812</v>
      </c>
    </row>
    <row r="206" spans="1:7" ht="30" x14ac:dyDescent="0.25">
      <c r="A206" s="5" t="s">
        <v>422</v>
      </c>
      <c r="B206" s="14" t="s">
        <v>423</v>
      </c>
      <c r="C206" s="19" t="s">
        <v>347</v>
      </c>
      <c r="D206" s="34">
        <v>0</v>
      </c>
      <c r="E206" s="41">
        <f t="shared" si="6"/>
        <v>0</v>
      </c>
      <c r="F206" s="1" t="e">
        <f>VLOOKUP(B206,input!$L$4:$M$25,2,FALSE)</f>
        <v>#N/A</v>
      </c>
      <c r="G206" s="1">
        <f t="shared" si="7"/>
        <v>0</v>
      </c>
    </row>
    <row r="207" spans="1:7" ht="30" x14ac:dyDescent="0.25">
      <c r="A207" s="5" t="s">
        <v>424</v>
      </c>
      <c r="B207" s="14" t="s">
        <v>425</v>
      </c>
      <c r="C207" s="19" t="s">
        <v>413</v>
      </c>
      <c r="D207" s="34">
        <v>0</v>
      </c>
      <c r="E207" s="41">
        <f t="shared" si="6"/>
        <v>0</v>
      </c>
      <c r="F207" s="1" t="e">
        <f>VLOOKUP(B207,input!$L$4:$M$25,2,FALSE)</f>
        <v>#N/A</v>
      </c>
      <c r="G207" s="1">
        <f t="shared" si="7"/>
        <v>0</v>
      </c>
    </row>
    <row r="208" spans="1:7" x14ac:dyDescent="0.25">
      <c r="A208" s="5" t="s">
        <v>426</v>
      </c>
      <c r="B208" s="14" t="s">
        <v>427</v>
      </c>
      <c r="C208" s="19" t="s">
        <v>41</v>
      </c>
      <c r="D208" s="37">
        <v>239.49998474121094</v>
      </c>
      <c r="E208" s="41">
        <f t="shared" si="6"/>
        <v>239.49998474121094</v>
      </c>
      <c r="F208" s="1" t="e">
        <f>VLOOKUP(B208,input!$L$4:$M$25,2,FALSE)</f>
        <v>#N/A</v>
      </c>
      <c r="G208" s="1">
        <f t="shared" si="7"/>
        <v>239.49998474121094</v>
      </c>
    </row>
    <row r="209" spans="1:7" ht="30" x14ac:dyDescent="0.25">
      <c r="A209" s="5" t="s">
        <v>428</v>
      </c>
      <c r="B209" s="14" t="s">
        <v>429</v>
      </c>
      <c r="C209" s="19" t="s">
        <v>347</v>
      </c>
      <c r="D209" s="34">
        <v>0</v>
      </c>
      <c r="E209" s="41">
        <f t="shared" si="6"/>
        <v>0</v>
      </c>
      <c r="F209" s="1" t="e">
        <f>VLOOKUP(B209,input!$L$4:$M$25,2,FALSE)</f>
        <v>#N/A</v>
      </c>
      <c r="G209" s="1">
        <f t="shared" si="7"/>
        <v>0</v>
      </c>
    </row>
    <row r="210" spans="1:7" ht="30" x14ac:dyDescent="0.25">
      <c r="A210" s="5" t="s">
        <v>430</v>
      </c>
      <c r="B210" s="14" t="s">
        <v>431</v>
      </c>
      <c r="C210" s="19" t="s">
        <v>413</v>
      </c>
      <c r="D210" s="34">
        <v>0</v>
      </c>
      <c r="E210" s="41">
        <f t="shared" si="6"/>
        <v>0</v>
      </c>
      <c r="F210" s="1" t="e">
        <f>VLOOKUP(B210,input!$L$4:$M$25,2,FALSE)</f>
        <v>#N/A</v>
      </c>
      <c r="G210" s="1">
        <f t="shared" si="7"/>
        <v>0</v>
      </c>
    </row>
    <row r="211" spans="1:7" ht="30" x14ac:dyDescent="0.25">
      <c r="A211" s="5" t="s">
        <v>432</v>
      </c>
      <c r="B211" s="14" t="s">
        <v>433</v>
      </c>
      <c r="C211" s="19" t="s">
        <v>33</v>
      </c>
      <c r="D211" s="36">
        <v>75</v>
      </c>
      <c r="E211" s="41">
        <f t="shared" si="6"/>
        <v>75</v>
      </c>
      <c r="F211" s="1" t="e">
        <f>VLOOKUP(B211,input!$L$4:$M$25,2,FALSE)</f>
        <v>#N/A</v>
      </c>
      <c r="G211" s="1">
        <f t="shared" si="7"/>
        <v>75</v>
      </c>
    </row>
    <row r="212" spans="1:7" ht="30" x14ac:dyDescent="0.25">
      <c r="A212" s="5" t="s">
        <v>434</v>
      </c>
      <c r="B212" s="14" t="s">
        <v>435</v>
      </c>
      <c r="C212" s="19"/>
      <c r="D212" s="35">
        <v>1.0349382162094116</v>
      </c>
      <c r="E212" s="41">
        <f t="shared" si="6"/>
        <v>1.0349382162094116</v>
      </c>
      <c r="F212" s="1" t="e">
        <f>VLOOKUP(B212,input!$L$4:$M$25,2,FALSE)</f>
        <v>#N/A</v>
      </c>
      <c r="G212" s="1">
        <f t="shared" si="7"/>
        <v>1.0349382162094116</v>
      </c>
    </row>
    <row r="213" spans="1:7" ht="30" x14ac:dyDescent="0.25">
      <c r="A213" s="5" t="s">
        <v>436</v>
      </c>
      <c r="B213" s="14" t="s">
        <v>437</v>
      </c>
      <c r="C213" s="19" t="s">
        <v>33</v>
      </c>
      <c r="D213" s="36">
        <v>50</v>
      </c>
      <c r="E213" s="41">
        <f t="shared" si="6"/>
        <v>50</v>
      </c>
      <c r="F213" s="1" t="e">
        <f>VLOOKUP(B213,input!$L$4:$M$25,2,FALSE)</f>
        <v>#N/A</v>
      </c>
      <c r="G213" s="1">
        <f t="shared" si="7"/>
        <v>50</v>
      </c>
    </row>
    <row r="214" spans="1:7" ht="30" x14ac:dyDescent="0.25">
      <c r="A214" s="5" t="s">
        <v>438</v>
      </c>
      <c r="B214" s="14" t="s">
        <v>439</v>
      </c>
      <c r="C214" s="19"/>
      <c r="D214" s="35">
        <v>1.0349382162094116</v>
      </c>
      <c r="E214" s="41">
        <f t="shared" si="6"/>
        <v>1.0349382162094116</v>
      </c>
      <c r="F214" s="1" t="e">
        <f>VLOOKUP(B214,input!$L$4:$M$25,2,FALSE)</f>
        <v>#N/A</v>
      </c>
      <c r="G214" s="1">
        <f t="shared" si="7"/>
        <v>1.0349382162094116</v>
      </c>
    </row>
    <row r="215" spans="1:7" ht="30" x14ac:dyDescent="0.25">
      <c r="A215" s="5" t="s">
        <v>440</v>
      </c>
      <c r="B215" s="14" t="s">
        <v>441</v>
      </c>
      <c r="C215" s="19" t="s">
        <v>33</v>
      </c>
      <c r="D215" s="36">
        <v>50</v>
      </c>
      <c r="E215" s="41">
        <f t="shared" si="6"/>
        <v>50</v>
      </c>
      <c r="F215" s="1" t="e">
        <f>VLOOKUP(B215,input!$L$4:$M$25,2,FALSE)</f>
        <v>#N/A</v>
      </c>
      <c r="G215" s="1">
        <f t="shared" si="7"/>
        <v>50</v>
      </c>
    </row>
    <row r="216" spans="1:7" ht="30" x14ac:dyDescent="0.25">
      <c r="A216" s="5" t="s">
        <v>442</v>
      </c>
      <c r="B216" s="14" t="s">
        <v>443</v>
      </c>
      <c r="C216" s="19"/>
      <c r="D216" s="35">
        <v>1.0349382162094116</v>
      </c>
      <c r="E216" s="41">
        <f t="shared" si="6"/>
        <v>1.0349382162094116</v>
      </c>
      <c r="F216" s="1" t="e">
        <f>VLOOKUP(B216,input!$L$4:$M$25,2,FALSE)</f>
        <v>#N/A</v>
      </c>
      <c r="G216" s="1">
        <f t="shared" si="7"/>
        <v>1.0349382162094116</v>
      </c>
    </row>
    <row r="217" spans="1:7" ht="30" x14ac:dyDescent="0.25">
      <c r="A217" s="5" t="s">
        <v>444</v>
      </c>
      <c r="B217" s="14" t="s">
        <v>445</v>
      </c>
      <c r="C217" s="19" t="s">
        <v>33</v>
      </c>
      <c r="D217" s="36">
        <v>50</v>
      </c>
      <c r="E217" s="41">
        <f t="shared" si="6"/>
        <v>50</v>
      </c>
      <c r="F217" s="1" t="e">
        <f>VLOOKUP(B217,input!$L$4:$M$25,2,FALSE)</f>
        <v>#N/A</v>
      </c>
      <c r="G217" s="1">
        <f t="shared" si="7"/>
        <v>50</v>
      </c>
    </row>
    <row r="218" spans="1:7" ht="30" x14ac:dyDescent="0.25">
      <c r="A218" s="5" t="s">
        <v>446</v>
      </c>
      <c r="B218" s="14" t="s">
        <v>447</v>
      </c>
      <c r="C218" s="19"/>
      <c r="D218" s="35">
        <v>1.75</v>
      </c>
      <c r="E218" s="41">
        <f t="shared" si="6"/>
        <v>1.75</v>
      </c>
      <c r="F218" s="1" t="e">
        <f>VLOOKUP(B218,input!$L$4:$M$25,2,FALSE)</f>
        <v>#N/A</v>
      </c>
      <c r="G218" s="1">
        <f t="shared" si="7"/>
        <v>1.75</v>
      </c>
    </row>
    <row r="219" spans="1:7" ht="30" x14ac:dyDescent="0.25">
      <c r="A219" s="5" t="s">
        <v>448</v>
      </c>
      <c r="B219" s="14" t="s">
        <v>449</v>
      </c>
      <c r="C219" s="19" t="s">
        <v>33</v>
      </c>
      <c r="D219" s="36">
        <v>50</v>
      </c>
      <c r="E219" s="41">
        <f t="shared" si="6"/>
        <v>50</v>
      </c>
      <c r="F219" s="1" t="e">
        <f>VLOOKUP(B219,input!$L$4:$M$25,2,FALSE)</f>
        <v>#N/A</v>
      </c>
      <c r="G219" s="1">
        <f t="shared" si="7"/>
        <v>50</v>
      </c>
    </row>
    <row r="220" spans="1:7" ht="30" x14ac:dyDescent="0.25">
      <c r="A220" s="5" t="s">
        <v>450</v>
      </c>
      <c r="B220" s="14" t="s">
        <v>451</v>
      </c>
      <c r="C220" s="19"/>
      <c r="D220" s="35">
        <v>1.3898880481719971</v>
      </c>
      <c r="E220" s="41">
        <f t="shared" si="6"/>
        <v>1.3898880481719971</v>
      </c>
      <c r="F220" s="1" t="e">
        <f>VLOOKUP(B220,input!$L$4:$M$25,2,FALSE)</f>
        <v>#N/A</v>
      </c>
      <c r="G220" s="1">
        <f t="shared" si="7"/>
        <v>1.3898880481719971</v>
      </c>
    </row>
    <row r="221" spans="1:7" ht="30" x14ac:dyDescent="0.25">
      <c r="A221" s="5" t="s">
        <v>452</v>
      </c>
      <c r="B221" s="14" t="s">
        <v>453</v>
      </c>
      <c r="C221" s="19" t="s">
        <v>33</v>
      </c>
      <c r="D221" s="36">
        <v>50</v>
      </c>
      <c r="E221" s="41">
        <f t="shared" si="6"/>
        <v>50</v>
      </c>
      <c r="F221" s="1" t="e">
        <f>VLOOKUP(B221,input!$L$4:$M$25,2,FALSE)</f>
        <v>#N/A</v>
      </c>
      <c r="G221" s="1">
        <f t="shared" si="7"/>
        <v>50</v>
      </c>
    </row>
    <row r="222" spans="1:7" ht="30" x14ac:dyDescent="0.25">
      <c r="A222" s="5" t="s">
        <v>454</v>
      </c>
      <c r="B222" s="14" t="s">
        <v>455</v>
      </c>
      <c r="C222" s="19"/>
      <c r="D222" s="35">
        <v>1.3898880481719971</v>
      </c>
      <c r="E222" s="41">
        <f t="shared" si="6"/>
        <v>1.3898880481719971</v>
      </c>
      <c r="F222" s="1" t="e">
        <f>VLOOKUP(B222,input!$L$4:$M$25,2,FALSE)</f>
        <v>#N/A</v>
      </c>
      <c r="G222" s="1">
        <f t="shared" si="7"/>
        <v>1.3898880481719971</v>
      </c>
    </row>
    <row r="223" spans="1:7" ht="30" x14ac:dyDescent="0.25">
      <c r="A223" s="5" t="s">
        <v>456</v>
      </c>
      <c r="B223" s="14" t="s">
        <v>457</v>
      </c>
      <c r="C223" s="19" t="s">
        <v>30</v>
      </c>
      <c r="D223" s="36">
        <v>14.999990463256836</v>
      </c>
      <c r="E223" s="41">
        <f t="shared" si="6"/>
        <v>14.999990463256836</v>
      </c>
      <c r="F223" s="1" t="e">
        <f>VLOOKUP(B223,input!$L$4:$M$25,2,FALSE)</f>
        <v>#N/A</v>
      </c>
      <c r="G223" s="1">
        <f t="shared" si="7"/>
        <v>14.999990463256836</v>
      </c>
    </row>
    <row r="224" spans="1:7" x14ac:dyDescent="0.25">
      <c r="A224" s="5" t="s">
        <v>458</v>
      </c>
      <c r="B224" s="14" t="s">
        <v>459</v>
      </c>
      <c r="C224" s="19"/>
      <c r="D224" s="35">
        <v>1</v>
      </c>
      <c r="E224" s="41">
        <f t="shared" si="6"/>
        <v>1</v>
      </c>
      <c r="F224" s="1" t="e">
        <f>VLOOKUP(B224,input!$L$4:$M$25,2,FALSE)</f>
        <v>#N/A</v>
      </c>
      <c r="G224" s="1">
        <f t="shared" si="7"/>
        <v>1</v>
      </c>
    </row>
    <row r="225" spans="1:7" ht="30" x14ac:dyDescent="0.25">
      <c r="A225" s="5" t="s">
        <v>460</v>
      </c>
      <c r="B225" s="14" t="s">
        <v>461</v>
      </c>
      <c r="C225" s="19"/>
      <c r="D225" s="38">
        <v>9.9999994039535522E-2</v>
      </c>
      <c r="E225" s="41">
        <f t="shared" si="6"/>
        <v>9.9999994039535522E-2</v>
      </c>
      <c r="F225" s="1" t="e">
        <f>VLOOKUP(B225,input!$L$4:$M$25,2,FALSE)</f>
        <v>#N/A</v>
      </c>
      <c r="G225" s="1">
        <f t="shared" si="7"/>
        <v>9.9999994039535522E-2</v>
      </c>
    </row>
    <row r="226" spans="1:7" ht="30" x14ac:dyDescent="0.25">
      <c r="A226" s="5" t="s">
        <v>462</v>
      </c>
      <c r="B226" s="14" t="s">
        <v>463</v>
      </c>
      <c r="C226" s="19"/>
      <c r="D226" s="38">
        <v>0.89999997615814209</v>
      </c>
      <c r="E226" s="41">
        <f t="shared" si="6"/>
        <v>0.89999997615814209</v>
      </c>
      <c r="F226" s="1" t="e">
        <f>VLOOKUP(B226,input!$L$4:$M$25,2,FALSE)</f>
        <v>#N/A</v>
      </c>
      <c r="G226" s="1">
        <f t="shared" si="7"/>
        <v>0.89999997615814209</v>
      </c>
    </row>
    <row r="227" spans="1:7" ht="30" x14ac:dyDescent="0.25">
      <c r="A227" s="5" t="s">
        <v>464</v>
      </c>
      <c r="B227" s="14" t="s">
        <v>465</v>
      </c>
      <c r="C227" s="19"/>
      <c r="D227" s="38">
        <v>9.0000003576278687E-2</v>
      </c>
      <c r="E227" s="41">
        <f t="shared" si="6"/>
        <v>9.0000003576278687E-2</v>
      </c>
      <c r="F227" s="1" t="e">
        <f>VLOOKUP(B227,input!$L$4:$M$25,2,FALSE)</f>
        <v>#N/A</v>
      </c>
      <c r="G227" s="1">
        <f t="shared" si="7"/>
        <v>9.0000003576278687E-2</v>
      </c>
    </row>
    <row r="228" spans="1:7" ht="30" x14ac:dyDescent="0.25">
      <c r="A228" s="5" t="s">
        <v>466</v>
      </c>
      <c r="B228" s="14" t="s">
        <v>467</v>
      </c>
      <c r="C228" s="19"/>
      <c r="D228" s="38">
        <v>0.90999996662139893</v>
      </c>
      <c r="E228" s="41">
        <f t="shared" si="6"/>
        <v>0.90999996662139893</v>
      </c>
      <c r="F228" s="1" t="e">
        <f>VLOOKUP(B228,input!$L$4:$M$25,2,FALSE)</f>
        <v>#N/A</v>
      </c>
      <c r="G228" s="1">
        <f t="shared" si="7"/>
        <v>0.90999996662139893</v>
      </c>
    </row>
    <row r="229" spans="1:7" ht="30" x14ac:dyDescent="0.25">
      <c r="A229" s="5" t="s">
        <v>468</v>
      </c>
      <c r="B229" s="14" t="s">
        <v>469</v>
      </c>
      <c r="C229" s="19"/>
      <c r="D229" s="38">
        <v>0.5</v>
      </c>
      <c r="E229" s="41">
        <f t="shared" si="6"/>
        <v>0.5</v>
      </c>
      <c r="F229" s="1" t="e">
        <f>VLOOKUP(B229,input!$L$4:$M$25,2,FALSE)</f>
        <v>#N/A</v>
      </c>
      <c r="G229" s="1">
        <f t="shared" si="7"/>
        <v>0.5</v>
      </c>
    </row>
    <row r="230" spans="1:7" ht="30" x14ac:dyDescent="0.25">
      <c r="A230" s="5" t="s">
        <v>470</v>
      </c>
      <c r="B230" s="14" t="s">
        <v>471</v>
      </c>
      <c r="C230" s="19"/>
      <c r="D230" s="38">
        <v>0.5</v>
      </c>
      <c r="E230" s="41">
        <f t="shared" si="6"/>
        <v>0.5</v>
      </c>
      <c r="F230" s="1" t="e">
        <f>VLOOKUP(B230,input!$L$4:$M$25,2,FALSE)</f>
        <v>#N/A</v>
      </c>
      <c r="G230" s="1">
        <f t="shared" si="7"/>
        <v>0.5</v>
      </c>
    </row>
    <row r="231" spans="1:7" ht="30" x14ac:dyDescent="0.25">
      <c r="A231" s="5" t="s">
        <v>472</v>
      </c>
      <c r="B231" s="14" t="s">
        <v>473</v>
      </c>
      <c r="C231" s="19"/>
      <c r="D231" s="38">
        <v>0.5</v>
      </c>
      <c r="E231" s="41">
        <f t="shared" si="6"/>
        <v>0.5</v>
      </c>
      <c r="F231" s="1" t="e">
        <f>VLOOKUP(B231,input!$L$4:$M$25,2,FALSE)</f>
        <v>#N/A</v>
      </c>
      <c r="G231" s="1">
        <f t="shared" si="7"/>
        <v>0.5</v>
      </c>
    </row>
    <row r="232" spans="1:7" ht="30" x14ac:dyDescent="0.25">
      <c r="A232" s="5" t="s">
        <v>474</v>
      </c>
      <c r="B232" s="14" t="s">
        <v>475</v>
      </c>
      <c r="C232" s="19"/>
      <c r="D232" s="38">
        <v>0.5</v>
      </c>
      <c r="E232" s="41">
        <f t="shared" si="6"/>
        <v>0.5</v>
      </c>
      <c r="F232" s="1" t="e">
        <f>VLOOKUP(B232,input!$L$4:$M$25,2,FALSE)</f>
        <v>#N/A</v>
      </c>
      <c r="G232" s="1">
        <f t="shared" si="7"/>
        <v>0.5</v>
      </c>
    </row>
    <row r="233" spans="1:7" ht="30" x14ac:dyDescent="0.25">
      <c r="A233" s="5" t="s">
        <v>476</v>
      </c>
      <c r="B233" s="14" t="s">
        <v>477</v>
      </c>
      <c r="C233" s="19"/>
      <c r="D233" s="38">
        <v>0.3333333432674408</v>
      </c>
      <c r="E233" s="41">
        <f t="shared" si="6"/>
        <v>0.3333333432674408</v>
      </c>
      <c r="F233" s="1" t="e">
        <f>VLOOKUP(B233,input!$L$4:$M$25,2,FALSE)</f>
        <v>#N/A</v>
      </c>
      <c r="G233" s="1">
        <f t="shared" si="7"/>
        <v>0.3333333432674408</v>
      </c>
    </row>
    <row r="234" spans="1:7" ht="30" x14ac:dyDescent="0.25">
      <c r="A234" s="5" t="s">
        <v>478</v>
      </c>
      <c r="B234" s="14" t="s">
        <v>479</v>
      </c>
      <c r="C234" s="19"/>
      <c r="D234" s="38">
        <v>0.33333331346511841</v>
      </c>
      <c r="E234" s="41">
        <f t="shared" si="6"/>
        <v>0.33333331346511841</v>
      </c>
      <c r="F234" s="1" t="e">
        <f>VLOOKUP(B234,input!$L$4:$M$25,2,FALSE)</f>
        <v>#N/A</v>
      </c>
      <c r="G234" s="1">
        <f t="shared" si="7"/>
        <v>0.33333331346511841</v>
      </c>
    </row>
    <row r="235" spans="1:7" ht="30" x14ac:dyDescent="0.25">
      <c r="A235" s="5" t="s">
        <v>480</v>
      </c>
      <c r="B235" s="14" t="s">
        <v>481</v>
      </c>
      <c r="C235" s="19"/>
      <c r="D235" s="38">
        <v>0.3333333432674408</v>
      </c>
      <c r="E235" s="41">
        <f t="shared" si="6"/>
        <v>0.3333333432674408</v>
      </c>
      <c r="F235" s="1" t="e">
        <f>VLOOKUP(B235,input!$L$4:$M$25,2,FALSE)</f>
        <v>#N/A</v>
      </c>
      <c r="G235" s="1">
        <f t="shared" si="7"/>
        <v>0.3333333432674408</v>
      </c>
    </row>
    <row r="236" spans="1:7" ht="30" x14ac:dyDescent="0.25">
      <c r="A236" s="5" t="s">
        <v>482</v>
      </c>
      <c r="B236" s="14" t="s">
        <v>483</v>
      </c>
      <c r="C236" s="19"/>
      <c r="D236" s="38">
        <v>0.5</v>
      </c>
      <c r="E236" s="41">
        <f t="shared" si="6"/>
        <v>0.5</v>
      </c>
      <c r="F236" s="1" t="e">
        <f>VLOOKUP(B236,input!$L$4:$M$25,2,FALSE)</f>
        <v>#N/A</v>
      </c>
      <c r="G236" s="1">
        <f t="shared" si="7"/>
        <v>0.5</v>
      </c>
    </row>
    <row r="237" spans="1:7" ht="30" x14ac:dyDescent="0.25">
      <c r="A237" s="5" t="s">
        <v>484</v>
      </c>
      <c r="B237" s="14" t="s">
        <v>485</v>
      </c>
      <c r="C237" s="19"/>
      <c r="D237" s="38">
        <v>0.5</v>
      </c>
      <c r="E237" s="41">
        <f t="shared" si="6"/>
        <v>0.5</v>
      </c>
      <c r="F237" s="1" t="e">
        <f>VLOOKUP(B237,input!$L$4:$M$25,2,FALSE)</f>
        <v>#N/A</v>
      </c>
      <c r="G237" s="1">
        <f t="shared" si="7"/>
        <v>0.5</v>
      </c>
    </row>
    <row r="238" spans="1:7" ht="30" x14ac:dyDescent="0.25">
      <c r="A238" s="5" t="s">
        <v>486</v>
      </c>
      <c r="B238" s="14" t="s">
        <v>487</v>
      </c>
      <c r="C238" s="19"/>
      <c r="D238" s="38">
        <v>0.5</v>
      </c>
      <c r="E238" s="41">
        <f t="shared" si="6"/>
        <v>0.5</v>
      </c>
      <c r="F238" s="1" t="e">
        <f>VLOOKUP(B238,input!$L$4:$M$25,2,FALSE)</f>
        <v>#N/A</v>
      </c>
      <c r="G238" s="1">
        <f t="shared" si="7"/>
        <v>0.5</v>
      </c>
    </row>
    <row r="239" spans="1:7" ht="30" x14ac:dyDescent="0.25">
      <c r="A239" s="5" t="s">
        <v>488</v>
      </c>
      <c r="B239" s="14" t="s">
        <v>489</v>
      </c>
      <c r="C239" s="19"/>
      <c r="D239" s="38">
        <v>0.5</v>
      </c>
      <c r="E239" s="41">
        <f t="shared" si="6"/>
        <v>0.5</v>
      </c>
      <c r="F239" s="1" t="e">
        <f>VLOOKUP(B239,input!$L$4:$M$25,2,FALSE)</f>
        <v>#N/A</v>
      </c>
      <c r="G239" s="1">
        <f t="shared" si="7"/>
        <v>0.5</v>
      </c>
    </row>
    <row r="240" spans="1:7" ht="45" x14ac:dyDescent="0.25">
      <c r="A240" s="5" t="s">
        <v>490</v>
      </c>
      <c r="B240" s="14" t="s">
        <v>491</v>
      </c>
      <c r="C240" s="19" t="s">
        <v>30</v>
      </c>
      <c r="D240" s="37">
        <v>175</v>
      </c>
      <c r="E240" s="41">
        <f t="shared" si="6"/>
        <v>175</v>
      </c>
      <c r="F240" s="1" t="e">
        <f>VLOOKUP(B240,input!$L$4:$M$25,2,FALSE)</f>
        <v>#N/A</v>
      </c>
      <c r="G240" s="1">
        <f t="shared" si="7"/>
        <v>175</v>
      </c>
    </row>
    <row r="241" spans="1:7" ht="45" x14ac:dyDescent="0.25">
      <c r="A241" s="5" t="s">
        <v>492</v>
      </c>
      <c r="B241" s="14" t="s">
        <v>493</v>
      </c>
      <c r="C241" s="19" t="s">
        <v>30</v>
      </c>
      <c r="D241" s="37">
        <v>175</v>
      </c>
      <c r="E241" s="41">
        <f t="shared" si="6"/>
        <v>175</v>
      </c>
      <c r="F241" s="1" t="e">
        <f>VLOOKUP(B241,input!$L$4:$M$25,2,FALSE)</f>
        <v>#N/A</v>
      </c>
      <c r="G241" s="1">
        <f t="shared" si="7"/>
        <v>175</v>
      </c>
    </row>
    <row r="242" spans="1:7" ht="45" x14ac:dyDescent="0.25">
      <c r="A242" s="5" t="s">
        <v>494</v>
      </c>
      <c r="B242" s="14" t="s">
        <v>495</v>
      </c>
      <c r="C242" s="19" t="s">
        <v>33</v>
      </c>
      <c r="D242" s="38">
        <v>0.5</v>
      </c>
      <c r="E242" s="41">
        <f t="shared" si="6"/>
        <v>0.5</v>
      </c>
      <c r="F242" s="1" t="e">
        <f>VLOOKUP(B242,input!$L$4:$M$25,2,FALSE)</f>
        <v>#N/A</v>
      </c>
      <c r="G242" s="1">
        <f t="shared" si="7"/>
        <v>0.5</v>
      </c>
    </row>
    <row r="243" spans="1:7" ht="45" x14ac:dyDescent="0.25">
      <c r="A243" s="5" t="s">
        <v>496</v>
      </c>
      <c r="B243" s="14" t="s">
        <v>497</v>
      </c>
      <c r="C243" s="19" t="s">
        <v>54</v>
      </c>
      <c r="D243" s="36">
        <v>12.453300476074219</v>
      </c>
      <c r="E243" s="41">
        <f t="shared" si="6"/>
        <v>12.453300476074219</v>
      </c>
      <c r="F243" s="1" t="e">
        <f>VLOOKUP(B243,input!$L$4:$M$25,2,FALSE)</f>
        <v>#N/A</v>
      </c>
      <c r="G243" s="1">
        <f t="shared" si="7"/>
        <v>12.453300476074219</v>
      </c>
    </row>
    <row r="244" spans="1:7" ht="45" x14ac:dyDescent="0.25">
      <c r="A244" s="5" t="s">
        <v>498</v>
      </c>
      <c r="B244" s="14" t="s">
        <v>499</v>
      </c>
      <c r="C244" s="19" t="s">
        <v>54</v>
      </c>
      <c r="D244" s="36">
        <v>12.453300476074219</v>
      </c>
      <c r="E244" s="41">
        <f t="shared" si="6"/>
        <v>12.453300476074219</v>
      </c>
      <c r="F244" s="1" t="e">
        <f>VLOOKUP(B244,input!$L$4:$M$25,2,FALSE)</f>
        <v>#N/A</v>
      </c>
      <c r="G244" s="1">
        <f t="shared" si="7"/>
        <v>12.453300476074219</v>
      </c>
    </row>
    <row r="245" spans="1:7" ht="45" x14ac:dyDescent="0.25">
      <c r="A245" s="5" t="s">
        <v>500</v>
      </c>
      <c r="B245" s="14" t="s">
        <v>501</v>
      </c>
      <c r="C245" s="19" t="s">
        <v>54</v>
      </c>
      <c r="D245" s="36">
        <v>12.453300476074219</v>
      </c>
      <c r="E245" s="41">
        <f t="shared" si="6"/>
        <v>12.453300476074219</v>
      </c>
      <c r="F245" s="1" t="e">
        <f>VLOOKUP(B245,input!$L$4:$M$25,2,FALSE)</f>
        <v>#N/A</v>
      </c>
      <c r="G245" s="1">
        <f t="shared" si="7"/>
        <v>12.453300476074219</v>
      </c>
    </row>
    <row r="246" spans="1:7" ht="30" x14ac:dyDescent="0.25">
      <c r="A246" s="5" t="s">
        <v>502</v>
      </c>
      <c r="B246" s="14" t="s">
        <v>503</v>
      </c>
      <c r="C246" s="19" t="s">
        <v>33</v>
      </c>
      <c r="D246" s="35">
        <v>2</v>
      </c>
      <c r="E246" s="41">
        <f t="shared" si="6"/>
        <v>2</v>
      </c>
      <c r="F246" s="1" t="e">
        <f>VLOOKUP(B246,input!$L$4:$M$25,2,FALSE)</f>
        <v>#N/A</v>
      </c>
      <c r="G246" s="1">
        <f t="shared" si="7"/>
        <v>2</v>
      </c>
    </row>
    <row r="247" spans="1:7" x14ac:dyDescent="0.25">
      <c r="A247" s="5" t="s">
        <v>504</v>
      </c>
      <c r="B247" s="14" t="s">
        <v>505</v>
      </c>
      <c r="C247" s="19" t="s">
        <v>371</v>
      </c>
      <c r="D247" s="35">
        <v>1</v>
      </c>
      <c r="E247" s="41">
        <f t="shared" si="6"/>
        <v>1</v>
      </c>
      <c r="F247" s="1" t="e">
        <f>VLOOKUP(B247,input!$L$4:$M$25,2,FALSE)</f>
        <v>#N/A</v>
      </c>
      <c r="G247" s="1">
        <f t="shared" si="7"/>
        <v>1</v>
      </c>
    </row>
    <row r="248" spans="1:7" ht="30" x14ac:dyDescent="0.25">
      <c r="A248" s="5" t="s">
        <v>506</v>
      </c>
      <c r="B248" s="14" t="s">
        <v>507</v>
      </c>
      <c r="C248" s="19" t="s">
        <v>33</v>
      </c>
      <c r="D248" s="35">
        <v>2</v>
      </c>
      <c r="E248" s="41">
        <f t="shared" si="6"/>
        <v>2</v>
      </c>
      <c r="F248" s="1" t="e">
        <f>VLOOKUP(B248,input!$L$4:$M$25,2,FALSE)</f>
        <v>#N/A</v>
      </c>
      <c r="G248" s="1">
        <f t="shared" si="7"/>
        <v>2</v>
      </c>
    </row>
    <row r="249" spans="1:7" x14ac:dyDescent="0.25">
      <c r="A249" s="5" t="s">
        <v>508</v>
      </c>
      <c r="B249" s="14" t="s">
        <v>509</v>
      </c>
      <c r="C249" s="19" t="s">
        <v>371</v>
      </c>
      <c r="D249" s="35">
        <v>1</v>
      </c>
      <c r="E249" s="41">
        <f t="shared" si="6"/>
        <v>1</v>
      </c>
      <c r="F249" s="1" t="e">
        <f>VLOOKUP(B249,input!$L$4:$M$25,2,FALSE)</f>
        <v>#N/A</v>
      </c>
      <c r="G249" s="1">
        <f t="shared" si="7"/>
        <v>1</v>
      </c>
    </row>
    <row r="250" spans="1:7" ht="30" x14ac:dyDescent="0.25">
      <c r="A250" s="5" t="s">
        <v>510</v>
      </c>
      <c r="B250" s="14" t="s">
        <v>511</v>
      </c>
      <c r="C250" s="19" t="s">
        <v>33</v>
      </c>
      <c r="D250" s="35">
        <v>2</v>
      </c>
      <c r="E250" s="41">
        <f t="shared" si="6"/>
        <v>2</v>
      </c>
      <c r="F250" s="1" t="e">
        <f>VLOOKUP(B250,input!$L$4:$M$25,2,FALSE)</f>
        <v>#N/A</v>
      </c>
      <c r="G250" s="1">
        <f t="shared" si="7"/>
        <v>2</v>
      </c>
    </row>
    <row r="251" spans="1:7" x14ac:dyDescent="0.25">
      <c r="A251" s="5" t="s">
        <v>512</v>
      </c>
      <c r="B251" s="14" t="s">
        <v>513</v>
      </c>
      <c r="C251" s="19" t="s">
        <v>371</v>
      </c>
      <c r="D251" s="35">
        <v>1</v>
      </c>
      <c r="E251" s="41">
        <f t="shared" si="6"/>
        <v>1</v>
      </c>
      <c r="F251" s="1" t="e">
        <f>VLOOKUP(B251,input!$L$4:$M$25,2,FALSE)</f>
        <v>#N/A</v>
      </c>
      <c r="G251" s="1">
        <f t="shared" si="7"/>
        <v>1</v>
      </c>
    </row>
    <row r="252" spans="1:7" ht="30" x14ac:dyDescent="0.25">
      <c r="A252" s="5" t="s">
        <v>514</v>
      </c>
      <c r="B252" s="14" t="s">
        <v>515</v>
      </c>
      <c r="C252" s="19" t="s">
        <v>33</v>
      </c>
      <c r="D252" s="35">
        <v>2</v>
      </c>
      <c r="E252" s="41">
        <f t="shared" si="6"/>
        <v>2</v>
      </c>
      <c r="F252" s="1" t="e">
        <f>VLOOKUP(B252,input!$L$4:$M$25,2,FALSE)</f>
        <v>#N/A</v>
      </c>
      <c r="G252" s="1">
        <f t="shared" si="7"/>
        <v>2</v>
      </c>
    </row>
    <row r="253" spans="1:7" x14ac:dyDescent="0.25">
      <c r="A253" s="5" t="s">
        <v>516</v>
      </c>
      <c r="B253" s="14" t="s">
        <v>517</v>
      </c>
      <c r="C253" s="19" t="s">
        <v>371</v>
      </c>
      <c r="D253" s="35">
        <v>1</v>
      </c>
      <c r="E253" s="41">
        <f t="shared" si="6"/>
        <v>1</v>
      </c>
      <c r="F253" s="1" t="e">
        <f>VLOOKUP(B253,input!$L$4:$M$25,2,FALSE)</f>
        <v>#N/A</v>
      </c>
      <c r="G253" s="1">
        <f t="shared" si="7"/>
        <v>1</v>
      </c>
    </row>
    <row r="254" spans="1:7" ht="30" x14ac:dyDescent="0.25">
      <c r="A254" s="5" t="s">
        <v>518</v>
      </c>
      <c r="B254" s="14" t="s">
        <v>519</v>
      </c>
      <c r="C254" s="19" t="s">
        <v>33</v>
      </c>
      <c r="D254" s="35">
        <v>2</v>
      </c>
      <c r="E254" s="41">
        <f t="shared" si="6"/>
        <v>2</v>
      </c>
      <c r="F254" s="1" t="e">
        <f>VLOOKUP(B254,input!$L$4:$M$25,2,FALSE)</f>
        <v>#N/A</v>
      </c>
      <c r="G254" s="1">
        <f t="shared" si="7"/>
        <v>2</v>
      </c>
    </row>
    <row r="255" spans="1:7" x14ac:dyDescent="0.25">
      <c r="A255" s="5" t="s">
        <v>520</v>
      </c>
      <c r="B255" s="14" t="s">
        <v>521</v>
      </c>
      <c r="C255" s="19" t="s">
        <v>371</v>
      </c>
      <c r="D255" s="35">
        <v>1</v>
      </c>
      <c r="E255" s="41">
        <f t="shared" si="6"/>
        <v>1</v>
      </c>
      <c r="F255" s="1" t="e">
        <f>VLOOKUP(B255,input!$L$4:$M$25,2,FALSE)</f>
        <v>#N/A</v>
      </c>
      <c r="G255" s="1">
        <f t="shared" si="7"/>
        <v>1</v>
      </c>
    </row>
    <row r="256" spans="1:7" ht="30" x14ac:dyDescent="0.25">
      <c r="A256" s="5" t="s">
        <v>522</v>
      </c>
      <c r="B256" s="14" t="s">
        <v>523</v>
      </c>
      <c r="C256" s="19" t="s">
        <v>33</v>
      </c>
      <c r="D256" s="35">
        <v>2</v>
      </c>
      <c r="E256" s="41">
        <f t="shared" si="6"/>
        <v>2</v>
      </c>
      <c r="F256" s="1" t="e">
        <f>VLOOKUP(B256,input!$L$4:$M$25,2,FALSE)</f>
        <v>#N/A</v>
      </c>
      <c r="G256" s="1">
        <f t="shared" si="7"/>
        <v>2</v>
      </c>
    </row>
    <row r="257" spans="1:7" x14ac:dyDescent="0.25">
      <c r="A257" s="5" t="s">
        <v>524</v>
      </c>
      <c r="B257" s="14" t="s">
        <v>525</v>
      </c>
      <c r="C257" s="19" t="s">
        <v>371</v>
      </c>
      <c r="D257" s="35">
        <v>1</v>
      </c>
      <c r="E257" s="41">
        <f t="shared" si="6"/>
        <v>1</v>
      </c>
      <c r="F257" s="1" t="e">
        <f>VLOOKUP(B257,input!$L$4:$M$25,2,FALSE)</f>
        <v>#N/A</v>
      </c>
      <c r="G257" s="1">
        <f t="shared" si="7"/>
        <v>1</v>
      </c>
    </row>
    <row r="258" spans="1:7" ht="30" x14ac:dyDescent="0.25">
      <c r="A258" s="5" t="s">
        <v>526</v>
      </c>
      <c r="B258" s="14" t="s">
        <v>527</v>
      </c>
      <c r="C258" s="19" t="s">
        <v>33</v>
      </c>
      <c r="D258" s="35">
        <v>1</v>
      </c>
      <c r="E258" s="41">
        <f t="shared" si="6"/>
        <v>1</v>
      </c>
      <c r="F258" s="1" t="e">
        <f>VLOOKUP(B258,input!$L$4:$M$25,2,FALSE)</f>
        <v>#N/A</v>
      </c>
      <c r="G258" s="1">
        <f t="shared" si="7"/>
        <v>1</v>
      </c>
    </row>
    <row r="259" spans="1:7" x14ac:dyDescent="0.25">
      <c r="A259" s="5" t="s">
        <v>528</v>
      </c>
      <c r="B259" s="14" t="s">
        <v>529</v>
      </c>
      <c r="C259" s="19" t="s">
        <v>371</v>
      </c>
      <c r="D259" s="35">
        <v>1</v>
      </c>
      <c r="E259" s="41">
        <f t="shared" si="6"/>
        <v>1</v>
      </c>
      <c r="F259" s="1" t="e">
        <f>VLOOKUP(B259,input!$L$4:$M$25,2,FALSE)</f>
        <v>#N/A</v>
      </c>
      <c r="G259" s="1">
        <f t="shared" si="7"/>
        <v>1</v>
      </c>
    </row>
    <row r="260" spans="1:7" ht="30" x14ac:dyDescent="0.25">
      <c r="A260" s="5" t="s">
        <v>530</v>
      </c>
      <c r="B260" s="14" t="s">
        <v>531</v>
      </c>
      <c r="C260" s="19" t="s">
        <v>33</v>
      </c>
      <c r="D260" s="35">
        <v>1.7999999523162842</v>
      </c>
      <c r="E260" s="41">
        <f t="shared" si="6"/>
        <v>1.7999999523162842</v>
      </c>
      <c r="F260" s="1" t="e">
        <f>VLOOKUP(B260,input!$L$4:$M$25,2,FALSE)</f>
        <v>#N/A</v>
      </c>
      <c r="G260" s="1">
        <f t="shared" si="7"/>
        <v>1.7999999523162842</v>
      </c>
    </row>
    <row r="261" spans="1:7" x14ac:dyDescent="0.25">
      <c r="A261" s="5" t="s">
        <v>532</v>
      </c>
      <c r="B261" s="14" t="s">
        <v>533</v>
      </c>
      <c r="C261" s="19" t="s">
        <v>371</v>
      </c>
      <c r="D261" s="34">
        <v>0</v>
      </c>
      <c r="E261" s="41">
        <f t="shared" si="6"/>
        <v>0</v>
      </c>
      <c r="F261" s="1" t="e">
        <f>VLOOKUP(B261,input!$L$4:$M$25,2,FALSE)</f>
        <v>#N/A</v>
      </c>
      <c r="G261" s="1">
        <f t="shared" si="7"/>
        <v>0</v>
      </c>
    </row>
    <row r="262" spans="1:7" ht="30" x14ac:dyDescent="0.25">
      <c r="A262" s="5" t="s">
        <v>534</v>
      </c>
      <c r="B262" s="14" t="s">
        <v>535</v>
      </c>
      <c r="C262" s="19" t="s">
        <v>33</v>
      </c>
      <c r="D262" s="35">
        <v>1</v>
      </c>
      <c r="E262" s="41">
        <f t="shared" si="6"/>
        <v>1</v>
      </c>
      <c r="F262" s="1" t="e">
        <f>VLOOKUP(B262,input!$L$4:$M$25,2,FALSE)</f>
        <v>#N/A</v>
      </c>
      <c r="G262" s="1">
        <f t="shared" si="7"/>
        <v>1</v>
      </c>
    </row>
    <row r="263" spans="1:7" x14ac:dyDescent="0.25">
      <c r="A263" s="5" t="s">
        <v>536</v>
      </c>
      <c r="B263" s="14" t="s">
        <v>537</v>
      </c>
      <c r="C263" s="19" t="s">
        <v>371</v>
      </c>
      <c r="D263" s="35">
        <v>9</v>
      </c>
      <c r="E263" s="41">
        <f t="shared" si="6"/>
        <v>9</v>
      </c>
      <c r="F263" s="1" t="e">
        <f>VLOOKUP(B263,input!$L$4:$M$25,2,FALSE)</f>
        <v>#N/A</v>
      </c>
      <c r="G263" s="1">
        <f t="shared" si="7"/>
        <v>9</v>
      </c>
    </row>
    <row r="264" spans="1:7" ht="30" x14ac:dyDescent="0.25">
      <c r="A264" s="5" t="s">
        <v>538</v>
      </c>
      <c r="B264" s="14" t="s">
        <v>539</v>
      </c>
      <c r="C264" s="19" t="s">
        <v>33</v>
      </c>
      <c r="D264" s="34">
        <v>0</v>
      </c>
      <c r="E264" s="41">
        <f t="shared" si="6"/>
        <v>0</v>
      </c>
      <c r="F264" s="1" t="e">
        <f>VLOOKUP(B264,input!$L$4:$M$25,2,FALSE)</f>
        <v>#N/A</v>
      </c>
      <c r="G264" s="1">
        <f t="shared" si="7"/>
        <v>0</v>
      </c>
    </row>
    <row r="265" spans="1:7" x14ac:dyDescent="0.25">
      <c r="A265" s="5" t="s">
        <v>540</v>
      </c>
      <c r="B265" s="14" t="s">
        <v>541</v>
      </c>
      <c r="C265" s="19" t="s">
        <v>371</v>
      </c>
      <c r="D265" s="34">
        <v>0</v>
      </c>
      <c r="E265" s="41">
        <f t="shared" ref="E265:E328" si="8">G265</f>
        <v>0</v>
      </c>
      <c r="F265" s="1" t="e">
        <f>VLOOKUP(B265,input!$L$4:$M$25,2,FALSE)</f>
        <v>#N/A</v>
      </c>
      <c r="G265" s="1">
        <f t="shared" ref="G265:G328" si="9">_xlfn.IFNA(F265,D265)</f>
        <v>0</v>
      </c>
    </row>
    <row r="266" spans="1:7" ht="30" x14ac:dyDescent="0.25">
      <c r="A266" s="5" t="s">
        <v>542</v>
      </c>
      <c r="B266" s="14" t="s">
        <v>543</v>
      </c>
      <c r="C266" s="19" t="s">
        <v>38</v>
      </c>
      <c r="D266" s="38">
        <v>0.17499999701976776</v>
      </c>
      <c r="E266" s="41">
        <f t="shared" si="8"/>
        <v>0.17499999701976776</v>
      </c>
      <c r="F266" s="1" t="e">
        <f>VLOOKUP(B266,input!$L$4:$M$25,2,FALSE)</f>
        <v>#N/A</v>
      </c>
      <c r="G266" s="1">
        <f t="shared" si="9"/>
        <v>0.17499999701976776</v>
      </c>
    </row>
    <row r="267" spans="1:7" ht="45" x14ac:dyDescent="0.25">
      <c r="A267" s="5" t="s">
        <v>544</v>
      </c>
      <c r="B267" s="14" t="s">
        <v>545</v>
      </c>
      <c r="C267" s="19" t="s">
        <v>38</v>
      </c>
      <c r="D267" s="38">
        <v>0.41367900371551514</v>
      </c>
      <c r="E267" s="41">
        <f t="shared" si="8"/>
        <v>0.41367900371551514</v>
      </c>
      <c r="F267" s="1" t="e">
        <f>VLOOKUP(B267,input!$L$4:$M$25,2,FALSE)</f>
        <v>#N/A</v>
      </c>
      <c r="G267" s="1">
        <f t="shared" si="9"/>
        <v>0.41367900371551514</v>
      </c>
    </row>
    <row r="268" spans="1:7" ht="30" x14ac:dyDescent="0.25">
      <c r="A268" s="5" t="s">
        <v>546</v>
      </c>
      <c r="B268" s="14" t="s">
        <v>547</v>
      </c>
      <c r="C268" s="19" t="s">
        <v>30</v>
      </c>
      <c r="D268" s="35">
        <v>2</v>
      </c>
      <c r="E268" s="41">
        <f t="shared" si="8"/>
        <v>2</v>
      </c>
      <c r="F268" s="1" t="e">
        <f>VLOOKUP(B268,input!$L$4:$M$25,2,FALSE)</f>
        <v>#N/A</v>
      </c>
      <c r="G268" s="1">
        <f t="shared" si="9"/>
        <v>2</v>
      </c>
    </row>
    <row r="269" spans="1:7" ht="30" x14ac:dyDescent="0.25">
      <c r="A269" s="5" t="s">
        <v>548</v>
      </c>
      <c r="B269" s="14" t="s">
        <v>549</v>
      </c>
      <c r="C269" s="19"/>
      <c r="D269" s="38">
        <v>9.9999994039535522E-2</v>
      </c>
      <c r="E269" s="41">
        <f t="shared" si="8"/>
        <v>9.9999994039535522E-2</v>
      </c>
      <c r="F269" s="1" t="e">
        <f>VLOOKUP(B269,input!$L$4:$M$25,2,FALSE)</f>
        <v>#N/A</v>
      </c>
      <c r="G269" s="1">
        <f t="shared" si="9"/>
        <v>9.9999994039535522E-2</v>
      </c>
    </row>
    <row r="270" spans="1:7" ht="30" x14ac:dyDescent="0.25">
      <c r="A270" s="5" t="s">
        <v>550</v>
      </c>
      <c r="B270" s="14" t="s">
        <v>551</v>
      </c>
      <c r="C270" s="19"/>
      <c r="D270" s="38">
        <v>0.8990369439125061</v>
      </c>
      <c r="E270" s="41">
        <f t="shared" si="8"/>
        <v>0.8990369439125061</v>
      </c>
      <c r="F270" s="1" t="e">
        <f>VLOOKUP(B270,input!$L$4:$M$25,2,FALSE)</f>
        <v>#N/A</v>
      </c>
      <c r="G270" s="1">
        <f t="shared" si="9"/>
        <v>0.8990369439125061</v>
      </c>
    </row>
    <row r="271" spans="1:7" ht="30" x14ac:dyDescent="0.25">
      <c r="A271" s="5" t="s">
        <v>552</v>
      </c>
      <c r="B271" s="14" t="s">
        <v>553</v>
      </c>
      <c r="C271" s="19"/>
      <c r="D271" s="39">
        <v>9.6306204795837402E-4</v>
      </c>
      <c r="E271" s="41">
        <f t="shared" si="8"/>
        <v>9.6306204795837402E-4</v>
      </c>
      <c r="F271" s="1" t="e">
        <f>VLOOKUP(B271,input!$L$4:$M$25,2,FALSE)</f>
        <v>#N/A</v>
      </c>
      <c r="G271" s="1">
        <f t="shared" si="9"/>
        <v>9.6306204795837402E-4</v>
      </c>
    </row>
    <row r="272" spans="1:7" ht="30" x14ac:dyDescent="0.25">
      <c r="A272" s="5" t="s">
        <v>554</v>
      </c>
      <c r="B272" s="14" t="s">
        <v>555</v>
      </c>
      <c r="C272" s="19"/>
      <c r="D272" s="38">
        <v>0.96999996900558472</v>
      </c>
      <c r="E272" s="41">
        <f t="shared" si="8"/>
        <v>0.96999996900558472</v>
      </c>
      <c r="F272" s="1" t="e">
        <f>VLOOKUP(B272,input!$L$4:$M$25,2,FALSE)</f>
        <v>#N/A</v>
      </c>
      <c r="G272" s="1">
        <f t="shared" si="9"/>
        <v>0.96999996900558472</v>
      </c>
    </row>
    <row r="273" spans="1:7" ht="30" x14ac:dyDescent="0.25">
      <c r="A273" s="5" t="s">
        <v>556</v>
      </c>
      <c r="B273" s="14" t="s">
        <v>557</v>
      </c>
      <c r="C273" s="19"/>
      <c r="D273" s="38">
        <v>3.0000030994415283E-2</v>
      </c>
      <c r="E273" s="41">
        <f t="shared" si="8"/>
        <v>3.0000030994415283E-2</v>
      </c>
      <c r="F273" s="1" t="e">
        <f>VLOOKUP(B273,input!$L$4:$M$25,2,FALSE)</f>
        <v>#N/A</v>
      </c>
      <c r="G273" s="1">
        <f t="shared" si="9"/>
        <v>3.0000030994415283E-2</v>
      </c>
    </row>
    <row r="274" spans="1:7" ht="30" x14ac:dyDescent="0.25">
      <c r="A274" s="5" t="s">
        <v>558</v>
      </c>
      <c r="B274" s="14" t="s">
        <v>559</v>
      </c>
      <c r="C274" s="19"/>
      <c r="D274" s="38">
        <v>0.92000001668930054</v>
      </c>
      <c r="E274" s="41">
        <f t="shared" si="8"/>
        <v>0.92000001668930054</v>
      </c>
      <c r="F274" s="1" t="e">
        <f>VLOOKUP(B274,input!$L$4:$M$25,2,FALSE)</f>
        <v>#N/A</v>
      </c>
      <c r="G274" s="1">
        <f t="shared" si="9"/>
        <v>0.92000001668930054</v>
      </c>
    </row>
    <row r="275" spans="1:7" ht="30" x14ac:dyDescent="0.25">
      <c r="A275" s="5" t="s">
        <v>560</v>
      </c>
      <c r="B275" s="14" t="s">
        <v>561</v>
      </c>
      <c r="C275" s="19"/>
      <c r="D275" s="38">
        <v>7.9999983310699463E-2</v>
      </c>
      <c r="E275" s="41">
        <f t="shared" si="8"/>
        <v>7.9999983310699463E-2</v>
      </c>
      <c r="F275" s="1" t="e">
        <f>VLOOKUP(B275,input!$L$4:$M$25,2,FALSE)</f>
        <v>#N/A</v>
      </c>
      <c r="G275" s="1">
        <f t="shared" si="9"/>
        <v>7.9999983310699463E-2</v>
      </c>
    </row>
    <row r="276" spans="1:7" ht="30" x14ac:dyDescent="0.25">
      <c r="A276" s="5" t="s">
        <v>562</v>
      </c>
      <c r="B276" s="14" t="s">
        <v>563</v>
      </c>
      <c r="C276" s="19"/>
      <c r="D276" s="38">
        <v>0.98900002241134644</v>
      </c>
      <c r="E276" s="41">
        <f t="shared" si="8"/>
        <v>0.98900002241134644</v>
      </c>
      <c r="F276" s="1" t="e">
        <f>VLOOKUP(B276,input!$L$4:$M$25,2,FALSE)</f>
        <v>#N/A</v>
      </c>
      <c r="G276" s="1">
        <f t="shared" si="9"/>
        <v>0.98900002241134644</v>
      </c>
    </row>
    <row r="277" spans="1:7" ht="30" x14ac:dyDescent="0.25">
      <c r="A277" s="5" t="s">
        <v>564</v>
      </c>
      <c r="B277" s="14" t="s">
        <v>565</v>
      </c>
      <c r="C277" s="19"/>
      <c r="D277" s="38">
        <v>1.0999977588653564E-2</v>
      </c>
      <c r="E277" s="41">
        <f t="shared" si="8"/>
        <v>1.0999977588653564E-2</v>
      </c>
      <c r="F277" s="1" t="e">
        <f>VLOOKUP(B277,input!$L$4:$M$25,2,FALSE)</f>
        <v>#N/A</v>
      </c>
      <c r="G277" s="1">
        <f t="shared" si="9"/>
        <v>1.0999977588653564E-2</v>
      </c>
    </row>
    <row r="278" spans="1:7" ht="30" x14ac:dyDescent="0.25">
      <c r="A278" s="5" t="s">
        <v>566</v>
      </c>
      <c r="B278" s="14" t="s">
        <v>567</v>
      </c>
      <c r="C278" s="19"/>
      <c r="D278" s="38">
        <v>0.95399999618530273</v>
      </c>
      <c r="E278" s="41">
        <f t="shared" si="8"/>
        <v>0.95399999618530273</v>
      </c>
      <c r="F278" s="1" t="e">
        <f>VLOOKUP(B278,input!$L$4:$M$25,2,FALSE)</f>
        <v>#N/A</v>
      </c>
      <c r="G278" s="1">
        <f t="shared" si="9"/>
        <v>0.95399999618530273</v>
      </c>
    </row>
    <row r="279" spans="1:7" ht="30" x14ac:dyDescent="0.25">
      <c r="A279" s="5" t="s">
        <v>568</v>
      </c>
      <c r="B279" s="14" t="s">
        <v>569</v>
      </c>
      <c r="C279" s="19"/>
      <c r="D279" s="38">
        <v>4.6000003814697266E-2</v>
      </c>
      <c r="E279" s="41">
        <f t="shared" si="8"/>
        <v>4.6000003814697266E-2</v>
      </c>
      <c r="F279" s="1" t="e">
        <f>VLOOKUP(B279,input!$L$4:$M$25,2,FALSE)</f>
        <v>#N/A</v>
      </c>
      <c r="G279" s="1">
        <f t="shared" si="9"/>
        <v>4.6000003814697266E-2</v>
      </c>
    </row>
    <row r="280" spans="1:7" ht="30" x14ac:dyDescent="0.25">
      <c r="A280" s="5" t="s">
        <v>570</v>
      </c>
      <c r="B280" s="14" t="s">
        <v>571</v>
      </c>
      <c r="C280" s="19"/>
      <c r="D280" s="38">
        <v>0.87299996614456177</v>
      </c>
      <c r="E280" s="41">
        <f t="shared" si="8"/>
        <v>0.87299996614456177</v>
      </c>
      <c r="F280" s="1" t="e">
        <f>VLOOKUP(B280,input!$L$4:$M$25,2,FALSE)</f>
        <v>#N/A</v>
      </c>
      <c r="G280" s="1">
        <f t="shared" si="9"/>
        <v>0.87299996614456177</v>
      </c>
    </row>
    <row r="281" spans="1:7" ht="30" x14ac:dyDescent="0.25">
      <c r="A281" s="5" t="s">
        <v>572</v>
      </c>
      <c r="B281" s="14" t="s">
        <v>573</v>
      </c>
      <c r="C281" s="19"/>
      <c r="D281" s="38">
        <v>0.1000000387430191</v>
      </c>
      <c r="E281" s="41">
        <f t="shared" si="8"/>
        <v>0.1000000387430191</v>
      </c>
      <c r="F281" s="1" t="e">
        <f>VLOOKUP(B281,input!$L$4:$M$25,2,FALSE)</f>
        <v>#N/A</v>
      </c>
      <c r="G281" s="1">
        <f t="shared" si="9"/>
        <v>0.1000000387430191</v>
      </c>
    </row>
    <row r="282" spans="1:7" ht="30" x14ac:dyDescent="0.25">
      <c r="A282" s="5" t="s">
        <v>574</v>
      </c>
      <c r="B282" s="14" t="s">
        <v>575</v>
      </c>
      <c r="C282" s="19"/>
      <c r="D282" s="38">
        <v>2.6999995112419128E-2</v>
      </c>
      <c r="E282" s="41">
        <f t="shared" si="8"/>
        <v>2.6999995112419128E-2</v>
      </c>
      <c r="F282" s="1" t="e">
        <f>VLOOKUP(B282,input!$L$4:$M$25,2,FALSE)</f>
        <v>#N/A</v>
      </c>
      <c r="G282" s="1">
        <f t="shared" si="9"/>
        <v>2.6999995112419128E-2</v>
      </c>
    </row>
    <row r="283" spans="1:7" ht="30" x14ac:dyDescent="0.25">
      <c r="A283" s="5" t="s">
        <v>576</v>
      </c>
      <c r="B283" s="14" t="s">
        <v>577</v>
      </c>
      <c r="C283" s="19"/>
      <c r="D283" s="38">
        <v>0.94199997186660767</v>
      </c>
      <c r="E283" s="41">
        <f t="shared" si="8"/>
        <v>0.94199997186660767</v>
      </c>
      <c r="F283" s="1" t="e">
        <f>VLOOKUP(B283,input!$L$4:$M$25,2,FALSE)</f>
        <v>#N/A</v>
      </c>
      <c r="G283" s="1">
        <f t="shared" si="9"/>
        <v>0.94199997186660767</v>
      </c>
    </row>
    <row r="284" spans="1:7" ht="30" x14ac:dyDescent="0.25">
      <c r="A284" s="5" t="s">
        <v>578</v>
      </c>
      <c r="B284" s="14" t="s">
        <v>579</v>
      </c>
      <c r="C284" s="19"/>
      <c r="D284" s="38">
        <v>5.8000028133392334E-2</v>
      </c>
      <c r="E284" s="41">
        <f t="shared" si="8"/>
        <v>5.8000028133392334E-2</v>
      </c>
      <c r="F284" s="1" t="e">
        <f>VLOOKUP(B284,input!$L$4:$M$25,2,FALSE)</f>
        <v>#N/A</v>
      </c>
      <c r="G284" s="1">
        <f t="shared" si="9"/>
        <v>5.8000028133392334E-2</v>
      </c>
    </row>
    <row r="285" spans="1:7" ht="30" x14ac:dyDescent="0.25">
      <c r="A285" s="5" t="s">
        <v>580</v>
      </c>
      <c r="B285" s="14" t="s">
        <v>581</v>
      </c>
      <c r="C285" s="19"/>
      <c r="D285" s="38">
        <v>0.93930000066757202</v>
      </c>
      <c r="E285" s="41">
        <f t="shared" si="8"/>
        <v>0.93930000066757202</v>
      </c>
      <c r="F285" s="1" t="e">
        <f>VLOOKUP(B285,input!$L$4:$M$25,2,FALSE)</f>
        <v>#N/A</v>
      </c>
      <c r="G285" s="1">
        <f t="shared" si="9"/>
        <v>0.93930000066757202</v>
      </c>
    </row>
    <row r="286" spans="1:7" ht="30" x14ac:dyDescent="0.25">
      <c r="A286" s="5" t="s">
        <v>582</v>
      </c>
      <c r="B286" s="14" t="s">
        <v>583</v>
      </c>
      <c r="C286" s="19"/>
      <c r="D286" s="38">
        <v>6.0699999332427979E-2</v>
      </c>
      <c r="E286" s="41">
        <f t="shared" si="8"/>
        <v>6.0699999332427979E-2</v>
      </c>
      <c r="F286" s="1" t="e">
        <f>VLOOKUP(B286,input!$L$4:$M$25,2,FALSE)</f>
        <v>#N/A</v>
      </c>
      <c r="G286" s="1">
        <f t="shared" si="9"/>
        <v>6.0699999332427979E-2</v>
      </c>
    </row>
    <row r="287" spans="1:7" ht="30" x14ac:dyDescent="0.25">
      <c r="A287" s="5" t="s">
        <v>584</v>
      </c>
      <c r="B287" s="14" t="s">
        <v>585</v>
      </c>
      <c r="C287" s="19"/>
      <c r="D287" s="38">
        <v>0.5</v>
      </c>
      <c r="E287" s="41">
        <f t="shared" si="8"/>
        <v>0.5</v>
      </c>
      <c r="F287" s="1" t="e">
        <f>VLOOKUP(B287,input!$L$4:$M$25,2,FALSE)</f>
        <v>#N/A</v>
      </c>
      <c r="G287" s="1">
        <f t="shared" si="9"/>
        <v>0.5</v>
      </c>
    </row>
    <row r="288" spans="1:7" ht="30" x14ac:dyDescent="0.25">
      <c r="A288" s="5" t="s">
        <v>586</v>
      </c>
      <c r="B288" s="14" t="s">
        <v>587</v>
      </c>
      <c r="C288" s="19"/>
      <c r="D288" s="38">
        <v>0.5</v>
      </c>
      <c r="E288" s="41">
        <f t="shared" si="8"/>
        <v>0.5</v>
      </c>
      <c r="F288" s="1" t="e">
        <f>VLOOKUP(B288,input!$L$4:$M$25,2,FALSE)</f>
        <v>#N/A</v>
      </c>
      <c r="G288" s="1">
        <f t="shared" si="9"/>
        <v>0.5</v>
      </c>
    </row>
    <row r="289" spans="1:7" ht="30" x14ac:dyDescent="0.25">
      <c r="A289" s="5" t="s">
        <v>588</v>
      </c>
      <c r="B289" s="14" t="s">
        <v>589</v>
      </c>
      <c r="C289" s="19"/>
      <c r="D289" s="38">
        <v>0.3333333432674408</v>
      </c>
      <c r="E289" s="41">
        <f t="shared" si="8"/>
        <v>0.3333333432674408</v>
      </c>
      <c r="F289" s="1" t="e">
        <f>VLOOKUP(B289,input!$L$4:$M$25,2,FALSE)</f>
        <v>#N/A</v>
      </c>
      <c r="G289" s="1">
        <f t="shared" si="9"/>
        <v>0.3333333432674408</v>
      </c>
    </row>
    <row r="290" spans="1:7" ht="30" x14ac:dyDescent="0.25">
      <c r="A290" s="5" t="s">
        <v>590</v>
      </c>
      <c r="B290" s="14" t="s">
        <v>591</v>
      </c>
      <c r="C290" s="19"/>
      <c r="D290" s="38">
        <v>0.33333331346511841</v>
      </c>
      <c r="E290" s="41">
        <f t="shared" si="8"/>
        <v>0.33333331346511841</v>
      </c>
      <c r="F290" s="1" t="e">
        <f>VLOOKUP(B290,input!$L$4:$M$25,2,FALSE)</f>
        <v>#N/A</v>
      </c>
      <c r="G290" s="1">
        <f t="shared" si="9"/>
        <v>0.33333331346511841</v>
      </c>
    </row>
    <row r="291" spans="1:7" ht="30" x14ac:dyDescent="0.25">
      <c r="A291" s="5" t="s">
        <v>592</v>
      </c>
      <c r="B291" s="14" t="s">
        <v>593</v>
      </c>
      <c r="C291" s="19"/>
      <c r="D291" s="38">
        <v>0.3333333432674408</v>
      </c>
      <c r="E291" s="41">
        <f t="shared" si="8"/>
        <v>0.3333333432674408</v>
      </c>
      <c r="F291" s="1" t="e">
        <f>VLOOKUP(B291,input!$L$4:$M$25,2,FALSE)</f>
        <v>#N/A</v>
      </c>
      <c r="G291" s="1">
        <f t="shared" si="9"/>
        <v>0.3333333432674408</v>
      </c>
    </row>
    <row r="292" spans="1:7" ht="30" x14ac:dyDescent="0.25">
      <c r="A292" s="5" t="s">
        <v>594</v>
      </c>
      <c r="B292" s="14" t="s">
        <v>595</v>
      </c>
      <c r="C292" s="19"/>
      <c r="D292" s="38">
        <v>0.5</v>
      </c>
      <c r="E292" s="41">
        <f t="shared" si="8"/>
        <v>0.5</v>
      </c>
      <c r="F292" s="1" t="e">
        <f>VLOOKUP(B292,input!$L$4:$M$25,2,FALSE)</f>
        <v>#N/A</v>
      </c>
      <c r="G292" s="1">
        <f t="shared" si="9"/>
        <v>0.5</v>
      </c>
    </row>
    <row r="293" spans="1:7" ht="30" x14ac:dyDescent="0.25">
      <c r="A293" s="5" t="s">
        <v>596</v>
      </c>
      <c r="B293" s="14" t="s">
        <v>597</v>
      </c>
      <c r="C293" s="19"/>
      <c r="D293" s="38">
        <v>0.5</v>
      </c>
      <c r="E293" s="41">
        <f t="shared" si="8"/>
        <v>0.5</v>
      </c>
      <c r="F293" s="1" t="e">
        <f>VLOOKUP(B293,input!$L$4:$M$25,2,FALSE)</f>
        <v>#N/A</v>
      </c>
      <c r="G293" s="1">
        <f t="shared" si="9"/>
        <v>0.5</v>
      </c>
    </row>
    <row r="294" spans="1:7" ht="30" x14ac:dyDescent="0.25">
      <c r="A294" s="5" t="s">
        <v>598</v>
      </c>
      <c r="B294" s="14" t="s">
        <v>599</v>
      </c>
      <c r="C294" s="19"/>
      <c r="D294" s="38">
        <v>0.5</v>
      </c>
      <c r="E294" s="41">
        <f t="shared" si="8"/>
        <v>0.5</v>
      </c>
      <c r="F294" s="1" t="e">
        <f>VLOOKUP(B294,input!$L$4:$M$25,2,FALSE)</f>
        <v>#N/A</v>
      </c>
      <c r="G294" s="1">
        <f t="shared" si="9"/>
        <v>0.5</v>
      </c>
    </row>
    <row r="295" spans="1:7" ht="30" x14ac:dyDescent="0.25">
      <c r="A295" s="5" t="s">
        <v>600</v>
      </c>
      <c r="B295" s="14" t="s">
        <v>601</v>
      </c>
      <c r="C295" s="19"/>
      <c r="D295" s="38">
        <v>0.5</v>
      </c>
      <c r="E295" s="41">
        <f t="shared" si="8"/>
        <v>0.5</v>
      </c>
      <c r="F295" s="1" t="e">
        <f>VLOOKUP(B295,input!$L$4:$M$25,2,FALSE)</f>
        <v>#N/A</v>
      </c>
      <c r="G295" s="1">
        <f t="shared" si="9"/>
        <v>0.5</v>
      </c>
    </row>
    <row r="296" spans="1:7" ht="30" x14ac:dyDescent="0.25">
      <c r="A296" s="5" t="s">
        <v>602</v>
      </c>
      <c r="B296" s="14" t="s">
        <v>603</v>
      </c>
      <c r="C296" s="19" t="s">
        <v>30</v>
      </c>
      <c r="D296" s="37">
        <v>531.4000244140625</v>
      </c>
      <c r="E296" s="41">
        <f t="shared" si="8"/>
        <v>532.53399999999999</v>
      </c>
      <c r="F296" s="1">
        <f>VLOOKUP(B296,input!$L$4:$M$25,2,FALSE)</f>
        <v>532.53399999999999</v>
      </c>
      <c r="G296" s="1">
        <f t="shared" si="9"/>
        <v>532.53399999999999</v>
      </c>
    </row>
    <row r="297" spans="1:7" ht="30" x14ac:dyDescent="0.25">
      <c r="A297" s="5" t="s">
        <v>604</v>
      </c>
      <c r="B297" s="14" t="s">
        <v>605</v>
      </c>
      <c r="C297" s="19" t="s">
        <v>33</v>
      </c>
      <c r="D297" s="34">
        <v>0</v>
      </c>
      <c r="E297" s="41">
        <f t="shared" si="8"/>
        <v>0</v>
      </c>
      <c r="F297" s="1" t="e">
        <f>VLOOKUP(B297,input!$L$4:$M$25,2,FALSE)</f>
        <v>#N/A</v>
      </c>
      <c r="G297" s="1">
        <f t="shared" si="9"/>
        <v>0</v>
      </c>
    </row>
    <row r="298" spans="1:7" ht="30" x14ac:dyDescent="0.25">
      <c r="A298" s="5" t="s">
        <v>606</v>
      </c>
      <c r="B298" s="14" t="s">
        <v>607</v>
      </c>
      <c r="C298" s="19" t="s">
        <v>30</v>
      </c>
      <c r="D298" s="35">
        <v>5</v>
      </c>
      <c r="E298" s="41">
        <f t="shared" si="8"/>
        <v>5</v>
      </c>
      <c r="F298" s="1" t="e">
        <f>VLOOKUP(B298,input!$L$4:$M$25,2,FALSE)</f>
        <v>#N/A</v>
      </c>
      <c r="G298" s="1">
        <f t="shared" si="9"/>
        <v>5</v>
      </c>
    </row>
    <row r="299" spans="1:7" ht="45" x14ac:dyDescent="0.25">
      <c r="A299" s="5" t="s">
        <v>608</v>
      </c>
      <c r="B299" s="14" t="s">
        <v>609</v>
      </c>
      <c r="C299" s="19" t="s">
        <v>33</v>
      </c>
      <c r="D299" s="35">
        <v>9</v>
      </c>
      <c r="E299" s="41">
        <f t="shared" si="8"/>
        <v>9</v>
      </c>
      <c r="F299" s="1" t="e">
        <f>VLOOKUP(B299,input!$L$4:$M$25,2,FALSE)</f>
        <v>#N/A</v>
      </c>
      <c r="G299" s="1">
        <f t="shared" si="9"/>
        <v>9</v>
      </c>
    </row>
    <row r="300" spans="1:7" ht="30" x14ac:dyDescent="0.25">
      <c r="A300" s="5" t="s">
        <v>610</v>
      </c>
      <c r="B300" s="14" t="s">
        <v>611</v>
      </c>
      <c r="C300" s="19" t="s">
        <v>30</v>
      </c>
      <c r="D300" s="37">
        <v>434.10000610351562</v>
      </c>
      <c r="E300" s="41">
        <f t="shared" si="8"/>
        <v>434.10000610351562</v>
      </c>
      <c r="F300" s="1" t="e">
        <f>VLOOKUP(B300,input!$L$4:$M$25,2,FALSE)</f>
        <v>#N/A</v>
      </c>
      <c r="G300" s="1">
        <f t="shared" si="9"/>
        <v>434.10000610351562</v>
      </c>
    </row>
    <row r="301" spans="1:7" ht="30" x14ac:dyDescent="0.25">
      <c r="A301" s="5" t="s">
        <v>612</v>
      </c>
      <c r="B301" s="14" t="s">
        <v>613</v>
      </c>
      <c r="C301" s="19" t="s">
        <v>33</v>
      </c>
      <c r="D301" s="38">
        <v>0.75</v>
      </c>
      <c r="E301" s="41">
        <f t="shared" si="8"/>
        <v>0.75</v>
      </c>
      <c r="F301" s="1" t="e">
        <f>VLOOKUP(B301,input!$L$4:$M$25,2,FALSE)</f>
        <v>#N/A</v>
      </c>
      <c r="G301" s="1">
        <f t="shared" si="9"/>
        <v>0.75</v>
      </c>
    </row>
    <row r="302" spans="1:7" ht="30" x14ac:dyDescent="0.25">
      <c r="A302" s="5" t="s">
        <v>614</v>
      </c>
      <c r="B302" s="14" t="s">
        <v>615</v>
      </c>
      <c r="C302" s="19" t="s">
        <v>30</v>
      </c>
      <c r="D302" s="35">
        <v>5</v>
      </c>
      <c r="E302" s="41">
        <f t="shared" si="8"/>
        <v>5</v>
      </c>
      <c r="F302" s="1" t="e">
        <f>VLOOKUP(B302,input!$L$4:$M$25,2,FALSE)</f>
        <v>#N/A</v>
      </c>
      <c r="G302" s="1">
        <f t="shared" si="9"/>
        <v>5</v>
      </c>
    </row>
    <row r="303" spans="1:7" ht="45" x14ac:dyDescent="0.25">
      <c r="A303" s="5" t="s">
        <v>616</v>
      </c>
      <c r="B303" s="14" t="s">
        <v>617</v>
      </c>
      <c r="C303" s="19" t="s">
        <v>33</v>
      </c>
      <c r="D303" s="35">
        <v>8.5</v>
      </c>
      <c r="E303" s="41">
        <f t="shared" si="8"/>
        <v>8.5</v>
      </c>
      <c r="F303" s="1" t="e">
        <f>VLOOKUP(B303,input!$L$4:$M$25,2,FALSE)</f>
        <v>#N/A</v>
      </c>
      <c r="G303" s="1">
        <f t="shared" si="9"/>
        <v>8.5</v>
      </c>
    </row>
    <row r="304" spans="1:7" ht="45" x14ac:dyDescent="0.25">
      <c r="A304" s="5" t="s">
        <v>618</v>
      </c>
      <c r="B304" s="14" t="s">
        <v>619</v>
      </c>
      <c r="C304" s="19"/>
      <c r="D304" s="35">
        <v>1</v>
      </c>
      <c r="E304" s="41">
        <f t="shared" si="8"/>
        <v>1</v>
      </c>
      <c r="F304" s="1" t="e">
        <f>VLOOKUP(B304,input!$L$4:$M$25,2,FALSE)</f>
        <v>#N/A</v>
      </c>
      <c r="G304" s="1">
        <f t="shared" si="9"/>
        <v>1</v>
      </c>
    </row>
    <row r="305" spans="1:7" ht="30" x14ac:dyDescent="0.25">
      <c r="A305" s="5" t="s">
        <v>620</v>
      </c>
      <c r="B305" s="14" t="s">
        <v>621</v>
      </c>
      <c r="C305" s="19" t="s">
        <v>33</v>
      </c>
      <c r="D305" s="34">
        <v>0</v>
      </c>
      <c r="E305" s="41">
        <f t="shared" si="8"/>
        <v>0</v>
      </c>
      <c r="F305" s="1" t="e">
        <f>VLOOKUP(B305,input!$L$4:$M$25,2,FALSE)</f>
        <v>#N/A</v>
      </c>
      <c r="G305" s="1">
        <f t="shared" si="9"/>
        <v>0</v>
      </c>
    </row>
    <row r="306" spans="1:7" ht="30" x14ac:dyDescent="0.25">
      <c r="A306" s="5" t="s">
        <v>622</v>
      </c>
      <c r="B306" s="14" t="s">
        <v>623</v>
      </c>
      <c r="C306" s="19" t="s">
        <v>38</v>
      </c>
      <c r="D306" s="35">
        <v>3.4473249912261963</v>
      </c>
      <c r="E306" s="41">
        <f t="shared" si="8"/>
        <v>3.4473249912261963</v>
      </c>
      <c r="F306" s="1" t="e">
        <f>VLOOKUP(B306,input!$L$4:$M$25,2,FALSE)</f>
        <v>#N/A</v>
      </c>
      <c r="G306" s="1">
        <f t="shared" si="9"/>
        <v>3.4473249912261963</v>
      </c>
    </row>
    <row r="307" spans="1:7" ht="30" x14ac:dyDescent="0.25">
      <c r="A307" s="5" t="s">
        <v>624</v>
      </c>
      <c r="B307" s="14" t="s">
        <v>625</v>
      </c>
      <c r="C307" s="19" t="s">
        <v>38</v>
      </c>
      <c r="D307" s="35">
        <v>3.4473249912261963</v>
      </c>
      <c r="E307" s="41">
        <f t="shared" si="8"/>
        <v>3.4473249912261963</v>
      </c>
      <c r="F307" s="1" t="e">
        <f>VLOOKUP(B307,input!$L$4:$M$25,2,FALSE)</f>
        <v>#N/A</v>
      </c>
      <c r="G307" s="1">
        <f t="shared" si="9"/>
        <v>3.4473249912261963</v>
      </c>
    </row>
    <row r="308" spans="1:7" ht="30" x14ac:dyDescent="0.25">
      <c r="A308" s="5" t="s">
        <v>626</v>
      </c>
      <c r="B308" s="14" t="s">
        <v>627</v>
      </c>
      <c r="C308" s="19" t="s">
        <v>38</v>
      </c>
      <c r="D308" s="34">
        <v>0</v>
      </c>
      <c r="E308" s="41">
        <f t="shared" si="8"/>
        <v>0</v>
      </c>
      <c r="F308" s="1" t="e">
        <f>VLOOKUP(B308,input!$L$4:$M$25,2,FALSE)</f>
        <v>#N/A</v>
      </c>
      <c r="G308" s="1">
        <f t="shared" si="9"/>
        <v>0</v>
      </c>
    </row>
    <row r="309" spans="1:7" ht="45" x14ac:dyDescent="0.25">
      <c r="A309" s="5" t="s">
        <v>628</v>
      </c>
      <c r="B309" s="14" t="s">
        <v>629</v>
      </c>
      <c r="C309" s="19"/>
      <c r="D309" s="35">
        <v>3</v>
      </c>
      <c r="E309" s="41">
        <f t="shared" si="8"/>
        <v>3</v>
      </c>
      <c r="F309" s="1" t="e">
        <f>VLOOKUP(B309,input!$L$4:$M$25,2,FALSE)</f>
        <v>#N/A</v>
      </c>
      <c r="G309" s="1">
        <f t="shared" si="9"/>
        <v>3</v>
      </c>
    </row>
    <row r="310" spans="1:7" ht="30" x14ac:dyDescent="0.25">
      <c r="A310" s="5" t="s">
        <v>630</v>
      </c>
      <c r="B310" s="14" t="s">
        <v>631</v>
      </c>
      <c r="C310" s="19" t="s">
        <v>33</v>
      </c>
      <c r="D310" s="34">
        <v>0</v>
      </c>
      <c r="E310" s="41">
        <f t="shared" si="8"/>
        <v>0</v>
      </c>
      <c r="F310" s="1" t="e">
        <f>VLOOKUP(B310,input!$L$4:$M$25,2,FALSE)</f>
        <v>#N/A</v>
      </c>
      <c r="G310" s="1">
        <f t="shared" si="9"/>
        <v>0</v>
      </c>
    </row>
    <row r="311" spans="1:7" ht="30" x14ac:dyDescent="0.25">
      <c r="A311" s="5" t="s">
        <v>632</v>
      </c>
      <c r="B311" s="14" t="s">
        <v>633</v>
      </c>
      <c r="C311" s="19" t="s">
        <v>38</v>
      </c>
      <c r="D311" s="35">
        <v>3.4473249912261963</v>
      </c>
      <c r="E311" s="41">
        <f t="shared" si="8"/>
        <v>3.4473249912261963</v>
      </c>
      <c r="F311" s="1" t="e">
        <f>VLOOKUP(B311,input!$L$4:$M$25,2,FALSE)</f>
        <v>#N/A</v>
      </c>
      <c r="G311" s="1">
        <f t="shared" si="9"/>
        <v>3.4473249912261963</v>
      </c>
    </row>
    <row r="312" spans="1:7" ht="30" x14ac:dyDescent="0.25">
      <c r="A312" s="5" t="s">
        <v>634</v>
      </c>
      <c r="B312" s="14" t="s">
        <v>635</v>
      </c>
      <c r="C312" s="19" t="s">
        <v>38</v>
      </c>
      <c r="D312" s="35">
        <v>3.4473249912261963</v>
      </c>
      <c r="E312" s="41">
        <f t="shared" si="8"/>
        <v>3.4473249912261963</v>
      </c>
      <c r="F312" s="1" t="e">
        <f>VLOOKUP(B312,input!$L$4:$M$25,2,FALSE)</f>
        <v>#N/A</v>
      </c>
      <c r="G312" s="1">
        <f t="shared" si="9"/>
        <v>3.4473249912261963</v>
      </c>
    </row>
    <row r="313" spans="1:7" ht="30" x14ac:dyDescent="0.25">
      <c r="A313" s="5" t="s">
        <v>636</v>
      </c>
      <c r="B313" s="14" t="s">
        <v>637</v>
      </c>
      <c r="C313" s="19" t="s">
        <v>38</v>
      </c>
      <c r="D313" s="38">
        <v>0.20000000298023224</v>
      </c>
      <c r="E313" s="41">
        <f t="shared" si="8"/>
        <v>0.20000000298023224</v>
      </c>
      <c r="F313" s="1" t="e">
        <f>VLOOKUP(B313,input!$L$4:$M$25,2,FALSE)</f>
        <v>#N/A</v>
      </c>
      <c r="G313" s="1">
        <f t="shared" si="9"/>
        <v>0.20000000298023224</v>
      </c>
    </row>
    <row r="314" spans="1:7" ht="30" x14ac:dyDescent="0.25">
      <c r="A314" s="5" t="s">
        <v>638</v>
      </c>
      <c r="B314" s="14" t="s">
        <v>639</v>
      </c>
      <c r="C314" s="19"/>
      <c r="D314" s="35">
        <v>5</v>
      </c>
      <c r="E314" s="41">
        <f t="shared" si="8"/>
        <v>5</v>
      </c>
      <c r="F314" s="1" t="e">
        <f>VLOOKUP(B314,input!$L$4:$M$25,2,FALSE)</f>
        <v>#N/A</v>
      </c>
      <c r="G314" s="1">
        <f t="shared" si="9"/>
        <v>5</v>
      </c>
    </row>
    <row r="315" spans="1:7" ht="30" x14ac:dyDescent="0.25">
      <c r="A315" s="5" t="s">
        <v>640</v>
      </c>
      <c r="B315" s="14" t="s">
        <v>641</v>
      </c>
      <c r="C315" s="19" t="s">
        <v>33</v>
      </c>
      <c r="D315" s="34">
        <v>0</v>
      </c>
      <c r="E315" s="41">
        <f t="shared" si="8"/>
        <v>0</v>
      </c>
      <c r="F315" s="1" t="e">
        <f>VLOOKUP(B315,input!$L$4:$M$25,2,FALSE)</f>
        <v>#N/A</v>
      </c>
      <c r="G315" s="1">
        <f t="shared" si="9"/>
        <v>0</v>
      </c>
    </row>
    <row r="316" spans="1:7" x14ac:dyDescent="0.25">
      <c r="A316" s="5" t="s">
        <v>642</v>
      </c>
      <c r="B316" s="14" t="s">
        <v>643</v>
      </c>
      <c r="C316" s="19" t="s">
        <v>38</v>
      </c>
      <c r="D316" s="35">
        <v>3.4473249912261963</v>
      </c>
      <c r="E316" s="41">
        <f t="shared" si="8"/>
        <v>3.4473249912261963</v>
      </c>
      <c r="F316" s="1" t="e">
        <f>VLOOKUP(B316,input!$L$4:$M$25,2,FALSE)</f>
        <v>#N/A</v>
      </c>
      <c r="G316" s="1">
        <f t="shared" si="9"/>
        <v>3.4473249912261963</v>
      </c>
    </row>
    <row r="317" spans="1:7" x14ac:dyDescent="0.25">
      <c r="A317" s="5" t="s">
        <v>644</v>
      </c>
      <c r="B317" s="14" t="s">
        <v>645</v>
      </c>
      <c r="C317" s="19" t="s">
        <v>38</v>
      </c>
      <c r="D317" s="35">
        <v>3.4473249912261963</v>
      </c>
      <c r="E317" s="41">
        <f t="shared" si="8"/>
        <v>3.4473249912261963</v>
      </c>
      <c r="F317" s="1" t="e">
        <f>VLOOKUP(B317,input!$L$4:$M$25,2,FALSE)</f>
        <v>#N/A</v>
      </c>
      <c r="G317" s="1">
        <f t="shared" si="9"/>
        <v>3.4473249912261963</v>
      </c>
    </row>
    <row r="318" spans="1:7" x14ac:dyDescent="0.25">
      <c r="A318" s="5" t="s">
        <v>646</v>
      </c>
      <c r="B318" s="14" t="s">
        <v>647</v>
      </c>
      <c r="C318" s="19" t="s">
        <v>38</v>
      </c>
      <c r="D318" s="34">
        <v>0</v>
      </c>
      <c r="E318" s="41">
        <f t="shared" si="8"/>
        <v>0</v>
      </c>
      <c r="F318" s="1" t="e">
        <f>VLOOKUP(B318,input!$L$4:$M$25,2,FALSE)</f>
        <v>#N/A</v>
      </c>
      <c r="G318" s="1">
        <f t="shared" si="9"/>
        <v>0</v>
      </c>
    </row>
    <row r="319" spans="1:7" ht="30" x14ac:dyDescent="0.25">
      <c r="A319" s="5" t="s">
        <v>648</v>
      </c>
      <c r="B319" s="14" t="s">
        <v>649</v>
      </c>
      <c r="C319" s="19"/>
      <c r="D319" s="35">
        <v>2</v>
      </c>
      <c r="E319" s="41">
        <f t="shared" si="8"/>
        <v>2</v>
      </c>
      <c r="F319" s="1" t="e">
        <f>VLOOKUP(B319,input!$L$4:$M$25,2,FALSE)</f>
        <v>#N/A</v>
      </c>
      <c r="G319" s="1">
        <f t="shared" si="9"/>
        <v>2</v>
      </c>
    </row>
    <row r="320" spans="1:7" ht="30" x14ac:dyDescent="0.25">
      <c r="A320" s="5" t="s">
        <v>650</v>
      </c>
      <c r="B320" s="14" t="s">
        <v>651</v>
      </c>
      <c r="C320" s="19" t="s">
        <v>33</v>
      </c>
      <c r="D320" s="34">
        <v>0</v>
      </c>
      <c r="E320" s="41">
        <f t="shared" si="8"/>
        <v>0</v>
      </c>
      <c r="F320" s="1" t="e">
        <f>VLOOKUP(B320,input!$L$4:$M$25,2,FALSE)</f>
        <v>#N/A</v>
      </c>
      <c r="G320" s="1">
        <f t="shared" si="9"/>
        <v>0</v>
      </c>
    </row>
    <row r="321" spans="1:7" x14ac:dyDescent="0.25">
      <c r="A321" s="5" t="s">
        <v>652</v>
      </c>
      <c r="B321" s="14" t="s">
        <v>653</v>
      </c>
      <c r="C321" s="19" t="s">
        <v>38</v>
      </c>
      <c r="D321" s="35">
        <v>3.4473249912261963</v>
      </c>
      <c r="E321" s="41">
        <f t="shared" si="8"/>
        <v>3.4473249912261963</v>
      </c>
      <c r="F321" s="1" t="e">
        <f>VLOOKUP(B321,input!$L$4:$M$25,2,FALSE)</f>
        <v>#N/A</v>
      </c>
      <c r="G321" s="1">
        <f t="shared" si="9"/>
        <v>3.4473249912261963</v>
      </c>
    </row>
    <row r="322" spans="1:7" x14ac:dyDescent="0.25">
      <c r="A322" s="5" t="s">
        <v>654</v>
      </c>
      <c r="B322" s="14" t="s">
        <v>655</v>
      </c>
      <c r="C322" s="19" t="s">
        <v>38</v>
      </c>
      <c r="D322" s="35">
        <v>3.4473249912261963</v>
      </c>
      <c r="E322" s="41">
        <f t="shared" si="8"/>
        <v>3.4473249912261963</v>
      </c>
      <c r="F322" s="1" t="e">
        <f>VLOOKUP(B322,input!$L$4:$M$25,2,FALSE)</f>
        <v>#N/A</v>
      </c>
      <c r="G322" s="1">
        <f t="shared" si="9"/>
        <v>3.4473249912261963</v>
      </c>
    </row>
    <row r="323" spans="1:7" x14ac:dyDescent="0.25">
      <c r="A323" s="5" t="s">
        <v>656</v>
      </c>
      <c r="B323" s="14" t="s">
        <v>657</v>
      </c>
      <c r="C323" s="19" t="s">
        <v>38</v>
      </c>
      <c r="D323" s="34">
        <v>0</v>
      </c>
      <c r="E323" s="41">
        <f t="shared" si="8"/>
        <v>0</v>
      </c>
      <c r="F323" s="1" t="e">
        <f>VLOOKUP(B323,input!$L$4:$M$25,2,FALSE)</f>
        <v>#N/A</v>
      </c>
      <c r="G323" s="1">
        <f t="shared" si="9"/>
        <v>0</v>
      </c>
    </row>
    <row r="324" spans="1:7" ht="30" x14ac:dyDescent="0.25">
      <c r="A324" s="5" t="s">
        <v>658</v>
      </c>
      <c r="B324" s="14" t="s">
        <v>659</v>
      </c>
      <c r="C324" s="19"/>
      <c r="D324" s="35">
        <v>2</v>
      </c>
      <c r="E324" s="41">
        <f t="shared" si="8"/>
        <v>2</v>
      </c>
      <c r="F324" s="1" t="e">
        <f>VLOOKUP(B324,input!$L$4:$M$25,2,FALSE)</f>
        <v>#N/A</v>
      </c>
      <c r="G324" s="1">
        <f t="shared" si="9"/>
        <v>2</v>
      </c>
    </row>
    <row r="325" spans="1:7" ht="30" x14ac:dyDescent="0.25">
      <c r="A325" s="5" t="s">
        <v>660</v>
      </c>
      <c r="B325" s="14" t="s">
        <v>661</v>
      </c>
      <c r="C325" s="19" t="s">
        <v>33</v>
      </c>
      <c r="D325" s="34">
        <v>0</v>
      </c>
      <c r="E325" s="41">
        <f t="shared" si="8"/>
        <v>0</v>
      </c>
      <c r="F325" s="1" t="e">
        <f>VLOOKUP(B325,input!$L$4:$M$25,2,FALSE)</f>
        <v>#N/A</v>
      </c>
      <c r="G325" s="1">
        <f t="shared" si="9"/>
        <v>0</v>
      </c>
    </row>
    <row r="326" spans="1:7" x14ac:dyDescent="0.25">
      <c r="A326" s="5" t="s">
        <v>662</v>
      </c>
      <c r="B326" s="14" t="s">
        <v>663</v>
      </c>
      <c r="C326" s="19" t="s">
        <v>38</v>
      </c>
      <c r="D326" s="35">
        <v>3.4473249912261963</v>
      </c>
      <c r="E326" s="41">
        <f t="shared" si="8"/>
        <v>3.4473249912261963</v>
      </c>
      <c r="F326" s="1" t="e">
        <f>VLOOKUP(B326,input!$L$4:$M$25,2,FALSE)</f>
        <v>#N/A</v>
      </c>
      <c r="G326" s="1">
        <f t="shared" si="9"/>
        <v>3.4473249912261963</v>
      </c>
    </row>
    <row r="327" spans="1:7" x14ac:dyDescent="0.25">
      <c r="A327" s="5" t="s">
        <v>664</v>
      </c>
      <c r="B327" s="14" t="s">
        <v>665</v>
      </c>
      <c r="C327" s="19" t="s">
        <v>38</v>
      </c>
      <c r="D327" s="35">
        <v>3.4473249912261963</v>
      </c>
      <c r="E327" s="41">
        <f t="shared" si="8"/>
        <v>3.4473249912261963</v>
      </c>
      <c r="F327" s="1" t="e">
        <f>VLOOKUP(B327,input!$L$4:$M$25,2,FALSE)</f>
        <v>#N/A</v>
      </c>
      <c r="G327" s="1">
        <f t="shared" si="9"/>
        <v>3.4473249912261963</v>
      </c>
    </row>
    <row r="328" spans="1:7" x14ac:dyDescent="0.25">
      <c r="A328" s="5" t="s">
        <v>666</v>
      </c>
      <c r="B328" s="14" t="s">
        <v>667</v>
      </c>
      <c r="C328" s="19" t="s">
        <v>38</v>
      </c>
      <c r="D328" s="34">
        <v>0</v>
      </c>
      <c r="E328" s="41">
        <f t="shared" si="8"/>
        <v>0</v>
      </c>
      <c r="F328" s="1" t="e">
        <f>VLOOKUP(B328,input!$L$4:$M$25,2,FALSE)</f>
        <v>#N/A</v>
      </c>
      <c r="G328" s="1">
        <f t="shared" si="9"/>
        <v>0</v>
      </c>
    </row>
    <row r="329" spans="1:7" ht="30" x14ac:dyDescent="0.25">
      <c r="A329" s="5" t="s">
        <v>668</v>
      </c>
      <c r="B329" s="14" t="s">
        <v>669</v>
      </c>
      <c r="C329" s="19"/>
      <c r="D329" s="34">
        <v>0</v>
      </c>
      <c r="E329" s="41">
        <f t="shared" ref="E329:E392" si="10">G329</f>
        <v>0</v>
      </c>
      <c r="F329" s="1" t="e">
        <f>VLOOKUP(B329,input!$L$4:$M$25,2,FALSE)</f>
        <v>#N/A</v>
      </c>
      <c r="G329" s="1">
        <f t="shared" ref="G329:G392" si="11">_xlfn.IFNA(F329,D329)</f>
        <v>0</v>
      </c>
    </row>
    <row r="330" spans="1:7" ht="30" x14ac:dyDescent="0.25">
      <c r="A330" s="5" t="s">
        <v>670</v>
      </c>
      <c r="B330" s="14" t="s">
        <v>671</v>
      </c>
      <c r="C330" s="19" t="s">
        <v>33</v>
      </c>
      <c r="D330" s="34">
        <v>0</v>
      </c>
      <c r="E330" s="41">
        <f t="shared" si="10"/>
        <v>0</v>
      </c>
      <c r="F330" s="1" t="e">
        <f>VLOOKUP(B330,input!$L$4:$M$25,2,FALSE)</f>
        <v>#N/A</v>
      </c>
      <c r="G330" s="1">
        <f t="shared" si="11"/>
        <v>0</v>
      </c>
    </row>
    <row r="331" spans="1:7" x14ac:dyDescent="0.25">
      <c r="A331" s="5" t="s">
        <v>672</v>
      </c>
      <c r="B331" s="14" t="s">
        <v>673</v>
      </c>
      <c r="C331" s="19" t="s">
        <v>38</v>
      </c>
      <c r="D331" s="35">
        <v>3.4473249912261963</v>
      </c>
      <c r="E331" s="41">
        <f t="shared" si="10"/>
        <v>3.4473249912261963</v>
      </c>
      <c r="F331" s="1" t="e">
        <f>VLOOKUP(B331,input!$L$4:$M$25,2,FALSE)</f>
        <v>#N/A</v>
      </c>
      <c r="G331" s="1">
        <f t="shared" si="11"/>
        <v>3.4473249912261963</v>
      </c>
    </row>
    <row r="332" spans="1:7" x14ac:dyDescent="0.25">
      <c r="A332" s="5" t="s">
        <v>674</v>
      </c>
      <c r="B332" s="14" t="s">
        <v>675</v>
      </c>
      <c r="C332" s="19" t="s">
        <v>38</v>
      </c>
      <c r="D332" s="35">
        <v>3.4473249912261963</v>
      </c>
      <c r="E332" s="41">
        <f t="shared" si="10"/>
        <v>3.4473249912261963</v>
      </c>
      <c r="F332" s="1" t="e">
        <f>VLOOKUP(B332,input!$L$4:$M$25,2,FALSE)</f>
        <v>#N/A</v>
      </c>
      <c r="G332" s="1">
        <f t="shared" si="11"/>
        <v>3.4473249912261963</v>
      </c>
    </row>
    <row r="333" spans="1:7" x14ac:dyDescent="0.25">
      <c r="A333" s="5" t="s">
        <v>676</v>
      </c>
      <c r="B333" s="14" t="s">
        <v>677</v>
      </c>
      <c r="C333" s="19" t="s">
        <v>38</v>
      </c>
      <c r="D333" s="34">
        <v>0</v>
      </c>
      <c r="E333" s="41">
        <f t="shared" si="10"/>
        <v>0</v>
      </c>
      <c r="F333" s="1" t="e">
        <f>VLOOKUP(B333,input!$L$4:$M$25,2,FALSE)</f>
        <v>#N/A</v>
      </c>
      <c r="G333" s="1">
        <f t="shared" si="11"/>
        <v>0</v>
      </c>
    </row>
    <row r="334" spans="1:7" ht="30" x14ac:dyDescent="0.25">
      <c r="A334" s="5" t="s">
        <v>678</v>
      </c>
      <c r="B334" s="14" t="s">
        <v>679</v>
      </c>
      <c r="C334" s="19"/>
      <c r="D334" s="35">
        <v>5</v>
      </c>
      <c r="E334" s="41">
        <f t="shared" si="10"/>
        <v>5</v>
      </c>
      <c r="F334" s="1" t="e">
        <f>VLOOKUP(B334,input!$L$4:$M$25,2,FALSE)</f>
        <v>#N/A</v>
      </c>
      <c r="G334" s="1">
        <f t="shared" si="11"/>
        <v>5</v>
      </c>
    </row>
    <row r="335" spans="1:7" ht="30" x14ac:dyDescent="0.25">
      <c r="A335" s="5" t="s">
        <v>680</v>
      </c>
      <c r="B335" s="14" t="s">
        <v>681</v>
      </c>
      <c r="C335" s="19" t="s">
        <v>33</v>
      </c>
      <c r="D335" s="34">
        <v>0</v>
      </c>
      <c r="E335" s="41">
        <f t="shared" si="10"/>
        <v>0</v>
      </c>
      <c r="F335" s="1" t="e">
        <f>VLOOKUP(B335,input!$L$4:$M$25,2,FALSE)</f>
        <v>#N/A</v>
      </c>
      <c r="G335" s="1">
        <f t="shared" si="11"/>
        <v>0</v>
      </c>
    </row>
    <row r="336" spans="1:7" x14ac:dyDescent="0.25">
      <c r="A336" s="5" t="s">
        <v>682</v>
      </c>
      <c r="B336" s="14" t="s">
        <v>683</v>
      </c>
      <c r="C336" s="19" t="s">
        <v>38</v>
      </c>
      <c r="D336" s="35">
        <v>3.4473249912261963</v>
      </c>
      <c r="E336" s="41">
        <f t="shared" si="10"/>
        <v>3.4473249912261963</v>
      </c>
      <c r="F336" s="1" t="e">
        <f>VLOOKUP(B336,input!$L$4:$M$25,2,FALSE)</f>
        <v>#N/A</v>
      </c>
      <c r="G336" s="1">
        <f t="shared" si="11"/>
        <v>3.4473249912261963</v>
      </c>
    </row>
    <row r="337" spans="1:7" x14ac:dyDescent="0.25">
      <c r="A337" s="5" t="s">
        <v>684</v>
      </c>
      <c r="B337" s="14" t="s">
        <v>685</v>
      </c>
      <c r="C337" s="19" t="s">
        <v>38</v>
      </c>
      <c r="D337" s="35">
        <v>3.4473249912261963</v>
      </c>
      <c r="E337" s="41">
        <f t="shared" si="10"/>
        <v>3.4473249912261963</v>
      </c>
      <c r="F337" s="1" t="e">
        <f>VLOOKUP(B337,input!$L$4:$M$25,2,FALSE)</f>
        <v>#N/A</v>
      </c>
      <c r="G337" s="1">
        <f t="shared" si="11"/>
        <v>3.4473249912261963</v>
      </c>
    </row>
    <row r="338" spans="1:7" x14ac:dyDescent="0.25">
      <c r="A338" s="5" t="s">
        <v>686</v>
      </c>
      <c r="B338" s="14" t="s">
        <v>687</v>
      </c>
      <c r="C338" s="19" t="s">
        <v>38</v>
      </c>
      <c r="D338" s="34">
        <v>0</v>
      </c>
      <c r="E338" s="41">
        <f t="shared" si="10"/>
        <v>0</v>
      </c>
      <c r="F338" s="1" t="e">
        <f>VLOOKUP(B338,input!$L$4:$M$25,2,FALSE)</f>
        <v>#N/A</v>
      </c>
      <c r="G338" s="1">
        <f t="shared" si="11"/>
        <v>0</v>
      </c>
    </row>
    <row r="339" spans="1:7" ht="30" x14ac:dyDescent="0.25">
      <c r="A339" s="5" t="s">
        <v>688</v>
      </c>
      <c r="B339" s="14" t="s">
        <v>689</v>
      </c>
      <c r="C339" s="19"/>
      <c r="D339" s="34">
        <v>0</v>
      </c>
      <c r="E339" s="41">
        <f t="shared" si="10"/>
        <v>0</v>
      </c>
      <c r="F339" s="1" t="e">
        <f>VLOOKUP(B339,input!$L$4:$M$25,2,FALSE)</f>
        <v>#N/A</v>
      </c>
      <c r="G339" s="1">
        <f t="shared" si="11"/>
        <v>0</v>
      </c>
    </row>
    <row r="340" spans="1:7" ht="30" x14ac:dyDescent="0.25">
      <c r="A340" s="5" t="s">
        <v>690</v>
      </c>
      <c r="B340" s="14" t="s">
        <v>691</v>
      </c>
      <c r="C340" s="19" t="s">
        <v>33</v>
      </c>
      <c r="D340" s="34">
        <v>0</v>
      </c>
      <c r="E340" s="41">
        <f t="shared" si="10"/>
        <v>0</v>
      </c>
      <c r="F340" s="1" t="e">
        <f>VLOOKUP(B340,input!$L$4:$M$25,2,FALSE)</f>
        <v>#N/A</v>
      </c>
      <c r="G340" s="1">
        <f t="shared" si="11"/>
        <v>0</v>
      </c>
    </row>
    <row r="341" spans="1:7" x14ac:dyDescent="0.25">
      <c r="A341" s="5" t="s">
        <v>692</v>
      </c>
      <c r="B341" s="14" t="s">
        <v>693</v>
      </c>
      <c r="C341" s="19" t="s">
        <v>38</v>
      </c>
      <c r="D341" s="35">
        <v>3.4473249912261963</v>
      </c>
      <c r="E341" s="41">
        <f t="shared" si="10"/>
        <v>3.4473249912261963</v>
      </c>
      <c r="F341" s="1" t="e">
        <f>VLOOKUP(B341,input!$L$4:$M$25,2,FALSE)</f>
        <v>#N/A</v>
      </c>
      <c r="G341" s="1">
        <f t="shared" si="11"/>
        <v>3.4473249912261963</v>
      </c>
    </row>
    <row r="342" spans="1:7" x14ac:dyDescent="0.25">
      <c r="A342" s="5" t="s">
        <v>694</v>
      </c>
      <c r="B342" s="14" t="s">
        <v>695</v>
      </c>
      <c r="C342" s="19" t="s">
        <v>38</v>
      </c>
      <c r="D342" s="35">
        <v>3.4473249912261963</v>
      </c>
      <c r="E342" s="41">
        <f t="shared" si="10"/>
        <v>3.4473249912261963</v>
      </c>
      <c r="F342" s="1" t="e">
        <f>VLOOKUP(B342,input!$L$4:$M$25,2,FALSE)</f>
        <v>#N/A</v>
      </c>
      <c r="G342" s="1">
        <f t="shared" si="11"/>
        <v>3.4473249912261963</v>
      </c>
    </row>
    <row r="343" spans="1:7" x14ac:dyDescent="0.25">
      <c r="A343" s="5" t="s">
        <v>696</v>
      </c>
      <c r="B343" s="14" t="s">
        <v>697</v>
      </c>
      <c r="C343" s="19" t="s">
        <v>38</v>
      </c>
      <c r="D343" s="34">
        <v>0</v>
      </c>
      <c r="E343" s="41">
        <f t="shared" si="10"/>
        <v>0</v>
      </c>
      <c r="F343" s="1" t="e">
        <f>VLOOKUP(B343,input!$L$4:$M$25,2,FALSE)</f>
        <v>#N/A</v>
      </c>
      <c r="G343" s="1">
        <f t="shared" si="11"/>
        <v>0</v>
      </c>
    </row>
    <row r="344" spans="1:7" x14ac:dyDescent="0.25">
      <c r="A344" s="5" t="s">
        <v>698</v>
      </c>
      <c r="B344" s="14" t="s">
        <v>699</v>
      </c>
      <c r="C344" s="19" t="s">
        <v>38</v>
      </c>
      <c r="D344" s="35">
        <v>2.75</v>
      </c>
      <c r="E344" s="41">
        <f t="shared" si="10"/>
        <v>2.75</v>
      </c>
      <c r="F344" s="1" t="e">
        <f>VLOOKUP(B344,input!$L$4:$M$25,2,FALSE)</f>
        <v>#N/A</v>
      </c>
      <c r="G344" s="1">
        <f t="shared" si="11"/>
        <v>2.75</v>
      </c>
    </row>
    <row r="345" spans="1:7" ht="30" x14ac:dyDescent="0.25">
      <c r="A345" s="5" t="s">
        <v>700</v>
      </c>
      <c r="B345" s="14" t="s">
        <v>701</v>
      </c>
      <c r="C345" s="19" t="s">
        <v>347</v>
      </c>
      <c r="D345" s="35">
        <v>4.7393050193786621</v>
      </c>
      <c r="E345" s="41">
        <f t="shared" si="10"/>
        <v>4.7393050193786621</v>
      </c>
      <c r="F345" s="1" t="e">
        <f>VLOOKUP(B345,input!$L$4:$M$25,2,FALSE)</f>
        <v>#N/A</v>
      </c>
      <c r="G345" s="1">
        <f t="shared" si="11"/>
        <v>4.7393050193786621</v>
      </c>
    </row>
    <row r="346" spans="1:7" ht="30" x14ac:dyDescent="0.25">
      <c r="A346" s="5" t="s">
        <v>702</v>
      </c>
      <c r="B346" s="14" t="s">
        <v>703</v>
      </c>
      <c r="C346" s="19" t="s">
        <v>413</v>
      </c>
      <c r="D346" s="36">
        <v>12.073519706726074</v>
      </c>
      <c r="E346" s="41">
        <f t="shared" si="10"/>
        <v>12.073519706726074</v>
      </c>
      <c r="F346" s="1" t="e">
        <f>VLOOKUP(B346,input!$L$4:$M$25,2,FALSE)</f>
        <v>#N/A</v>
      </c>
      <c r="G346" s="1">
        <f t="shared" si="11"/>
        <v>12.073519706726074</v>
      </c>
    </row>
    <row r="347" spans="1:7" x14ac:dyDescent="0.25">
      <c r="A347" s="5" t="s">
        <v>704</v>
      </c>
      <c r="B347" s="14" t="s">
        <v>705</v>
      </c>
      <c r="C347" s="19" t="s">
        <v>38</v>
      </c>
      <c r="D347" s="35">
        <v>1.0135135650634766</v>
      </c>
      <c r="E347" s="41">
        <f t="shared" si="10"/>
        <v>1.0135135650634766</v>
      </c>
      <c r="F347" s="1" t="e">
        <f>VLOOKUP(B347,input!$L$4:$M$25,2,FALSE)</f>
        <v>#N/A</v>
      </c>
      <c r="G347" s="1">
        <f t="shared" si="11"/>
        <v>1.0135135650634766</v>
      </c>
    </row>
    <row r="348" spans="1:7" x14ac:dyDescent="0.25">
      <c r="A348" s="5" t="s">
        <v>706</v>
      </c>
      <c r="B348" s="14" t="s">
        <v>707</v>
      </c>
      <c r="C348" s="19" t="s">
        <v>30</v>
      </c>
      <c r="D348" s="36">
        <v>29.219995498657227</v>
      </c>
      <c r="E348" s="41">
        <f t="shared" si="10"/>
        <v>27.3</v>
      </c>
      <c r="F348" s="1">
        <f>VLOOKUP(B348,input!$L$4:$M$25,2,FALSE)</f>
        <v>27.3</v>
      </c>
      <c r="G348" s="1">
        <f t="shared" si="11"/>
        <v>27.3</v>
      </c>
    </row>
    <row r="349" spans="1:7" x14ac:dyDescent="0.25">
      <c r="A349" s="5" t="s">
        <v>708</v>
      </c>
      <c r="B349" s="14" t="s">
        <v>709</v>
      </c>
      <c r="C349" s="19"/>
      <c r="D349" s="35">
        <v>-2</v>
      </c>
      <c r="E349" s="41">
        <f t="shared" si="10"/>
        <v>-2</v>
      </c>
      <c r="F349" s="1" t="e">
        <f>VLOOKUP(B349,input!$L$4:$M$25,2,FALSE)</f>
        <v>#N/A</v>
      </c>
      <c r="G349" s="1">
        <f t="shared" si="11"/>
        <v>-2</v>
      </c>
    </row>
    <row r="350" spans="1:7" x14ac:dyDescent="0.25">
      <c r="A350" s="5" t="s">
        <v>710</v>
      </c>
      <c r="B350" s="14" t="s">
        <v>711</v>
      </c>
      <c r="C350" s="19" t="s">
        <v>41</v>
      </c>
      <c r="D350" s="37">
        <v>163.2935791015625</v>
      </c>
      <c r="E350" s="41">
        <f t="shared" si="10"/>
        <v>163.2935791015625</v>
      </c>
      <c r="F350" s="1" t="e">
        <f>VLOOKUP(B350,input!$L$4:$M$25,2,FALSE)</f>
        <v>#N/A</v>
      </c>
      <c r="G350" s="1">
        <f t="shared" si="11"/>
        <v>163.2935791015625</v>
      </c>
    </row>
    <row r="351" spans="1:7" ht="30" x14ac:dyDescent="0.25">
      <c r="A351" s="5" t="s">
        <v>712</v>
      </c>
      <c r="B351" s="14" t="s">
        <v>713</v>
      </c>
      <c r="C351" s="19" t="s">
        <v>347</v>
      </c>
      <c r="D351" s="35">
        <v>4.7393050193786621</v>
      </c>
      <c r="E351" s="41">
        <f t="shared" si="10"/>
        <v>4.7393050193786621</v>
      </c>
      <c r="F351" s="1" t="e">
        <f>VLOOKUP(B351,input!$L$4:$M$25,2,FALSE)</f>
        <v>#N/A</v>
      </c>
      <c r="G351" s="1">
        <f t="shared" si="11"/>
        <v>4.7393050193786621</v>
      </c>
    </row>
    <row r="352" spans="1:7" ht="30" x14ac:dyDescent="0.25">
      <c r="A352" s="5" t="s">
        <v>714</v>
      </c>
      <c r="B352" s="14" t="s">
        <v>715</v>
      </c>
      <c r="C352" s="19" t="s">
        <v>413</v>
      </c>
      <c r="D352" s="36">
        <v>12.073519706726074</v>
      </c>
      <c r="E352" s="41">
        <f t="shared" si="10"/>
        <v>12.073519706726074</v>
      </c>
      <c r="F352" s="1" t="e">
        <f>VLOOKUP(B352,input!$L$4:$M$25,2,FALSE)</f>
        <v>#N/A</v>
      </c>
      <c r="G352" s="1">
        <f t="shared" si="11"/>
        <v>12.073519706726074</v>
      </c>
    </row>
    <row r="353" spans="1:7" ht="30" x14ac:dyDescent="0.25">
      <c r="A353" s="5" t="s">
        <v>716</v>
      </c>
      <c r="B353" s="14" t="s">
        <v>717</v>
      </c>
      <c r="C353" s="19" t="s">
        <v>38</v>
      </c>
      <c r="D353" s="38">
        <v>9.8499998450279236E-2</v>
      </c>
      <c r="E353" s="41">
        <f t="shared" si="10"/>
        <v>9.8499998450279236E-2</v>
      </c>
      <c r="F353" s="1" t="e">
        <f>VLOOKUP(B353,input!$L$4:$M$25,2,FALSE)</f>
        <v>#N/A</v>
      </c>
      <c r="G353" s="1">
        <f t="shared" si="11"/>
        <v>9.8499998450279236E-2</v>
      </c>
    </row>
    <row r="354" spans="1:7" ht="45" x14ac:dyDescent="0.25">
      <c r="A354" s="5" t="s">
        <v>718</v>
      </c>
      <c r="B354" s="14" t="s">
        <v>719</v>
      </c>
      <c r="C354" s="19" t="s">
        <v>30</v>
      </c>
      <c r="D354" s="34">
        <v>0</v>
      </c>
      <c r="E354" s="41">
        <f t="shared" si="10"/>
        <v>0</v>
      </c>
      <c r="F354" s="1" t="e">
        <f>VLOOKUP(B354,input!$L$4:$M$25,2,FALSE)</f>
        <v>#N/A</v>
      </c>
      <c r="G354" s="1">
        <f t="shared" si="11"/>
        <v>0</v>
      </c>
    </row>
    <row r="355" spans="1:7" ht="30" x14ac:dyDescent="0.25">
      <c r="A355" s="5" t="s">
        <v>720</v>
      </c>
      <c r="B355" s="14" t="s">
        <v>721</v>
      </c>
      <c r="C355" s="19" t="s">
        <v>30</v>
      </c>
      <c r="D355" s="36">
        <v>10</v>
      </c>
      <c r="E355" s="41">
        <f t="shared" si="10"/>
        <v>10</v>
      </c>
      <c r="F355" s="1">
        <f>VLOOKUP(B355,input!$L$4:$M$25,2,FALSE)</f>
        <v>10</v>
      </c>
      <c r="G355" s="1">
        <f t="shared" si="11"/>
        <v>10</v>
      </c>
    </row>
    <row r="356" spans="1:7" ht="30" x14ac:dyDescent="0.25">
      <c r="A356" s="5" t="s">
        <v>722</v>
      </c>
      <c r="B356" s="14" t="s">
        <v>723</v>
      </c>
      <c r="C356" s="19"/>
      <c r="D356" s="38">
        <v>9.9999997764825821E-3</v>
      </c>
      <c r="E356" s="41">
        <f t="shared" si="10"/>
        <v>9.9999997764825821E-3</v>
      </c>
      <c r="F356" s="1" t="e">
        <f>VLOOKUP(B356,input!$L$4:$M$25,2,FALSE)</f>
        <v>#N/A</v>
      </c>
      <c r="G356" s="1">
        <f t="shared" si="11"/>
        <v>9.9999997764825821E-3</v>
      </c>
    </row>
    <row r="357" spans="1:7" x14ac:dyDescent="0.25">
      <c r="A357" s="5" t="s">
        <v>724</v>
      </c>
      <c r="B357" s="14" t="s">
        <v>725</v>
      </c>
      <c r="C357" s="19" t="s">
        <v>155</v>
      </c>
      <c r="D357" s="34">
        <v>0</v>
      </c>
      <c r="E357" s="41">
        <f t="shared" si="10"/>
        <v>0</v>
      </c>
      <c r="F357" s="1" t="e">
        <f>VLOOKUP(B357,input!$L$4:$M$25,2,FALSE)</f>
        <v>#N/A</v>
      </c>
      <c r="G357" s="1">
        <f t="shared" si="11"/>
        <v>0</v>
      </c>
    </row>
    <row r="358" spans="1:7" ht="30" x14ac:dyDescent="0.25">
      <c r="A358" s="5" t="s">
        <v>726</v>
      </c>
      <c r="B358" s="14" t="s">
        <v>727</v>
      </c>
      <c r="C358" s="19" t="s">
        <v>33</v>
      </c>
      <c r="D358" s="36">
        <v>93</v>
      </c>
      <c r="E358" s="41">
        <f t="shared" si="10"/>
        <v>93</v>
      </c>
      <c r="F358" s="1" t="e">
        <f>VLOOKUP(B358,input!$L$4:$M$25,2,FALSE)</f>
        <v>#N/A</v>
      </c>
      <c r="G358" s="1">
        <f t="shared" si="11"/>
        <v>93</v>
      </c>
    </row>
    <row r="359" spans="1:7" ht="30" x14ac:dyDescent="0.25">
      <c r="A359" s="5" t="s">
        <v>728</v>
      </c>
      <c r="B359" s="14" t="s">
        <v>729</v>
      </c>
      <c r="C359" s="19"/>
      <c r="D359" s="40">
        <v>4.999999888241291E-3</v>
      </c>
      <c r="E359" s="41">
        <f t="shared" si="10"/>
        <v>4.999999888241291E-3</v>
      </c>
      <c r="F359" s="1" t="e">
        <f>VLOOKUP(B359,input!$L$4:$M$25,2,FALSE)</f>
        <v>#N/A</v>
      </c>
      <c r="G359" s="1">
        <f t="shared" si="11"/>
        <v>4.999999888241291E-3</v>
      </c>
    </row>
    <row r="360" spans="1:7" ht="30" x14ac:dyDescent="0.25">
      <c r="A360" s="5" t="s">
        <v>730</v>
      </c>
      <c r="B360" s="14" t="s">
        <v>731</v>
      </c>
      <c r="C360" s="19"/>
      <c r="D360" s="35">
        <v>1</v>
      </c>
      <c r="E360" s="41">
        <f t="shared" si="10"/>
        <v>1</v>
      </c>
      <c r="F360" s="1" t="e">
        <f>VLOOKUP(B360,input!$L$4:$M$25,2,FALSE)</f>
        <v>#N/A</v>
      </c>
      <c r="G360" s="1">
        <f t="shared" si="11"/>
        <v>1</v>
      </c>
    </row>
    <row r="361" spans="1:7" ht="30" x14ac:dyDescent="0.25">
      <c r="A361" s="5" t="s">
        <v>732</v>
      </c>
      <c r="B361" s="14" t="s">
        <v>733</v>
      </c>
      <c r="C361" s="19"/>
      <c r="D361" s="35">
        <v>1</v>
      </c>
      <c r="E361" s="41">
        <f t="shared" si="10"/>
        <v>1</v>
      </c>
      <c r="F361" s="1" t="e">
        <f>VLOOKUP(B361,input!$L$4:$M$25,2,FALSE)</f>
        <v>#N/A</v>
      </c>
      <c r="G361" s="1">
        <f t="shared" si="11"/>
        <v>1</v>
      </c>
    </row>
    <row r="362" spans="1:7" ht="45" x14ac:dyDescent="0.25">
      <c r="A362" s="5" t="s">
        <v>734</v>
      </c>
      <c r="B362" s="14" t="s">
        <v>735</v>
      </c>
      <c r="C362" s="19"/>
      <c r="D362" s="35">
        <v>1</v>
      </c>
      <c r="E362" s="41">
        <f t="shared" si="10"/>
        <v>1</v>
      </c>
      <c r="F362" s="1" t="e">
        <f>VLOOKUP(B362,input!$L$4:$M$25,2,FALSE)</f>
        <v>#N/A</v>
      </c>
      <c r="G362" s="1">
        <f t="shared" si="11"/>
        <v>1</v>
      </c>
    </row>
    <row r="363" spans="1:7" ht="45" x14ac:dyDescent="0.25">
      <c r="A363" s="5" t="s">
        <v>736</v>
      </c>
      <c r="B363" s="14" t="s">
        <v>737</v>
      </c>
      <c r="C363" s="19"/>
      <c r="D363" s="35">
        <v>1</v>
      </c>
      <c r="E363" s="41">
        <f t="shared" si="10"/>
        <v>1</v>
      </c>
      <c r="F363" s="1" t="e">
        <f>VLOOKUP(B363,input!$L$4:$M$25,2,FALSE)</f>
        <v>#N/A</v>
      </c>
      <c r="G363" s="1">
        <f t="shared" si="11"/>
        <v>1</v>
      </c>
    </row>
    <row r="364" spans="1:7" ht="45" x14ac:dyDescent="0.25">
      <c r="A364" s="5" t="s">
        <v>738</v>
      </c>
      <c r="B364" s="14" t="s">
        <v>739</v>
      </c>
      <c r="C364" s="19"/>
      <c r="D364" s="35">
        <v>1</v>
      </c>
      <c r="E364" s="41">
        <f t="shared" si="10"/>
        <v>1</v>
      </c>
      <c r="F364" s="1" t="e">
        <f>VLOOKUP(B364,input!$L$4:$M$25,2,FALSE)</f>
        <v>#N/A</v>
      </c>
      <c r="G364" s="1">
        <f t="shared" si="11"/>
        <v>1</v>
      </c>
    </row>
    <row r="365" spans="1:7" ht="30" x14ac:dyDescent="0.25">
      <c r="A365" s="5" t="s">
        <v>740</v>
      </c>
      <c r="B365" s="14" t="s">
        <v>741</v>
      </c>
      <c r="C365" s="19"/>
      <c r="D365" s="35">
        <v>1</v>
      </c>
      <c r="E365" s="41">
        <f t="shared" si="10"/>
        <v>1</v>
      </c>
      <c r="F365" s="1" t="e">
        <f>VLOOKUP(B365,input!$L$4:$M$25,2,FALSE)</f>
        <v>#N/A</v>
      </c>
      <c r="G365" s="1">
        <f t="shared" si="11"/>
        <v>1</v>
      </c>
    </row>
    <row r="366" spans="1:7" ht="30" x14ac:dyDescent="0.25">
      <c r="A366" s="5" t="s">
        <v>742</v>
      </c>
      <c r="B366" s="14" t="s">
        <v>743</v>
      </c>
      <c r="C366" s="19"/>
      <c r="D366" s="35">
        <v>1</v>
      </c>
      <c r="E366" s="41">
        <f t="shared" si="10"/>
        <v>1</v>
      </c>
      <c r="F366" s="1" t="e">
        <f>VLOOKUP(B366,input!$L$4:$M$25,2,FALSE)</f>
        <v>#N/A</v>
      </c>
      <c r="G366" s="1">
        <f t="shared" si="11"/>
        <v>1</v>
      </c>
    </row>
    <row r="367" spans="1:7" ht="30" x14ac:dyDescent="0.25">
      <c r="A367" s="5" t="s">
        <v>744</v>
      </c>
      <c r="B367" s="14" t="s">
        <v>745</v>
      </c>
      <c r="C367" s="19"/>
      <c r="D367" s="35">
        <v>1</v>
      </c>
      <c r="E367" s="41">
        <f t="shared" si="10"/>
        <v>1</v>
      </c>
      <c r="F367" s="1" t="e">
        <f>VLOOKUP(B367,input!$L$4:$M$25,2,FALSE)</f>
        <v>#N/A</v>
      </c>
      <c r="G367" s="1">
        <f t="shared" si="11"/>
        <v>1</v>
      </c>
    </row>
    <row r="368" spans="1:7" ht="30" x14ac:dyDescent="0.25">
      <c r="A368" s="5" t="s">
        <v>746</v>
      </c>
      <c r="B368" s="14" t="s">
        <v>747</v>
      </c>
      <c r="C368" s="19"/>
      <c r="D368" s="35">
        <v>1</v>
      </c>
      <c r="E368" s="41">
        <f t="shared" si="10"/>
        <v>1</v>
      </c>
      <c r="F368" s="1" t="e">
        <f>VLOOKUP(B368,input!$L$4:$M$25,2,FALSE)</f>
        <v>#N/A</v>
      </c>
      <c r="G368" s="1">
        <f t="shared" si="11"/>
        <v>1</v>
      </c>
    </row>
    <row r="369" spans="1:7" ht="30" x14ac:dyDescent="0.25">
      <c r="A369" s="5" t="s">
        <v>748</v>
      </c>
      <c r="B369" s="14" t="s">
        <v>749</v>
      </c>
      <c r="C369" s="19"/>
      <c r="D369" s="35">
        <v>1</v>
      </c>
      <c r="E369" s="41">
        <f t="shared" si="10"/>
        <v>1</v>
      </c>
      <c r="F369" s="1" t="e">
        <f>VLOOKUP(B369,input!$L$4:$M$25,2,FALSE)</f>
        <v>#N/A</v>
      </c>
      <c r="G369" s="1">
        <f t="shared" si="11"/>
        <v>1</v>
      </c>
    </row>
    <row r="370" spans="1:7" ht="30" x14ac:dyDescent="0.25">
      <c r="A370" s="5" t="s">
        <v>750</v>
      </c>
      <c r="B370" s="14" t="s">
        <v>751</v>
      </c>
      <c r="C370" s="19"/>
      <c r="D370" s="35">
        <v>1</v>
      </c>
      <c r="E370" s="41">
        <f t="shared" si="10"/>
        <v>1</v>
      </c>
      <c r="F370" s="1" t="e">
        <f>VLOOKUP(B370,input!$L$4:$M$25,2,FALSE)</f>
        <v>#N/A</v>
      </c>
      <c r="G370" s="1">
        <f t="shared" si="11"/>
        <v>1</v>
      </c>
    </row>
    <row r="371" spans="1:7" ht="30" x14ac:dyDescent="0.25">
      <c r="A371" s="5" t="s">
        <v>752</v>
      </c>
      <c r="B371" s="14" t="s">
        <v>753</v>
      </c>
      <c r="C371" s="19"/>
      <c r="D371" s="35">
        <v>1</v>
      </c>
      <c r="E371" s="41">
        <f t="shared" si="10"/>
        <v>1</v>
      </c>
      <c r="F371" s="1" t="e">
        <f>VLOOKUP(B371,input!$L$4:$M$25,2,FALSE)</f>
        <v>#N/A</v>
      </c>
      <c r="G371" s="1">
        <f t="shared" si="11"/>
        <v>1</v>
      </c>
    </row>
    <row r="372" spans="1:7" ht="30" x14ac:dyDescent="0.25">
      <c r="A372" s="5" t="s">
        <v>754</v>
      </c>
      <c r="B372" s="14" t="s">
        <v>755</v>
      </c>
      <c r="C372" s="19"/>
      <c r="D372" s="35">
        <v>1</v>
      </c>
      <c r="E372" s="41">
        <f t="shared" si="10"/>
        <v>1</v>
      </c>
      <c r="F372" s="1" t="e">
        <f>VLOOKUP(B372,input!$L$4:$M$25,2,FALSE)</f>
        <v>#N/A</v>
      </c>
      <c r="G372" s="1">
        <f t="shared" si="11"/>
        <v>1</v>
      </c>
    </row>
    <row r="373" spans="1:7" ht="30" x14ac:dyDescent="0.25">
      <c r="A373" s="5" t="s">
        <v>756</v>
      </c>
      <c r="B373" s="14" t="s">
        <v>757</v>
      </c>
      <c r="C373" s="19"/>
      <c r="D373" s="35">
        <v>1</v>
      </c>
      <c r="E373" s="41">
        <f t="shared" si="10"/>
        <v>1</v>
      </c>
      <c r="F373" s="1" t="e">
        <f>VLOOKUP(B373,input!$L$4:$M$25,2,FALSE)</f>
        <v>#N/A</v>
      </c>
      <c r="G373" s="1">
        <f t="shared" si="11"/>
        <v>1</v>
      </c>
    </row>
    <row r="374" spans="1:7" ht="30" x14ac:dyDescent="0.25">
      <c r="A374" s="5" t="s">
        <v>758</v>
      </c>
      <c r="B374" s="14" t="s">
        <v>759</v>
      </c>
      <c r="C374" s="19"/>
      <c r="D374" s="35">
        <v>1</v>
      </c>
      <c r="E374" s="41">
        <f t="shared" si="10"/>
        <v>1</v>
      </c>
      <c r="F374" s="1" t="e">
        <f>VLOOKUP(B374,input!$L$4:$M$25,2,FALSE)</f>
        <v>#N/A</v>
      </c>
      <c r="G374" s="1">
        <f t="shared" si="11"/>
        <v>1</v>
      </c>
    </row>
    <row r="375" spans="1:7" ht="30" x14ac:dyDescent="0.25">
      <c r="A375" s="5" t="s">
        <v>760</v>
      </c>
      <c r="B375" s="14" t="s">
        <v>761</v>
      </c>
      <c r="C375" s="19"/>
      <c r="D375" s="35">
        <v>1</v>
      </c>
      <c r="E375" s="41">
        <f t="shared" si="10"/>
        <v>1</v>
      </c>
      <c r="F375" s="1" t="e">
        <f>VLOOKUP(B375,input!$L$4:$M$25,2,FALSE)</f>
        <v>#N/A</v>
      </c>
      <c r="G375" s="1">
        <f t="shared" si="11"/>
        <v>1</v>
      </c>
    </row>
    <row r="376" spans="1:7" ht="30" x14ac:dyDescent="0.25">
      <c r="A376" s="5" t="s">
        <v>762</v>
      </c>
      <c r="B376" s="14" t="s">
        <v>763</v>
      </c>
      <c r="C376" s="19"/>
      <c r="D376" s="35">
        <v>1.2999999523162842</v>
      </c>
      <c r="E376" s="41">
        <f t="shared" si="10"/>
        <v>1.2999999523162842</v>
      </c>
      <c r="F376" s="1" t="e">
        <f>VLOOKUP(B376,input!$L$4:$M$25,2,FALSE)</f>
        <v>#N/A</v>
      </c>
      <c r="G376" s="1">
        <f t="shared" si="11"/>
        <v>1.2999999523162842</v>
      </c>
    </row>
    <row r="377" spans="1:7" ht="30" x14ac:dyDescent="0.25">
      <c r="A377" s="5" t="s">
        <v>764</v>
      </c>
      <c r="B377" s="14" t="s">
        <v>765</v>
      </c>
      <c r="C377" s="19"/>
      <c r="D377" s="35">
        <v>1.0499999523162842</v>
      </c>
      <c r="E377" s="41">
        <f t="shared" si="10"/>
        <v>1.0499999523162842</v>
      </c>
      <c r="F377" s="1" t="e">
        <f>VLOOKUP(B377,input!$L$4:$M$25,2,FALSE)</f>
        <v>#N/A</v>
      </c>
      <c r="G377" s="1">
        <f t="shared" si="11"/>
        <v>1.0499999523162842</v>
      </c>
    </row>
    <row r="378" spans="1:7" ht="30" x14ac:dyDescent="0.25">
      <c r="A378" s="5" t="s">
        <v>766</v>
      </c>
      <c r="B378" s="14" t="s">
        <v>767</v>
      </c>
      <c r="C378" s="19"/>
      <c r="D378" s="35">
        <v>1</v>
      </c>
      <c r="E378" s="41">
        <f t="shared" si="10"/>
        <v>1</v>
      </c>
      <c r="F378" s="1" t="e">
        <f>VLOOKUP(B378,input!$L$4:$M$25,2,FALSE)</f>
        <v>#N/A</v>
      </c>
      <c r="G378" s="1">
        <f t="shared" si="11"/>
        <v>1</v>
      </c>
    </row>
    <row r="379" spans="1:7" ht="30" x14ac:dyDescent="0.25">
      <c r="A379" s="5" t="s">
        <v>768</v>
      </c>
      <c r="B379" s="14" t="s">
        <v>769</v>
      </c>
      <c r="C379" s="19" t="s">
        <v>41</v>
      </c>
      <c r="D379" s="34">
        <v>0</v>
      </c>
      <c r="E379" s="41">
        <f t="shared" si="10"/>
        <v>0</v>
      </c>
      <c r="F379" s="1" t="e">
        <f>VLOOKUP(B379,input!$L$4:$M$25,2,FALSE)</f>
        <v>#N/A</v>
      </c>
      <c r="G379" s="1">
        <f t="shared" si="11"/>
        <v>0</v>
      </c>
    </row>
    <row r="380" spans="1:7" ht="30" x14ac:dyDescent="0.25">
      <c r="A380" s="5" t="s">
        <v>770</v>
      </c>
      <c r="B380" s="14" t="s">
        <v>771</v>
      </c>
      <c r="C380" s="19" t="s">
        <v>41</v>
      </c>
      <c r="D380" s="34">
        <v>0</v>
      </c>
      <c r="E380" s="41">
        <f t="shared" si="10"/>
        <v>0</v>
      </c>
      <c r="F380" s="1" t="e">
        <f>VLOOKUP(B380,input!$L$4:$M$25,2,FALSE)</f>
        <v>#N/A</v>
      </c>
      <c r="G380" s="1">
        <f t="shared" si="11"/>
        <v>0</v>
      </c>
    </row>
    <row r="381" spans="1:7" ht="30" x14ac:dyDescent="0.25">
      <c r="A381" s="5" t="s">
        <v>772</v>
      </c>
      <c r="B381" s="14" t="s">
        <v>773</v>
      </c>
      <c r="C381" s="19" t="s">
        <v>41</v>
      </c>
      <c r="D381" s="34">
        <v>0</v>
      </c>
      <c r="E381" s="41">
        <f t="shared" si="10"/>
        <v>0</v>
      </c>
      <c r="F381" s="1" t="e">
        <f>VLOOKUP(B381,input!$L$4:$M$25,2,FALSE)</f>
        <v>#N/A</v>
      </c>
      <c r="G381" s="1">
        <f t="shared" si="11"/>
        <v>0</v>
      </c>
    </row>
    <row r="382" spans="1:7" ht="30" x14ac:dyDescent="0.25">
      <c r="A382" s="5" t="s">
        <v>774</v>
      </c>
      <c r="B382" s="14" t="s">
        <v>775</v>
      </c>
      <c r="C382" s="19" t="s">
        <v>41</v>
      </c>
      <c r="D382" s="34">
        <v>0</v>
      </c>
      <c r="E382" s="41">
        <f t="shared" si="10"/>
        <v>0</v>
      </c>
      <c r="F382" s="1" t="e">
        <f>VLOOKUP(B382,input!$L$4:$M$25,2,FALSE)</f>
        <v>#N/A</v>
      </c>
      <c r="G382" s="1">
        <f t="shared" si="11"/>
        <v>0</v>
      </c>
    </row>
    <row r="383" spans="1:7" ht="30" x14ac:dyDescent="0.25">
      <c r="A383" s="5" t="s">
        <v>776</v>
      </c>
      <c r="B383" s="14" t="s">
        <v>777</v>
      </c>
      <c r="C383" s="19" t="s">
        <v>38</v>
      </c>
      <c r="D383" s="38">
        <v>0.82735800743103027</v>
      </c>
      <c r="E383" s="41">
        <f t="shared" si="10"/>
        <v>0.82735800743103027</v>
      </c>
      <c r="F383" s="1" t="e">
        <f>VLOOKUP(B383,input!$L$4:$M$25,2,FALSE)</f>
        <v>#N/A</v>
      </c>
      <c r="G383" s="1">
        <f t="shared" si="11"/>
        <v>0.82735800743103027</v>
      </c>
    </row>
    <row r="384" spans="1:7" ht="30" x14ac:dyDescent="0.25">
      <c r="A384" s="5" t="s">
        <v>778</v>
      </c>
      <c r="B384" s="14" t="s">
        <v>779</v>
      </c>
      <c r="C384" s="19" t="s">
        <v>38</v>
      </c>
      <c r="D384" s="35">
        <v>1.2410370111465454</v>
      </c>
      <c r="E384" s="41">
        <f t="shared" si="10"/>
        <v>1.2410370111465454</v>
      </c>
      <c r="F384" s="1" t="e">
        <f>VLOOKUP(B384,input!$L$4:$M$25,2,FALSE)</f>
        <v>#N/A</v>
      </c>
      <c r="G384" s="1">
        <f t="shared" si="11"/>
        <v>1.2410370111465454</v>
      </c>
    </row>
    <row r="385" spans="1:7" ht="30" x14ac:dyDescent="0.25">
      <c r="A385" s="5" t="s">
        <v>780</v>
      </c>
      <c r="B385" s="14" t="s">
        <v>781</v>
      </c>
      <c r="C385" s="19" t="s">
        <v>30</v>
      </c>
      <c r="D385" s="37">
        <v>148.88888549804687</v>
      </c>
      <c r="E385" s="41">
        <f t="shared" si="10"/>
        <v>148.88888549804687</v>
      </c>
      <c r="F385" s="1" t="e">
        <f>VLOOKUP(B385,input!$L$4:$M$25,2,FALSE)</f>
        <v>#N/A</v>
      </c>
      <c r="G385" s="1">
        <f t="shared" si="11"/>
        <v>148.88888549804687</v>
      </c>
    </row>
    <row r="386" spans="1:7" ht="30" x14ac:dyDescent="0.25">
      <c r="A386" s="5" t="s">
        <v>782</v>
      </c>
      <c r="B386" s="14" t="s">
        <v>783</v>
      </c>
      <c r="C386" s="19" t="s">
        <v>30</v>
      </c>
      <c r="D386" s="36">
        <v>15</v>
      </c>
      <c r="E386" s="41">
        <f t="shared" si="10"/>
        <v>15</v>
      </c>
      <c r="F386" s="1" t="e">
        <f>VLOOKUP(B386,input!$L$4:$M$25,2,FALSE)</f>
        <v>#N/A</v>
      </c>
      <c r="G386" s="1">
        <f t="shared" si="11"/>
        <v>15</v>
      </c>
    </row>
    <row r="387" spans="1:7" ht="30" x14ac:dyDescent="0.25">
      <c r="A387" s="5" t="s">
        <v>784</v>
      </c>
      <c r="B387" s="14" t="s">
        <v>785</v>
      </c>
      <c r="C387" s="19" t="s">
        <v>33</v>
      </c>
      <c r="D387" s="38">
        <v>5.000000074505806E-2</v>
      </c>
      <c r="E387" s="41">
        <f t="shared" si="10"/>
        <v>5.000000074505806E-2</v>
      </c>
      <c r="F387" s="1" t="e">
        <f>VLOOKUP(B387,input!$L$4:$M$25,2,FALSE)</f>
        <v>#N/A</v>
      </c>
      <c r="G387" s="1">
        <f t="shared" si="11"/>
        <v>5.000000074505806E-2</v>
      </c>
    </row>
    <row r="388" spans="1:7" ht="30" x14ac:dyDescent="0.25">
      <c r="A388" s="5" t="s">
        <v>786</v>
      </c>
      <c r="B388" s="14" t="s">
        <v>787</v>
      </c>
      <c r="C388" s="19"/>
      <c r="D388" s="38">
        <v>0.89999997615814209</v>
      </c>
      <c r="E388" s="41">
        <f t="shared" si="10"/>
        <v>0.9</v>
      </c>
      <c r="F388" s="1">
        <f>VLOOKUP(B388,input!$L$4:$M$25,2,FALSE)</f>
        <v>0.9</v>
      </c>
      <c r="G388" s="1">
        <f t="shared" si="11"/>
        <v>0.9</v>
      </c>
    </row>
    <row r="389" spans="1:7" ht="30" x14ac:dyDescent="0.25">
      <c r="A389" s="5" t="s">
        <v>788</v>
      </c>
      <c r="B389" s="14" t="s">
        <v>789</v>
      </c>
      <c r="C389" s="19"/>
      <c r="D389" s="35">
        <v>1.0499999523162842</v>
      </c>
      <c r="E389" s="41">
        <f t="shared" si="10"/>
        <v>1.0499999523162842</v>
      </c>
      <c r="F389" s="1" t="e">
        <f>VLOOKUP(B389,input!$L$4:$M$25,2,FALSE)</f>
        <v>#N/A</v>
      </c>
      <c r="G389" s="1">
        <f t="shared" si="11"/>
        <v>1.0499999523162842</v>
      </c>
    </row>
    <row r="390" spans="1:7" ht="30" x14ac:dyDescent="0.25">
      <c r="A390" s="5" t="s">
        <v>790</v>
      </c>
      <c r="B390" s="14" t="s">
        <v>791</v>
      </c>
      <c r="C390" s="19" t="s">
        <v>33</v>
      </c>
      <c r="D390" s="36">
        <v>12</v>
      </c>
      <c r="E390" s="41">
        <f t="shared" si="10"/>
        <v>12</v>
      </c>
      <c r="F390" s="1" t="e">
        <f>VLOOKUP(B390,input!$L$4:$M$25,2,FALSE)</f>
        <v>#N/A</v>
      </c>
      <c r="G390" s="1">
        <f t="shared" si="11"/>
        <v>12</v>
      </c>
    </row>
    <row r="391" spans="1:7" ht="45" x14ac:dyDescent="0.25">
      <c r="A391" s="5" t="s">
        <v>792</v>
      </c>
      <c r="B391" s="14" t="s">
        <v>793</v>
      </c>
      <c r="C391" s="19" t="s">
        <v>38</v>
      </c>
      <c r="D391" s="36">
        <v>71.349998474121094</v>
      </c>
      <c r="E391" s="41">
        <f t="shared" si="10"/>
        <v>74.092500000000001</v>
      </c>
      <c r="F391" s="1">
        <f>VLOOKUP(B391,input!$L$4:$M$25,2,FALSE)</f>
        <v>74.092500000000001</v>
      </c>
      <c r="G391" s="1">
        <f t="shared" si="11"/>
        <v>74.092500000000001</v>
      </c>
    </row>
    <row r="392" spans="1:7" ht="45" x14ac:dyDescent="0.25">
      <c r="A392" s="5" t="s">
        <v>794</v>
      </c>
      <c r="B392" s="14" t="s">
        <v>795</v>
      </c>
      <c r="C392" s="19"/>
      <c r="D392" s="38">
        <v>0.81000000238418579</v>
      </c>
      <c r="E392" s="41">
        <f t="shared" si="10"/>
        <v>0.81000000238418579</v>
      </c>
      <c r="F392" s="1" t="e">
        <f>VLOOKUP(B392,input!$L$4:$M$25,2,FALSE)</f>
        <v>#N/A</v>
      </c>
      <c r="G392" s="1">
        <f t="shared" si="11"/>
        <v>0.81000000238418579</v>
      </c>
    </row>
    <row r="393" spans="1:7" ht="45" x14ac:dyDescent="0.25">
      <c r="A393" s="5" t="s">
        <v>796</v>
      </c>
      <c r="B393" s="14" t="s">
        <v>797</v>
      </c>
      <c r="C393" s="19" t="s">
        <v>33</v>
      </c>
      <c r="D393" s="34">
        <v>0</v>
      </c>
      <c r="E393" s="41">
        <f t="shared" ref="E393:E456" si="12">G393</f>
        <v>0</v>
      </c>
      <c r="F393" s="1" t="e">
        <f>VLOOKUP(B393,input!$L$4:$M$25,2,FALSE)</f>
        <v>#N/A</v>
      </c>
      <c r="G393" s="1">
        <f t="shared" ref="G393:G456" si="13">_xlfn.IFNA(F393,D393)</f>
        <v>0</v>
      </c>
    </row>
    <row r="394" spans="1:7" ht="30" x14ac:dyDescent="0.25">
      <c r="A394" s="5" t="s">
        <v>798</v>
      </c>
      <c r="B394" s="14" t="s">
        <v>799</v>
      </c>
      <c r="C394" s="19" t="s">
        <v>371</v>
      </c>
      <c r="D394" s="34">
        <v>0</v>
      </c>
      <c r="E394" s="41">
        <f t="shared" si="12"/>
        <v>0</v>
      </c>
      <c r="F394" s="1" t="e">
        <f>VLOOKUP(B394,input!$L$4:$M$25,2,FALSE)</f>
        <v>#N/A</v>
      </c>
      <c r="G394" s="1">
        <f t="shared" si="13"/>
        <v>0</v>
      </c>
    </row>
    <row r="395" spans="1:7" ht="45" x14ac:dyDescent="0.25">
      <c r="A395" s="5" t="s">
        <v>800</v>
      </c>
      <c r="B395" s="14" t="s">
        <v>801</v>
      </c>
      <c r="C395" s="19"/>
      <c r="D395" s="35">
        <v>1.3500000238418579</v>
      </c>
      <c r="E395" s="41">
        <f t="shared" si="12"/>
        <v>1.3500000238418579</v>
      </c>
      <c r="F395" s="1" t="e">
        <f>VLOOKUP(B395,input!$L$4:$M$25,2,FALSE)</f>
        <v>#N/A</v>
      </c>
      <c r="G395" s="1">
        <f t="shared" si="13"/>
        <v>1.3500000238418579</v>
      </c>
    </row>
    <row r="396" spans="1:7" ht="30" x14ac:dyDescent="0.25">
      <c r="A396" s="5" t="s">
        <v>802</v>
      </c>
      <c r="B396" s="14" t="s">
        <v>803</v>
      </c>
      <c r="C396" s="19"/>
      <c r="D396" s="38">
        <v>0.97000002861022949</v>
      </c>
      <c r="E396" s="41">
        <f t="shared" si="12"/>
        <v>0.97000002861022949</v>
      </c>
      <c r="F396" s="1" t="e">
        <f>VLOOKUP(B396,input!$L$4:$M$25,2,FALSE)</f>
        <v>#N/A</v>
      </c>
      <c r="G396" s="1">
        <f t="shared" si="13"/>
        <v>0.97000002861022949</v>
      </c>
    </row>
    <row r="397" spans="1:7" ht="30" x14ac:dyDescent="0.25">
      <c r="A397" s="5" t="s">
        <v>804</v>
      </c>
      <c r="B397" s="14" t="s">
        <v>805</v>
      </c>
      <c r="C397" s="19"/>
      <c r="D397" s="38">
        <v>0.72000002861022949</v>
      </c>
      <c r="E397" s="41">
        <f t="shared" si="12"/>
        <v>0.72000002861022949</v>
      </c>
      <c r="F397" s="1" t="e">
        <f>VLOOKUP(B397,input!$L$4:$M$25,2,FALSE)</f>
        <v>#N/A</v>
      </c>
      <c r="G397" s="1">
        <f t="shared" si="13"/>
        <v>0.72000002861022949</v>
      </c>
    </row>
    <row r="398" spans="1:7" ht="30" x14ac:dyDescent="0.25">
      <c r="A398" s="5" t="s">
        <v>806</v>
      </c>
      <c r="B398" s="14" t="s">
        <v>807</v>
      </c>
      <c r="C398" s="19" t="s">
        <v>33</v>
      </c>
      <c r="D398" s="36">
        <v>99.75</v>
      </c>
      <c r="E398" s="41">
        <f t="shared" si="12"/>
        <v>99.75</v>
      </c>
      <c r="F398" s="1" t="e">
        <f>VLOOKUP(B398,input!$L$4:$M$25,2,FALSE)</f>
        <v>#N/A</v>
      </c>
      <c r="G398" s="1">
        <f t="shared" si="13"/>
        <v>99.75</v>
      </c>
    </row>
    <row r="399" spans="1:7" ht="30" x14ac:dyDescent="0.25">
      <c r="A399" s="5" t="s">
        <v>808</v>
      </c>
      <c r="B399" s="14" t="s">
        <v>809</v>
      </c>
      <c r="C399" s="19"/>
      <c r="D399" s="35">
        <v>1</v>
      </c>
      <c r="E399" s="41">
        <f t="shared" si="12"/>
        <v>1</v>
      </c>
      <c r="F399" s="1" t="e">
        <f>VLOOKUP(B399,input!$L$4:$M$25,2,FALSE)</f>
        <v>#N/A</v>
      </c>
      <c r="G399" s="1">
        <f t="shared" si="13"/>
        <v>1</v>
      </c>
    </row>
    <row r="400" spans="1:7" ht="45" x14ac:dyDescent="0.25">
      <c r="A400" s="5" t="s">
        <v>810</v>
      </c>
      <c r="B400" s="14" t="s">
        <v>811</v>
      </c>
      <c r="C400" s="19" t="s">
        <v>38</v>
      </c>
      <c r="D400" s="36">
        <v>22.930000305175781</v>
      </c>
      <c r="E400" s="41">
        <f t="shared" si="12"/>
        <v>23.811106724999998</v>
      </c>
      <c r="F400" s="1">
        <f>VLOOKUP(B400,input!$L$4:$M$25,2,FALSE)</f>
        <v>23.811106724999998</v>
      </c>
      <c r="G400" s="1">
        <f t="shared" si="13"/>
        <v>23.811106724999998</v>
      </c>
    </row>
    <row r="401" spans="1:7" ht="45" x14ac:dyDescent="0.25">
      <c r="A401" s="5" t="s">
        <v>812</v>
      </c>
      <c r="B401" s="14" t="s">
        <v>813</v>
      </c>
      <c r="C401" s="19"/>
      <c r="D401" s="38">
        <v>0.86000001430511475</v>
      </c>
      <c r="E401" s="41">
        <f t="shared" si="12"/>
        <v>0.86000001430511475</v>
      </c>
      <c r="F401" s="1" t="e">
        <f>VLOOKUP(B401,input!$L$4:$M$25,2,FALSE)</f>
        <v>#N/A</v>
      </c>
      <c r="G401" s="1">
        <f t="shared" si="13"/>
        <v>0.86000001430511475</v>
      </c>
    </row>
    <row r="402" spans="1:7" ht="45" x14ac:dyDescent="0.25">
      <c r="A402" s="5" t="s">
        <v>814</v>
      </c>
      <c r="B402" s="14" t="s">
        <v>815</v>
      </c>
      <c r="C402" s="19" t="s">
        <v>33</v>
      </c>
      <c r="D402" s="34">
        <v>0</v>
      </c>
      <c r="E402" s="41">
        <f t="shared" si="12"/>
        <v>0</v>
      </c>
      <c r="F402" s="1" t="e">
        <f>VLOOKUP(B402,input!$L$4:$M$25,2,FALSE)</f>
        <v>#N/A</v>
      </c>
      <c r="G402" s="1">
        <f t="shared" si="13"/>
        <v>0</v>
      </c>
    </row>
    <row r="403" spans="1:7" ht="30" x14ac:dyDescent="0.25">
      <c r="A403" s="5" t="s">
        <v>816</v>
      </c>
      <c r="B403" s="14" t="s">
        <v>817</v>
      </c>
      <c r="C403" s="19" t="s">
        <v>371</v>
      </c>
      <c r="D403" s="34">
        <v>0</v>
      </c>
      <c r="E403" s="41">
        <f t="shared" si="12"/>
        <v>0</v>
      </c>
      <c r="F403" s="1" t="e">
        <f>VLOOKUP(B403,input!$L$4:$M$25,2,FALSE)</f>
        <v>#N/A</v>
      </c>
      <c r="G403" s="1">
        <f t="shared" si="13"/>
        <v>0</v>
      </c>
    </row>
    <row r="404" spans="1:7" ht="45" x14ac:dyDescent="0.25">
      <c r="A404" s="5" t="s">
        <v>818</v>
      </c>
      <c r="B404" s="14" t="s">
        <v>819</v>
      </c>
      <c r="C404" s="19"/>
      <c r="D404" s="35">
        <v>1.3500000238418579</v>
      </c>
      <c r="E404" s="41">
        <f t="shared" si="12"/>
        <v>1.3500000238418579</v>
      </c>
      <c r="F404" s="1" t="e">
        <f>VLOOKUP(B404,input!$L$4:$M$25,2,FALSE)</f>
        <v>#N/A</v>
      </c>
      <c r="G404" s="1">
        <f t="shared" si="13"/>
        <v>1.3500000238418579</v>
      </c>
    </row>
    <row r="405" spans="1:7" ht="30" x14ac:dyDescent="0.25">
      <c r="A405" s="5" t="s">
        <v>820</v>
      </c>
      <c r="B405" s="14" t="s">
        <v>821</v>
      </c>
      <c r="C405" s="19"/>
      <c r="D405" s="38">
        <v>0.97000002861022949</v>
      </c>
      <c r="E405" s="41">
        <f t="shared" si="12"/>
        <v>0.97000002861022949</v>
      </c>
      <c r="F405" s="1" t="e">
        <f>VLOOKUP(B405,input!$L$4:$M$25,2,FALSE)</f>
        <v>#N/A</v>
      </c>
      <c r="G405" s="1">
        <f t="shared" si="13"/>
        <v>0.97000002861022949</v>
      </c>
    </row>
    <row r="406" spans="1:7" ht="30" x14ac:dyDescent="0.25">
      <c r="A406" s="5" t="s">
        <v>822</v>
      </c>
      <c r="B406" s="14" t="s">
        <v>823</v>
      </c>
      <c r="C406" s="19"/>
      <c r="D406" s="38">
        <v>0.72000002861022949</v>
      </c>
      <c r="E406" s="41">
        <f t="shared" si="12"/>
        <v>0.72000002861022949</v>
      </c>
      <c r="F406" s="1" t="e">
        <f>VLOOKUP(B406,input!$L$4:$M$25,2,FALSE)</f>
        <v>#N/A</v>
      </c>
      <c r="G406" s="1">
        <f t="shared" si="13"/>
        <v>0.72000002861022949</v>
      </c>
    </row>
    <row r="407" spans="1:7" ht="30" x14ac:dyDescent="0.25">
      <c r="A407" s="5" t="s">
        <v>824</v>
      </c>
      <c r="B407" s="14" t="s">
        <v>825</v>
      </c>
      <c r="C407" s="19" t="s">
        <v>33</v>
      </c>
      <c r="D407" s="36">
        <v>99.75</v>
      </c>
      <c r="E407" s="41">
        <f t="shared" si="12"/>
        <v>99.75</v>
      </c>
      <c r="F407" s="1" t="e">
        <f>VLOOKUP(B407,input!$L$4:$M$25,2,FALSE)</f>
        <v>#N/A</v>
      </c>
      <c r="G407" s="1">
        <f t="shared" si="13"/>
        <v>99.75</v>
      </c>
    </row>
    <row r="408" spans="1:7" ht="30" x14ac:dyDescent="0.25">
      <c r="A408" s="5" t="s">
        <v>826</v>
      </c>
      <c r="B408" s="14" t="s">
        <v>827</v>
      </c>
      <c r="C408" s="19"/>
      <c r="D408" s="35">
        <v>1</v>
      </c>
      <c r="E408" s="41">
        <f t="shared" si="12"/>
        <v>1</v>
      </c>
      <c r="F408" s="1" t="e">
        <f>VLOOKUP(B408,input!$L$4:$M$25,2,FALSE)</f>
        <v>#N/A</v>
      </c>
      <c r="G408" s="1">
        <f t="shared" si="13"/>
        <v>1</v>
      </c>
    </row>
    <row r="409" spans="1:7" ht="45" x14ac:dyDescent="0.25">
      <c r="A409" s="5" t="s">
        <v>828</v>
      </c>
      <c r="B409" s="14" t="s">
        <v>829</v>
      </c>
      <c r="C409" s="19" t="s">
        <v>38</v>
      </c>
      <c r="D409" s="36">
        <v>15.310000419616699</v>
      </c>
      <c r="E409" s="41">
        <f t="shared" si="12"/>
        <v>15.8972868</v>
      </c>
      <c r="F409" s="1">
        <f>VLOOKUP(B409,input!$L$4:$M$25,2,FALSE)</f>
        <v>15.8972868</v>
      </c>
      <c r="G409" s="1">
        <f t="shared" si="13"/>
        <v>15.8972868</v>
      </c>
    </row>
    <row r="410" spans="1:7" ht="45" x14ac:dyDescent="0.25">
      <c r="A410" s="5" t="s">
        <v>830</v>
      </c>
      <c r="B410" s="14" t="s">
        <v>831</v>
      </c>
      <c r="C410" s="19"/>
      <c r="D410" s="38">
        <v>0.9100000262260437</v>
      </c>
      <c r="E410" s="41">
        <f t="shared" si="12"/>
        <v>0.9100000262260437</v>
      </c>
      <c r="F410" s="1" t="e">
        <f>VLOOKUP(B410,input!$L$4:$M$25,2,FALSE)</f>
        <v>#N/A</v>
      </c>
      <c r="G410" s="1">
        <f t="shared" si="13"/>
        <v>0.9100000262260437</v>
      </c>
    </row>
    <row r="411" spans="1:7" ht="45" x14ac:dyDescent="0.25">
      <c r="A411" s="5" t="s">
        <v>832</v>
      </c>
      <c r="B411" s="14" t="s">
        <v>833</v>
      </c>
      <c r="C411" s="19" t="s">
        <v>33</v>
      </c>
      <c r="D411" s="34">
        <v>0</v>
      </c>
      <c r="E411" s="41">
        <f t="shared" si="12"/>
        <v>0</v>
      </c>
      <c r="F411" s="1" t="e">
        <f>VLOOKUP(B411,input!$L$4:$M$25,2,FALSE)</f>
        <v>#N/A</v>
      </c>
      <c r="G411" s="1">
        <f t="shared" si="13"/>
        <v>0</v>
      </c>
    </row>
    <row r="412" spans="1:7" ht="30" x14ac:dyDescent="0.25">
      <c r="A412" s="5" t="s">
        <v>834</v>
      </c>
      <c r="B412" s="14" t="s">
        <v>835</v>
      </c>
      <c r="C412" s="19" t="s">
        <v>371</v>
      </c>
      <c r="D412" s="34">
        <v>0</v>
      </c>
      <c r="E412" s="41">
        <f t="shared" si="12"/>
        <v>0</v>
      </c>
      <c r="F412" s="1" t="e">
        <f>VLOOKUP(B412,input!$L$4:$M$25,2,FALSE)</f>
        <v>#N/A</v>
      </c>
      <c r="G412" s="1">
        <f t="shared" si="13"/>
        <v>0</v>
      </c>
    </row>
    <row r="413" spans="1:7" ht="45" x14ac:dyDescent="0.25">
      <c r="A413" s="5" t="s">
        <v>836</v>
      </c>
      <c r="B413" s="14" t="s">
        <v>837</v>
      </c>
      <c r="C413" s="19"/>
      <c r="D413" s="35">
        <v>1.3500000238418579</v>
      </c>
      <c r="E413" s="41">
        <f t="shared" si="12"/>
        <v>1.3500000238418579</v>
      </c>
      <c r="F413" s="1" t="e">
        <f>VLOOKUP(B413,input!$L$4:$M$25,2,FALSE)</f>
        <v>#N/A</v>
      </c>
      <c r="G413" s="1">
        <f t="shared" si="13"/>
        <v>1.3500000238418579</v>
      </c>
    </row>
    <row r="414" spans="1:7" ht="30" x14ac:dyDescent="0.25">
      <c r="A414" s="5" t="s">
        <v>838</v>
      </c>
      <c r="B414" s="14" t="s">
        <v>839</v>
      </c>
      <c r="C414" s="19"/>
      <c r="D414" s="38">
        <v>0.97000002861022949</v>
      </c>
      <c r="E414" s="41">
        <f t="shared" si="12"/>
        <v>0.97000002861022949</v>
      </c>
      <c r="F414" s="1" t="e">
        <f>VLOOKUP(B414,input!$L$4:$M$25,2,FALSE)</f>
        <v>#N/A</v>
      </c>
      <c r="G414" s="1">
        <f t="shared" si="13"/>
        <v>0.97000002861022949</v>
      </c>
    </row>
    <row r="415" spans="1:7" ht="30" x14ac:dyDescent="0.25">
      <c r="A415" s="5" t="s">
        <v>840</v>
      </c>
      <c r="B415" s="14" t="s">
        <v>841</v>
      </c>
      <c r="C415" s="19"/>
      <c r="D415" s="38">
        <v>0.72000002861022949</v>
      </c>
      <c r="E415" s="41">
        <f t="shared" si="12"/>
        <v>0.72000002861022949</v>
      </c>
      <c r="F415" s="1" t="e">
        <f>VLOOKUP(B415,input!$L$4:$M$25,2,FALSE)</f>
        <v>#N/A</v>
      </c>
      <c r="G415" s="1">
        <f t="shared" si="13"/>
        <v>0.72000002861022949</v>
      </c>
    </row>
    <row r="416" spans="1:7" ht="30" x14ac:dyDescent="0.25">
      <c r="A416" s="5" t="s">
        <v>842</v>
      </c>
      <c r="B416" s="14" t="s">
        <v>843</v>
      </c>
      <c r="C416" s="19" t="s">
        <v>33</v>
      </c>
      <c r="D416" s="36">
        <v>99.75</v>
      </c>
      <c r="E416" s="41">
        <f t="shared" si="12"/>
        <v>99.75</v>
      </c>
      <c r="F416" s="1" t="e">
        <f>VLOOKUP(B416,input!$L$4:$M$25,2,FALSE)</f>
        <v>#N/A</v>
      </c>
      <c r="G416" s="1">
        <f t="shared" si="13"/>
        <v>99.75</v>
      </c>
    </row>
    <row r="417" spans="1:7" ht="30" x14ac:dyDescent="0.25">
      <c r="A417" s="5" t="s">
        <v>844</v>
      </c>
      <c r="B417" s="14" t="s">
        <v>845</v>
      </c>
      <c r="C417" s="19"/>
      <c r="D417" s="35">
        <v>1</v>
      </c>
      <c r="E417" s="41">
        <f t="shared" si="12"/>
        <v>1</v>
      </c>
      <c r="F417" s="1" t="e">
        <f>VLOOKUP(B417,input!$L$4:$M$25,2,FALSE)</f>
        <v>#N/A</v>
      </c>
      <c r="G417" s="1">
        <f t="shared" si="13"/>
        <v>1</v>
      </c>
    </row>
    <row r="418" spans="1:7" ht="45" x14ac:dyDescent="0.25">
      <c r="A418" s="5" t="s">
        <v>846</v>
      </c>
      <c r="B418" s="14" t="s">
        <v>847</v>
      </c>
      <c r="C418" s="19" t="s">
        <v>38</v>
      </c>
      <c r="D418" s="35">
        <v>5.2680001258850098</v>
      </c>
      <c r="E418" s="41">
        <f t="shared" si="12"/>
        <v>5.4709902000000001</v>
      </c>
      <c r="F418" s="1">
        <f>VLOOKUP(B418,input!$L$4:$M$25,2,FALSE)</f>
        <v>5.4709902000000001</v>
      </c>
      <c r="G418" s="1">
        <f t="shared" si="13"/>
        <v>5.4709902000000001</v>
      </c>
    </row>
    <row r="419" spans="1:7" ht="45" x14ac:dyDescent="0.25">
      <c r="A419" s="5" t="s">
        <v>848</v>
      </c>
      <c r="B419" s="14" t="s">
        <v>849</v>
      </c>
      <c r="C419" s="19"/>
      <c r="D419" s="38">
        <v>0.93000000715255737</v>
      </c>
      <c r="E419" s="41">
        <f t="shared" si="12"/>
        <v>0.93000000715255737</v>
      </c>
      <c r="F419" s="1" t="e">
        <f>VLOOKUP(B419,input!$L$4:$M$25,2,FALSE)</f>
        <v>#N/A</v>
      </c>
      <c r="G419" s="1">
        <f t="shared" si="13"/>
        <v>0.93000000715255737</v>
      </c>
    </row>
    <row r="420" spans="1:7" ht="45" x14ac:dyDescent="0.25">
      <c r="A420" s="5" t="s">
        <v>850</v>
      </c>
      <c r="B420" s="14" t="s">
        <v>851</v>
      </c>
      <c r="C420" s="19" t="s">
        <v>33</v>
      </c>
      <c r="D420" s="34">
        <v>0</v>
      </c>
      <c r="E420" s="41">
        <f t="shared" si="12"/>
        <v>0</v>
      </c>
      <c r="F420" s="1" t="e">
        <f>VLOOKUP(B420,input!$L$4:$M$25,2,FALSE)</f>
        <v>#N/A</v>
      </c>
      <c r="G420" s="1">
        <f t="shared" si="13"/>
        <v>0</v>
      </c>
    </row>
    <row r="421" spans="1:7" ht="30" x14ac:dyDescent="0.25">
      <c r="A421" s="5" t="s">
        <v>852</v>
      </c>
      <c r="B421" s="14" t="s">
        <v>853</v>
      </c>
      <c r="C421" s="19" t="s">
        <v>371</v>
      </c>
      <c r="D421" s="34">
        <v>0</v>
      </c>
      <c r="E421" s="41">
        <f t="shared" si="12"/>
        <v>0</v>
      </c>
      <c r="F421" s="1" t="e">
        <f>VLOOKUP(B421,input!$L$4:$M$25,2,FALSE)</f>
        <v>#N/A</v>
      </c>
      <c r="G421" s="1">
        <f t="shared" si="13"/>
        <v>0</v>
      </c>
    </row>
    <row r="422" spans="1:7" ht="45" x14ac:dyDescent="0.25">
      <c r="A422" s="5" t="s">
        <v>854</v>
      </c>
      <c r="B422" s="14" t="s">
        <v>855</v>
      </c>
      <c r="C422" s="19"/>
      <c r="D422" s="35">
        <v>1.3500000238418579</v>
      </c>
      <c r="E422" s="41">
        <f t="shared" si="12"/>
        <v>1.3500000238418579</v>
      </c>
      <c r="F422" s="1" t="e">
        <f>VLOOKUP(B422,input!$L$4:$M$25,2,FALSE)</f>
        <v>#N/A</v>
      </c>
      <c r="G422" s="1">
        <f t="shared" si="13"/>
        <v>1.3500000238418579</v>
      </c>
    </row>
    <row r="423" spans="1:7" ht="30" x14ac:dyDescent="0.25">
      <c r="A423" s="5" t="s">
        <v>856</v>
      </c>
      <c r="B423" s="14" t="s">
        <v>857</v>
      </c>
      <c r="C423" s="19"/>
      <c r="D423" s="38">
        <v>0.97000002861022949</v>
      </c>
      <c r="E423" s="41">
        <f t="shared" si="12"/>
        <v>0.97000002861022949</v>
      </c>
      <c r="F423" s="1" t="e">
        <f>VLOOKUP(B423,input!$L$4:$M$25,2,FALSE)</f>
        <v>#N/A</v>
      </c>
      <c r="G423" s="1">
        <f t="shared" si="13"/>
        <v>0.97000002861022949</v>
      </c>
    </row>
    <row r="424" spans="1:7" ht="30" x14ac:dyDescent="0.25">
      <c r="A424" s="5" t="s">
        <v>858</v>
      </c>
      <c r="B424" s="14" t="s">
        <v>859</v>
      </c>
      <c r="C424" s="19"/>
      <c r="D424" s="38">
        <v>0.72000002861022949</v>
      </c>
      <c r="E424" s="41">
        <f t="shared" si="12"/>
        <v>0.72000002861022949</v>
      </c>
      <c r="F424" s="1" t="e">
        <f>VLOOKUP(B424,input!$L$4:$M$25,2,FALSE)</f>
        <v>#N/A</v>
      </c>
      <c r="G424" s="1">
        <f t="shared" si="13"/>
        <v>0.72000002861022949</v>
      </c>
    </row>
    <row r="425" spans="1:7" ht="30" x14ac:dyDescent="0.25">
      <c r="A425" s="5" t="s">
        <v>860</v>
      </c>
      <c r="B425" s="14" t="s">
        <v>861</v>
      </c>
      <c r="C425" s="19" t="s">
        <v>33</v>
      </c>
      <c r="D425" s="36">
        <v>99.75</v>
      </c>
      <c r="E425" s="41">
        <f t="shared" si="12"/>
        <v>99.75</v>
      </c>
      <c r="F425" s="1" t="e">
        <f>VLOOKUP(B425,input!$L$4:$M$25,2,FALSE)</f>
        <v>#N/A</v>
      </c>
      <c r="G425" s="1">
        <f t="shared" si="13"/>
        <v>99.75</v>
      </c>
    </row>
    <row r="426" spans="1:7" ht="30" x14ac:dyDescent="0.25">
      <c r="A426" s="5" t="s">
        <v>862</v>
      </c>
      <c r="B426" s="14" t="s">
        <v>863</v>
      </c>
      <c r="C426" s="19"/>
      <c r="D426" s="35">
        <v>1</v>
      </c>
      <c r="E426" s="41">
        <f t="shared" si="12"/>
        <v>1</v>
      </c>
      <c r="F426" s="1" t="e">
        <f>VLOOKUP(B426,input!$L$4:$M$25,2,FALSE)</f>
        <v>#N/A</v>
      </c>
      <c r="G426" s="1">
        <f t="shared" si="13"/>
        <v>1</v>
      </c>
    </row>
    <row r="427" spans="1:7" ht="45" x14ac:dyDescent="0.25">
      <c r="A427" s="5" t="s">
        <v>864</v>
      </c>
      <c r="B427" s="14" t="s">
        <v>865</v>
      </c>
      <c r="C427" s="19" t="s">
        <v>38</v>
      </c>
      <c r="D427" s="35">
        <v>4.5560002326965332</v>
      </c>
      <c r="E427" s="41">
        <f t="shared" si="12"/>
        <v>4.730806125</v>
      </c>
      <c r="F427" s="1">
        <f>VLOOKUP(B427,input!$L$4:$M$25,2,FALSE)</f>
        <v>4.730806125</v>
      </c>
      <c r="G427" s="1">
        <f t="shared" si="13"/>
        <v>4.730806125</v>
      </c>
    </row>
    <row r="428" spans="1:7" ht="45" x14ac:dyDescent="0.25">
      <c r="A428" s="5" t="s">
        <v>866</v>
      </c>
      <c r="B428" s="14" t="s">
        <v>867</v>
      </c>
      <c r="C428" s="19"/>
      <c r="D428" s="38">
        <v>0.94999998807907104</v>
      </c>
      <c r="E428" s="41">
        <f t="shared" si="12"/>
        <v>0.94999998807907104</v>
      </c>
      <c r="F428" s="1" t="e">
        <f>VLOOKUP(B428,input!$L$4:$M$25,2,FALSE)</f>
        <v>#N/A</v>
      </c>
      <c r="G428" s="1">
        <f t="shared" si="13"/>
        <v>0.94999998807907104</v>
      </c>
    </row>
    <row r="429" spans="1:7" ht="45" x14ac:dyDescent="0.25">
      <c r="A429" s="5" t="s">
        <v>868</v>
      </c>
      <c r="B429" s="14" t="s">
        <v>869</v>
      </c>
      <c r="C429" s="19" t="s">
        <v>33</v>
      </c>
      <c r="D429" s="34">
        <v>0</v>
      </c>
      <c r="E429" s="41">
        <f t="shared" si="12"/>
        <v>0</v>
      </c>
      <c r="F429" s="1" t="e">
        <f>VLOOKUP(B429,input!$L$4:$M$25,2,FALSE)</f>
        <v>#N/A</v>
      </c>
      <c r="G429" s="1">
        <f t="shared" si="13"/>
        <v>0</v>
      </c>
    </row>
    <row r="430" spans="1:7" ht="30" x14ac:dyDescent="0.25">
      <c r="A430" s="5" t="s">
        <v>870</v>
      </c>
      <c r="B430" s="14" t="s">
        <v>871</v>
      </c>
      <c r="C430" s="19" t="s">
        <v>371</v>
      </c>
      <c r="D430" s="34">
        <v>0</v>
      </c>
      <c r="E430" s="41">
        <f t="shared" si="12"/>
        <v>0</v>
      </c>
      <c r="F430" s="1" t="e">
        <f>VLOOKUP(B430,input!$L$4:$M$25,2,FALSE)</f>
        <v>#N/A</v>
      </c>
      <c r="G430" s="1">
        <f t="shared" si="13"/>
        <v>0</v>
      </c>
    </row>
    <row r="431" spans="1:7" ht="45" x14ac:dyDescent="0.25">
      <c r="A431" s="5" t="s">
        <v>872</v>
      </c>
      <c r="B431" s="14" t="s">
        <v>873</v>
      </c>
      <c r="C431" s="19"/>
      <c r="D431" s="35">
        <v>1.3500000238418579</v>
      </c>
      <c r="E431" s="41">
        <f t="shared" si="12"/>
        <v>1.3500000238418579</v>
      </c>
      <c r="F431" s="1" t="e">
        <f>VLOOKUP(B431,input!$L$4:$M$25,2,FALSE)</f>
        <v>#N/A</v>
      </c>
      <c r="G431" s="1">
        <f t="shared" si="13"/>
        <v>1.3500000238418579</v>
      </c>
    </row>
    <row r="432" spans="1:7" ht="30" x14ac:dyDescent="0.25">
      <c r="A432" s="5" t="s">
        <v>874</v>
      </c>
      <c r="B432" s="14" t="s">
        <v>875</v>
      </c>
      <c r="C432" s="19"/>
      <c r="D432" s="38">
        <v>0.97000002861022949</v>
      </c>
      <c r="E432" s="41">
        <f t="shared" si="12"/>
        <v>0.97000002861022949</v>
      </c>
      <c r="F432" s="1" t="e">
        <f>VLOOKUP(B432,input!$L$4:$M$25,2,FALSE)</f>
        <v>#N/A</v>
      </c>
      <c r="G432" s="1">
        <f t="shared" si="13"/>
        <v>0.97000002861022949</v>
      </c>
    </row>
    <row r="433" spans="1:7" ht="30" x14ac:dyDescent="0.25">
      <c r="A433" s="5" t="s">
        <v>876</v>
      </c>
      <c r="B433" s="14" t="s">
        <v>877</v>
      </c>
      <c r="C433" s="19"/>
      <c r="D433" s="38">
        <v>0.72000002861022949</v>
      </c>
      <c r="E433" s="41">
        <f t="shared" si="12"/>
        <v>0.72000002861022949</v>
      </c>
      <c r="F433" s="1" t="e">
        <f>VLOOKUP(B433,input!$L$4:$M$25,2,FALSE)</f>
        <v>#N/A</v>
      </c>
      <c r="G433" s="1">
        <f t="shared" si="13"/>
        <v>0.72000002861022949</v>
      </c>
    </row>
    <row r="434" spans="1:7" ht="30" x14ac:dyDescent="0.25">
      <c r="A434" s="5" t="s">
        <v>878</v>
      </c>
      <c r="B434" s="14" t="s">
        <v>879</v>
      </c>
      <c r="C434" s="19" t="s">
        <v>33</v>
      </c>
      <c r="D434" s="36">
        <v>99.75</v>
      </c>
      <c r="E434" s="41">
        <f t="shared" si="12"/>
        <v>99.75</v>
      </c>
      <c r="F434" s="1" t="e">
        <f>VLOOKUP(B434,input!$L$4:$M$25,2,FALSE)</f>
        <v>#N/A</v>
      </c>
      <c r="G434" s="1">
        <f t="shared" si="13"/>
        <v>99.75</v>
      </c>
    </row>
    <row r="435" spans="1:7" ht="30" x14ac:dyDescent="0.25">
      <c r="A435" s="5" t="s">
        <v>880</v>
      </c>
      <c r="B435" s="14" t="s">
        <v>881</v>
      </c>
      <c r="C435" s="19"/>
      <c r="D435" s="35">
        <v>1</v>
      </c>
      <c r="E435" s="41">
        <f t="shared" si="12"/>
        <v>1</v>
      </c>
      <c r="F435" s="1" t="e">
        <f>VLOOKUP(B435,input!$L$4:$M$25,2,FALSE)</f>
        <v>#N/A</v>
      </c>
      <c r="G435" s="1">
        <f t="shared" si="13"/>
        <v>1</v>
      </c>
    </row>
    <row r="436" spans="1:7" ht="45" x14ac:dyDescent="0.25">
      <c r="A436" s="5" t="s">
        <v>882</v>
      </c>
      <c r="B436" s="14" t="s">
        <v>883</v>
      </c>
      <c r="C436" s="19" t="s">
        <v>38</v>
      </c>
      <c r="D436" s="35">
        <v>1.8059999942779541</v>
      </c>
      <c r="E436" s="41">
        <f t="shared" si="12"/>
        <v>1.875281175</v>
      </c>
      <c r="F436" s="1">
        <f>VLOOKUP(B436,input!$L$4:$M$25,2,FALSE)</f>
        <v>1.875281175</v>
      </c>
      <c r="G436" s="1">
        <f t="shared" si="13"/>
        <v>1.875281175</v>
      </c>
    </row>
    <row r="437" spans="1:7" ht="45" x14ac:dyDescent="0.25">
      <c r="A437" s="5" t="s">
        <v>884</v>
      </c>
      <c r="B437" s="14" t="s">
        <v>885</v>
      </c>
      <c r="C437" s="19"/>
      <c r="D437" s="38">
        <v>0.94999998807907104</v>
      </c>
      <c r="E437" s="41">
        <f t="shared" si="12"/>
        <v>0.94999998807907104</v>
      </c>
      <c r="F437" s="1" t="e">
        <f>VLOOKUP(B437,input!$L$4:$M$25,2,FALSE)</f>
        <v>#N/A</v>
      </c>
      <c r="G437" s="1">
        <f t="shared" si="13"/>
        <v>0.94999998807907104</v>
      </c>
    </row>
    <row r="438" spans="1:7" ht="45" x14ac:dyDescent="0.25">
      <c r="A438" s="5" t="s">
        <v>886</v>
      </c>
      <c r="B438" s="14" t="s">
        <v>887</v>
      </c>
      <c r="C438" s="19" t="s">
        <v>33</v>
      </c>
      <c r="D438" s="34">
        <v>0</v>
      </c>
      <c r="E438" s="41">
        <f t="shared" si="12"/>
        <v>0</v>
      </c>
      <c r="F438" s="1" t="e">
        <f>VLOOKUP(B438,input!$L$4:$M$25,2,FALSE)</f>
        <v>#N/A</v>
      </c>
      <c r="G438" s="1">
        <f t="shared" si="13"/>
        <v>0</v>
      </c>
    </row>
    <row r="439" spans="1:7" ht="30" x14ac:dyDescent="0.25">
      <c r="A439" s="5" t="s">
        <v>888</v>
      </c>
      <c r="B439" s="14" t="s">
        <v>889</v>
      </c>
      <c r="C439" s="19" t="s">
        <v>371</v>
      </c>
      <c r="D439" s="34">
        <v>0</v>
      </c>
      <c r="E439" s="41">
        <f t="shared" si="12"/>
        <v>0</v>
      </c>
      <c r="F439" s="1" t="e">
        <f>VLOOKUP(B439,input!$L$4:$M$25,2,FALSE)</f>
        <v>#N/A</v>
      </c>
      <c r="G439" s="1">
        <f t="shared" si="13"/>
        <v>0</v>
      </c>
    </row>
    <row r="440" spans="1:7" ht="45" x14ac:dyDescent="0.25">
      <c r="A440" s="5" t="s">
        <v>890</v>
      </c>
      <c r="B440" s="14" t="s">
        <v>891</v>
      </c>
      <c r="C440" s="19"/>
      <c r="D440" s="35">
        <v>1.3500000238418579</v>
      </c>
      <c r="E440" s="41">
        <f t="shared" si="12"/>
        <v>1.3500000238418579</v>
      </c>
      <c r="F440" s="1" t="e">
        <f>VLOOKUP(B440,input!$L$4:$M$25,2,FALSE)</f>
        <v>#N/A</v>
      </c>
      <c r="G440" s="1">
        <f t="shared" si="13"/>
        <v>1.3500000238418579</v>
      </c>
    </row>
    <row r="441" spans="1:7" ht="30" x14ac:dyDescent="0.25">
      <c r="A441" s="5" t="s">
        <v>892</v>
      </c>
      <c r="B441" s="14" t="s">
        <v>893</v>
      </c>
      <c r="C441" s="19"/>
      <c r="D441" s="38">
        <v>0.97000002861022949</v>
      </c>
      <c r="E441" s="41">
        <f t="shared" si="12"/>
        <v>0.97000002861022949</v>
      </c>
      <c r="F441" s="1" t="e">
        <f>VLOOKUP(B441,input!$L$4:$M$25,2,FALSE)</f>
        <v>#N/A</v>
      </c>
      <c r="G441" s="1">
        <f t="shared" si="13"/>
        <v>0.97000002861022949</v>
      </c>
    </row>
    <row r="442" spans="1:7" ht="30" x14ac:dyDescent="0.25">
      <c r="A442" s="5" t="s">
        <v>894</v>
      </c>
      <c r="B442" s="14" t="s">
        <v>895</v>
      </c>
      <c r="C442" s="19"/>
      <c r="D442" s="38">
        <v>0.72000002861022949</v>
      </c>
      <c r="E442" s="41">
        <f t="shared" si="12"/>
        <v>0.72000002861022949</v>
      </c>
      <c r="F442" s="1" t="e">
        <f>VLOOKUP(B442,input!$L$4:$M$25,2,FALSE)</f>
        <v>#N/A</v>
      </c>
      <c r="G442" s="1">
        <f t="shared" si="13"/>
        <v>0.72000002861022949</v>
      </c>
    </row>
    <row r="443" spans="1:7" ht="30" x14ac:dyDescent="0.25">
      <c r="A443" s="5" t="s">
        <v>896</v>
      </c>
      <c r="B443" s="14" t="s">
        <v>897</v>
      </c>
      <c r="C443" s="19" t="s">
        <v>33</v>
      </c>
      <c r="D443" s="36">
        <v>99.75</v>
      </c>
      <c r="E443" s="41">
        <f t="shared" si="12"/>
        <v>99.75</v>
      </c>
      <c r="F443" s="1" t="e">
        <f>VLOOKUP(B443,input!$L$4:$M$25,2,FALSE)</f>
        <v>#N/A</v>
      </c>
      <c r="G443" s="1">
        <f t="shared" si="13"/>
        <v>99.75</v>
      </c>
    </row>
    <row r="444" spans="1:7" ht="30" x14ac:dyDescent="0.25">
      <c r="A444" s="5" t="s">
        <v>898</v>
      </c>
      <c r="B444" s="14" t="s">
        <v>899</v>
      </c>
      <c r="C444" s="19"/>
      <c r="D444" s="35">
        <v>1</v>
      </c>
      <c r="E444" s="41">
        <f t="shared" si="12"/>
        <v>1</v>
      </c>
      <c r="F444" s="1" t="e">
        <f>VLOOKUP(B444,input!$L$4:$M$25,2,FALSE)</f>
        <v>#N/A</v>
      </c>
      <c r="G444" s="1">
        <f t="shared" si="13"/>
        <v>1</v>
      </c>
    </row>
    <row r="445" spans="1:7" ht="45" x14ac:dyDescent="0.25">
      <c r="A445" s="5" t="s">
        <v>900</v>
      </c>
      <c r="B445" s="14" t="s">
        <v>901</v>
      </c>
      <c r="C445" s="19" t="s">
        <v>38</v>
      </c>
      <c r="D445" s="35">
        <v>1.1100000143051147</v>
      </c>
      <c r="E445" s="41">
        <f t="shared" si="12"/>
        <v>1.1527237057499999</v>
      </c>
      <c r="F445" s="1">
        <f>VLOOKUP(B445,input!$L$4:$M$25,2,FALSE)</f>
        <v>1.1527237057499999</v>
      </c>
      <c r="G445" s="1">
        <f t="shared" si="13"/>
        <v>1.1527237057499999</v>
      </c>
    </row>
    <row r="446" spans="1:7" ht="45" x14ac:dyDescent="0.25">
      <c r="A446" s="5" t="s">
        <v>902</v>
      </c>
      <c r="B446" s="14" t="s">
        <v>903</v>
      </c>
      <c r="C446" s="19"/>
      <c r="D446" s="38">
        <v>0.94999998807907104</v>
      </c>
      <c r="E446" s="41">
        <f t="shared" si="12"/>
        <v>0.94999998807907104</v>
      </c>
      <c r="F446" s="1" t="e">
        <f>VLOOKUP(B446,input!$L$4:$M$25,2,FALSE)</f>
        <v>#N/A</v>
      </c>
      <c r="G446" s="1">
        <f t="shared" si="13"/>
        <v>0.94999998807907104</v>
      </c>
    </row>
    <row r="447" spans="1:7" ht="45" x14ac:dyDescent="0.25">
      <c r="A447" s="5" t="s">
        <v>904</v>
      </c>
      <c r="B447" s="14" t="s">
        <v>905</v>
      </c>
      <c r="C447" s="19" t="s">
        <v>33</v>
      </c>
      <c r="D447" s="34">
        <v>0</v>
      </c>
      <c r="E447" s="41">
        <f t="shared" si="12"/>
        <v>0</v>
      </c>
      <c r="F447" s="1" t="e">
        <f>VLOOKUP(B447,input!$L$4:$M$25,2,FALSE)</f>
        <v>#N/A</v>
      </c>
      <c r="G447" s="1">
        <f t="shared" si="13"/>
        <v>0</v>
      </c>
    </row>
    <row r="448" spans="1:7" ht="30" x14ac:dyDescent="0.25">
      <c r="A448" s="5" t="s">
        <v>906</v>
      </c>
      <c r="B448" s="14" t="s">
        <v>907</v>
      </c>
      <c r="C448" s="19" t="s">
        <v>371</v>
      </c>
      <c r="D448" s="34">
        <v>0</v>
      </c>
      <c r="E448" s="41">
        <f t="shared" si="12"/>
        <v>0</v>
      </c>
      <c r="F448" s="1" t="e">
        <f>VLOOKUP(B448,input!$L$4:$M$25,2,FALSE)</f>
        <v>#N/A</v>
      </c>
      <c r="G448" s="1">
        <f t="shared" si="13"/>
        <v>0</v>
      </c>
    </row>
    <row r="449" spans="1:7" ht="45" x14ac:dyDescent="0.25">
      <c r="A449" s="5" t="s">
        <v>908</v>
      </c>
      <c r="B449" s="14" t="s">
        <v>909</v>
      </c>
      <c r="C449" s="19"/>
      <c r="D449" s="35">
        <v>1.3500000238418579</v>
      </c>
      <c r="E449" s="41">
        <f t="shared" si="12"/>
        <v>1.3500000238418579</v>
      </c>
      <c r="F449" s="1" t="e">
        <f>VLOOKUP(B449,input!$L$4:$M$25,2,FALSE)</f>
        <v>#N/A</v>
      </c>
      <c r="G449" s="1">
        <f t="shared" si="13"/>
        <v>1.3500000238418579</v>
      </c>
    </row>
    <row r="450" spans="1:7" ht="30" x14ac:dyDescent="0.25">
      <c r="A450" s="5" t="s">
        <v>910</v>
      </c>
      <c r="B450" s="14" t="s">
        <v>911</v>
      </c>
      <c r="C450" s="19"/>
      <c r="D450" s="38">
        <v>0.97000002861022949</v>
      </c>
      <c r="E450" s="41">
        <f t="shared" si="12"/>
        <v>0.97000002861022949</v>
      </c>
      <c r="F450" s="1" t="e">
        <f>VLOOKUP(B450,input!$L$4:$M$25,2,FALSE)</f>
        <v>#N/A</v>
      </c>
      <c r="G450" s="1">
        <f t="shared" si="13"/>
        <v>0.97000002861022949</v>
      </c>
    </row>
    <row r="451" spans="1:7" ht="30" x14ac:dyDescent="0.25">
      <c r="A451" s="5" t="s">
        <v>912</v>
      </c>
      <c r="B451" s="14" t="s">
        <v>913</v>
      </c>
      <c r="C451" s="19"/>
      <c r="D451" s="38">
        <v>0.72000002861022949</v>
      </c>
      <c r="E451" s="41">
        <f t="shared" si="12"/>
        <v>0.72000002861022949</v>
      </c>
      <c r="F451" s="1" t="e">
        <f>VLOOKUP(B451,input!$L$4:$M$25,2,FALSE)</f>
        <v>#N/A</v>
      </c>
      <c r="G451" s="1">
        <f t="shared" si="13"/>
        <v>0.72000002861022949</v>
      </c>
    </row>
    <row r="452" spans="1:7" ht="30" x14ac:dyDescent="0.25">
      <c r="A452" s="5" t="s">
        <v>914</v>
      </c>
      <c r="B452" s="14" t="s">
        <v>915</v>
      </c>
      <c r="C452" s="19" t="s">
        <v>33</v>
      </c>
      <c r="D452" s="36">
        <v>99.75</v>
      </c>
      <c r="E452" s="41">
        <f t="shared" si="12"/>
        <v>99.75</v>
      </c>
      <c r="F452" s="1" t="e">
        <f>VLOOKUP(B452,input!$L$4:$M$25,2,FALSE)</f>
        <v>#N/A</v>
      </c>
      <c r="G452" s="1">
        <f t="shared" si="13"/>
        <v>99.75</v>
      </c>
    </row>
    <row r="453" spans="1:7" ht="30" x14ac:dyDescent="0.25">
      <c r="A453" s="5" t="s">
        <v>916</v>
      </c>
      <c r="B453" s="14" t="s">
        <v>917</v>
      </c>
      <c r="C453" s="19"/>
      <c r="D453" s="35">
        <v>1</v>
      </c>
      <c r="E453" s="41">
        <f t="shared" si="12"/>
        <v>1</v>
      </c>
      <c r="F453" s="1" t="e">
        <f>VLOOKUP(B453,input!$L$4:$M$25,2,FALSE)</f>
        <v>#N/A</v>
      </c>
      <c r="G453" s="1">
        <f t="shared" si="13"/>
        <v>1</v>
      </c>
    </row>
    <row r="454" spans="1:7" ht="45" x14ac:dyDescent="0.25">
      <c r="A454" s="5" t="s">
        <v>918</v>
      </c>
      <c r="B454" s="14" t="s">
        <v>919</v>
      </c>
      <c r="C454" s="19" t="s">
        <v>38</v>
      </c>
      <c r="D454" s="38">
        <v>0.33099997043609619</v>
      </c>
      <c r="E454" s="41">
        <f t="shared" si="12"/>
        <v>0.34408557000000001</v>
      </c>
      <c r="F454" s="1">
        <f>VLOOKUP(B454,input!$L$4:$M$25,2,FALSE)</f>
        <v>0.34408557000000001</v>
      </c>
      <c r="G454" s="1">
        <f t="shared" si="13"/>
        <v>0.34408557000000001</v>
      </c>
    </row>
    <row r="455" spans="1:7" ht="45" x14ac:dyDescent="0.25">
      <c r="A455" s="5" t="s">
        <v>920</v>
      </c>
      <c r="B455" s="14" t="s">
        <v>921</v>
      </c>
      <c r="C455" s="19"/>
      <c r="D455" s="38">
        <v>0.94999998807907104</v>
      </c>
      <c r="E455" s="41">
        <f t="shared" si="12"/>
        <v>0.94999998807907104</v>
      </c>
      <c r="F455" s="1" t="e">
        <f>VLOOKUP(B455,input!$L$4:$M$25,2,FALSE)</f>
        <v>#N/A</v>
      </c>
      <c r="G455" s="1">
        <f t="shared" si="13"/>
        <v>0.94999998807907104</v>
      </c>
    </row>
    <row r="456" spans="1:7" ht="45" x14ac:dyDescent="0.25">
      <c r="A456" s="5" t="s">
        <v>922</v>
      </c>
      <c r="B456" s="14" t="s">
        <v>923</v>
      </c>
      <c r="C456" s="19" t="s">
        <v>33</v>
      </c>
      <c r="D456" s="34">
        <v>0</v>
      </c>
      <c r="E456" s="41">
        <f t="shared" si="12"/>
        <v>0</v>
      </c>
      <c r="F456" s="1" t="e">
        <f>VLOOKUP(B456,input!$L$4:$M$25,2,FALSE)</f>
        <v>#N/A</v>
      </c>
      <c r="G456" s="1">
        <f t="shared" si="13"/>
        <v>0</v>
      </c>
    </row>
    <row r="457" spans="1:7" ht="45" x14ac:dyDescent="0.25">
      <c r="A457" s="5" t="s">
        <v>924</v>
      </c>
      <c r="B457" s="14" t="s">
        <v>925</v>
      </c>
      <c r="C457" s="19" t="s">
        <v>371</v>
      </c>
      <c r="D457" s="35">
        <v>2.3258519172668457</v>
      </c>
      <c r="E457" s="41">
        <f t="shared" ref="E457:E463" si="14">G457</f>
        <v>2.3258519172668457</v>
      </c>
      <c r="F457" s="1" t="e">
        <f>VLOOKUP(B457,input!$L$4:$M$25,2,FALSE)</f>
        <v>#N/A</v>
      </c>
      <c r="G457" s="1">
        <f t="shared" ref="G457:G463" si="15">_xlfn.IFNA(F457,D457)</f>
        <v>2.3258519172668457</v>
      </c>
    </row>
    <row r="458" spans="1:7" ht="45" x14ac:dyDescent="0.25">
      <c r="A458" s="5" t="s">
        <v>926</v>
      </c>
      <c r="B458" s="14" t="s">
        <v>927</v>
      </c>
      <c r="C458" s="19"/>
      <c r="D458" s="35">
        <v>1.3500000238418579</v>
      </c>
      <c r="E458" s="41">
        <f t="shared" si="14"/>
        <v>1.3500000238418579</v>
      </c>
      <c r="F458" s="1" t="e">
        <f>VLOOKUP(B458,input!$L$4:$M$25,2,FALSE)</f>
        <v>#N/A</v>
      </c>
      <c r="G458" s="1">
        <f t="shared" si="15"/>
        <v>1.3500000238418579</v>
      </c>
    </row>
    <row r="459" spans="1:7" ht="30" x14ac:dyDescent="0.25">
      <c r="A459" s="5" t="s">
        <v>928</v>
      </c>
      <c r="B459" s="14" t="s">
        <v>929</v>
      </c>
      <c r="C459" s="19"/>
      <c r="D459" s="38">
        <v>0.97000002861022949</v>
      </c>
      <c r="E459" s="41">
        <f t="shared" si="14"/>
        <v>0.97000002861022949</v>
      </c>
      <c r="F459" s="1" t="e">
        <f>VLOOKUP(B459,input!$L$4:$M$25,2,FALSE)</f>
        <v>#N/A</v>
      </c>
      <c r="G459" s="1">
        <f t="shared" si="15"/>
        <v>0.97000002861022949</v>
      </c>
    </row>
    <row r="460" spans="1:7" ht="30" x14ac:dyDescent="0.25">
      <c r="A460" s="5" t="s">
        <v>930</v>
      </c>
      <c r="B460" s="14" t="s">
        <v>931</v>
      </c>
      <c r="C460" s="19"/>
      <c r="D460" s="38">
        <v>0.72000002861022949</v>
      </c>
      <c r="E460" s="41">
        <f t="shared" si="14"/>
        <v>0.72000002861022949</v>
      </c>
      <c r="F460" s="1" t="e">
        <f>VLOOKUP(B460,input!$L$4:$M$25,2,FALSE)</f>
        <v>#N/A</v>
      </c>
      <c r="G460" s="1">
        <f t="shared" si="15"/>
        <v>0.72000002861022949</v>
      </c>
    </row>
    <row r="461" spans="1:7" ht="30" x14ac:dyDescent="0.25">
      <c r="A461" s="5" t="s">
        <v>932</v>
      </c>
      <c r="B461" s="14" t="s">
        <v>933</v>
      </c>
      <c r="C461" s="19" t="s">
        <v>33</v>
      </c>
      <c r="D461" s="36">
        <v>99.75</v>
      </c>
      <c r="E461" s="41">
        <f t="shared" si="14"/>
        <v>99.75</v>
      </c>
      <c r="F461" s="1" t="e">
        <f>VLOOKUP(B461,input!$L$4:$M$25,2,FALSE)</f>
        <v>#N/A</v>
      </c>
      <c r="G461" s="1">
        <f t="shared" si="15"/>
        <v>99.75</v>
      </c>
    </row>
    <row r="462" spans="1:7" ht="30" x14ac:dyDescent="0.25">
      <c r="A462" s="5" t="s">
        <v>934</v>
      </c>
      <c r="B462" s="14" t="s">
        <v>935</v>
      </c>
      <c r="C462" s="19"/>
      <c r="D462" s="35">
        <v>1</v>
      </c>
      <c r="E462" s="41">
        <f t="shared" si="14"/>
        <v>1</v>
      </c>
      <c r="F462" s="1" t="e">
        <f>VLOOKUP(B462,input!$L$4:$M$25,2,FALSE)</f>
        <v>#N/A</v>
      </c>
      <c r="G462" s="1">
        <f t="shared" si="15"/>
        <v>1</v>
      </c>
    </row>
    <row r="463" spans="1:7" x14ac:dyDescent="0.25">
      <c r="A463" s="5" t="s">
        <v>936</v>
      </c>
      <c r="B463" s="14" t="s">
        <v>937</v>
      </c>
      <c r="C463" s="19"/>
      <c r="D463" s="11" t="s">
        <v>938</v>
      </c>
      <c r="E463" s="41" t="str">
        <f t="shared" si="14"/>
        <v>ESP</v>
      </c>
      <c r="F463" s="1" t="e">
        <f>VLOOKUP(B463,input!$L$4:$M$25,2,FALSE)</f>
        <v>#N/A</v>
      </c>
      <c r="G463" s="1" t="str">
        <f t="shared" si="15"/>
        <v>ESP</v>
      </c>
    </row>
    <row r="464" spans="1:7" x14ac:dyDescent="0.25">
      <c r="A464" s="5"/>
      <c r="B464" s="14"/>
      <c r="C464" s="19"/>
      <c r="D464" s="11"/>
      <c r="E464" s="31"/>
    </row>
    <row r="465" spans="1:5" x14ac:dyDescent="0.25">
      <c r="A465" s="8"/>
      <c r="B465" s="25" t="s">
        <v>5</v>
      </c>
      <c r="C465" s="26" t="s">
        <v>3</v>
      </c>
      <c r="D465" s="13" t="s">
        <v>6</v>
      </c>
      <c r="E465" s="32" t="s">
        <v>6</v>
      </c>
    </row>
    <row r="466" spans="1:5" x14ac:dyDescent="0.25">
      <c r="A466" s="5" t="s">
        <v>939</v>
      </c>
      <c r="B466" s="15" t="s">
        <v>940</v>
      </c>
      <c r="C466" s="20" t="s">
        <v>38</v>
      </c>
      <c r="D466" s="42">
        <v>1.0124009847640991</v>
      </c>
      <c r="E466" s="53">
        <v>1.0124000310897827</v>
      </c>
    </row>
    <row r="467" spans="1:5" x14ac:dyDescent="0.25">
      <c r="A467" s="5" t="s">
        <v>941</v>
      </c>
      <c r="B467" s="15" t="s">
        <v>942</v>
      </c>
      <c r="C467" s="20" t="s">
        <v>30</v>
      </c>
      <c r="D467" s="43">
        <v>32.179996490478516</v>
      </c>
      <c r="E467" s="54">
        <v>29.999990463256836</v>
      </c>
    </row>
    <row r="468" spans="1:5" x14ac:dyDescent="0.25">
      <c r="A468" s="5" t="s">
        <v>943</v>
      </c>
      <c r="B468" s="15" t="s">
        <v>944</v>
      </c>
      <c r="C468" s="20" t="s">
        <v>33</v>
      </c>
      <c r="D468" s="43">
        <v>59.560001373291016</v>
      </c>
      <c r="E468" s="54">
        <v>70.77783203125</v>
      </c>
    </row>
    <row r="469" spans="1:5" ht="30" x14ac:dyDescent="0.25">
      <c r="A469" s="5" t="s">
        <v>945</v>
      </c>
      <c r="B469" s="15" t="s">
        <v>946</v>
      </c>
      <c r="C469" s="20" t="s">
        <v>30</v>
      </c>
      <c r="D469" s="43">
        <v>25.634248733520508</v>
      </c>
      <c r="E469" s="54">
        <v>25.632823944091797</v>
      </c>
    </row>
    <row r="470" spans="1:5" x14ac:dyDescent="0.25">
      <c r="A470" s="5" t="s">
        <v>947</v>
      </c>
      <c r="B470" s="15" t="s">
        <v>948</v>
      </c>
      <c r="C470" s="20" t="s">
        <v>155</v>
      </c>
      <c r="D470" s="44">
        <v>55563.484375</v>
      </c>
      <c r="E470" s="55">
        <v>65451.46875</v>
      </c>
    </row>
    <row r="471" spans="1:5" x14ac:dyDescent="0.25">
      <c r="A471" s="5" t="s">
        <v>949</v>
      </c>
      <c r="B471" s="15" t="s">
        <v>950</v>
      </c>
      <c r="C471" s="20" t="s">
        <v>155</v>
      </c>
      <c r="D471" s="44">
        <v>50058.37109375</v>
      </c>
      <c r="E471" s="55">
        <v>59233.4609375</v>
      </c>
    </row>
    <row r="472" spans="1:5" ht="30" x14ac:dyDescent="0.25">
      <c r="A472" s="5" t="s">
        <v>951</v>
      </c>
      <c r="B472" s="15" t="s">
        <v>952</v>
      </c>
      <c r="C472" s="20" t="s">
        <v>155</v>
      </c>
      <c r="D472" s="44">
        <v>5505.1123046875</v>
      </c>
      <c r="E472" s="55">
        <v>6218.00927734375</v>
      </c>
    </row>
    <row r="473" spans="1:5" x14ac:dyDescent="0.25">
      <c r="A473" s="5" t="s">
        <v>953</v>
      </c>
      <c r="B473" s="15" t="s">
        <v>954</v>
      </c>
      <c r="C473" s="20" t="s">
        <v>155</v>
      </c>
      <c r="D473" s="44">
        <v>5227.294921875</v>
      </c>
      <c r="E473" s="55">
        <v>5890.751953125</v>
      </c>
    </row>
    <row r="474" spans="1:5" x14ac:dyDescent="0.25">
      <c r="A474" s="5" t="s">
        <v>955</v>
      </c>
      <c r="B474" s="15" t="s">
        <v>956</v>
      </c>
      <c r="C474" s="20" t="s">
        <v>155</v>
      </c>
      <c r="D474" s="45">
        <v>277.81744384765625</v>
      </c>
      <c r="E474" s="56">
        <v>327.25732421875</v>
      </c>
    </row>
    <row r="475" spans="1:5" ht="30" x14ac:dyDescent="0.25">
      <c r="A475" s="5" t="s">
        <v>957</v>
      </c>
      <c r="B475" s="15" t="s">
        <v>958</v>
      </c>
      <c r="C475" s="20" t="s">
        <v>33</v>
      </c>
      <c r="D475" s="43">
        <v>34.8284912109375</v>
      </c>
      <c r="E475" s="54">
        <v>35.878284454345703</v>
      </c>
    </row>
    <row r="476" spans="1:5" x14ac:dyDescent="0.25">
      <c r="A476" s="5" t="s">
        <v>959</v>
      </c>
      <c r="B476" s="15" t="s">
        <v>960</v>
      </c>
      <c r="C476" s="20" t="s">
        <v>961</v>
      </c>
      <c r="D476" s="44">
        <v>10336.365234375</v>
      </c>
      <c r="E476" s="55">
        <v>10033.923828125</v>
      </c>
    </row>
    <row r="477" spans="1:5" x14ac:dyDescent="0.25">
      <c r="A477" s="5" t="s">
        <v>962</v>
      </c>
      <c r="B477" s="15" t="s">
        <v>963</v>
      </c>
      <c r="C477" s="20" t="s">
        <v>33</v>
      </c>
      <c r="D477" s="43">
        <v>31.377756118774414</v>
      </c>
      <c r="E477" s="54">
        <v>32.469779968261719</v>
      </c>
    </row>
    <row r="478" spans="1:5" x14ac:dyDescent="0.25">
      <c r="A478" s="5" t="s">
        <v>964</v>
      </c>
      <c r="B478" s="15" t="s">
        <v>965</v>
      </c>
      <c r="C478" s="20" t="s">
        <v>961</v>
      </c>
      <c r="D478" s="44">
        <v>11473.095703125</v>
      </c>
      <c r="E478" s="55">
        <v>11087.232421875</v>
      </c>
    </row>
    <row r="479" spans="1:5" x14ac:dyDescent="0.25">
      <c r="A479" s="5" t="s">
        <v>966</v>
      </c>
      <c r="B479" s="15" t="s">
        <v>967</v>
      </c>
      <c r="C479" s="20" t="s">
        <v>155</v>
      </c>
      <c r="D479" s="44">
        <v>159534.578125</v>
      </c>
      <c r="E479" s="55">
        <v>182426.421875</v>
      </c>
    </row>
    <row r="480" spans="1:5" x14ac:dyDescent="0.25">
      <c r="A480" s="5" t="s">
        <v>968</v>
      </c>
      <c r="B480" s="15" t="s">
        <v>969</v>
      </c>
      <c r="C480" s="20" t="s">
        <v>155</v>
      </c>
      <c r="D480" s="46">
        <v>0</v>
      </c>
      <c r="E480" s="57">
        <v>0</v>
      </c>
    </row>
    <row r="481" spans="1:5" x14ac:dyDescent="0.25">
      <c r="A481" s="5" t="s">
        <v>970</v>
      </c>
      <c r="B481" s="15" t="s">
        <v>971</v>
      </c>
      <c r="C481" s="20" t="s">
        <v>33</v>
      </c>
      <c r="D481" s="43">
        <v>31.377756118774414</v>
      </c>
      <c r="E481" s="54">
        <v>32.469779968261719</v>
      </c>
    </row>
    <row r="482" spans="1:5" x14ac:dyDescent="0.25">
      <c r="A482" s="5" t="s">
        <v>972</v>
      </c>
      <c r="B482" s="15" t="s">
        <v>973</v>
      </c>
      <c r="C482" s="20" t="s">
        <v>33</v>
      </c>
      <c r="D482" s="43">
        <v>31.377756118774414</v>
      </c>
      <c r="E482" s="54">
        <v>32.469779968261719</v>
      </c>
    </row>
    <row r="483" spans="1:5" ht="30" x14ac:dyDescent="0.25">
      <c r="A483" s="5" t="s">
        <v>974</v>
      </c>
      <c r="B483" s="15" t="s">
        <v>975</v>
      </c>
      <c r="C483" s="20" t="s">
        <v>33</v>
      </c>
      <c r="D483" s="43">
        <v>28.408170700073242</v>
      </c>
      <c r="E483" s="54">
        <v>29.872749328613281</v>
      </c>
    </row>
    <row r="484" spans="1:5" x14ac:dyDescent="0.25">
      <c r="A484" s="5" t="s">
        <v>976</v>
      </c>
      <c r="B484" s="15" t="s">
        <v>977</v>
      </c>
      <c r="C484" s="20" t="s">
        <v>961</v>
      </c>
      <c r="D484" s="44">
        <v>12672.41015625</v>
      </c>
      <c r="E484" s="55">
        <v>12051.1171875</v>
      </c>
    </row>
    <row r="485" spans="1:5" ht="30" x14ac:dyDescent="0.25">
      <c r="A485" s="5" t="s">
        <v>978</v>
      </c>
      <c r="B485" s="15" t="s">
        <v>979</v>
      </c>
      <c r="C485" s="20" t="s">
        <v>155</v>
      </c>
      <c r="D485" s="44">
        <v>176211.171875</v>
      </c>
      <c r="E485" s="55">
        <v>198285.921875</v>
      </c>
    </row>
    <row r="486" spans="1:5" ht="30" x14ac:dyDescent="0.25">
      <c r="A486" s="5" t="s">
        <v>980</v>
      </c>
      <c r="B486" s="15" t="s">
        <v>981</v>
      </c>
      <c r="C486" s="20" t="s">
        <v>155</v>
      </c>
      <c r="D486" s="44">
        <v>159534.578125</v>
      </c>
      <c r="E486" s="55">
        <v>182426.421875</v>
      </c>
    </row>
    <row r="487" spans="1:5" ht="30" x14ac:dyDescent="0.25">
      <c r="A487" s="5" t="s">
        <v>982</v>
      </c>
      <c r="B487" s="15" t="s">
        <v>983</v>
      </c>
      <c r="C487" s="20" t="s">
        <v>33</v>
      </c>
      <c r="D487" s="43">
        <v>31.377756118774414</v>
      </c>
      <c r="E487" s="54">
        <v>32.469779968261719</v>
      </c>
    </row>
    <row r="488" spans="1:5" x14ac:dyDescent="0.25">
      <c r="A488" s="5" t="s">
        <v>984</v>
      </c>
      <c r="B488" s="15" t="s">
        <v>985</v>
      </c>
      <c r="C488" s="20" t="s">
        <v>41</v>
      </c>
      <c r="D488" s="47">
        <v>0.55332273244857788</v>
      </c>
      <c r="E488" s="58">
        <v>0.63843095302581787</v>
      </c>
    </row>
    <row r="489" spans="1:5" x14ac:dyDescent="0.25">
      <c r="A489" s="5" t="s">
        <v>986</v>
      </c>
      <c r="B489" s="15" t="s">
        <v>987</v>
      </c>
      <c r="C489" s="20" t="s">
        <v>41</v>
      </c>
      <c r="D489" s="47">
        <v>0.50124996900558472</v>
      </c>
      <c r="E489" s="58">
        <v>0.58633500337600708</v>
      </c>
    </row>
    <row r="490" spans="1:5" ht="30" x14ac:dyDescent="0.25">
      <c r="A490" s="5" t="s">
        <v>988</v>
      </c>
      <c r="B490" s="15" t="s">
        <v>989</v>
      </c>
      <c r="C490" s="20" t="s">
        <v>155</v>
      </c>
      <c r="D490" s="46">
        <v>0</v>
      </c>
      <c r="E490" s="57">
        <v>0</v>
      </c>
    </row>
    <row r="491" spans="1:5" x14ac:dyDescent="0.25">
      <c r="A491" s="5" t="s">
        <v>990</v>
      </c>
      <c r="B491" s="15" t="s">
        <v>991</v>
      </c>
      <c r="C491" s="20" t="s">
        <v>155</v>
      </c>
      <c r="D491" s="46">
        <v>0</v>
      </c>
      <c r="E491" s="57">
        <v>0</v>
      </c>
    </row>
    <row r="492" spans="1:5" x14ac:dyDescent="0.25">
      <c r="A492" s="5" t="s">
        <v>992</v>
      </c>
      <c r="B492" s="15" t="s">
        <v>993</v>
      </c>
      <c r="C492" s="20" t="s">
        <v>155</v>
      </c>
      <c r="D492" s="44">
        <v>159534.578125</v>
      </c>
      <c r="E492" s="55">
        <v>182426.421875</v>
      </c>
    </row>
    <row r="493" spans="1:5" ht="30" x14ac:dyDescent="0.25">
      <c r="A493" s="5" t="s">
        <v>994</v>
      </c>
      <c r="B493" s="15" t="s">
        <v>995</v>
      </c>
      <c r="C493" s="20" t="s">
        <v>155</v>
      </c>
      <c r="D493" s="46">
        <v>0</v>
      </c>
      <c r="E493" s="57">
        <v>0</v>
      </c>
    </row>
    <row r="494" spans="1:5" x14ac:dyDescent="0.25">
      <c r="A494" s="5" t="s">
        <v>996</v>
      </c>
      <c r="B494" s="15" t="s">
        <v>997</v>
      </c>
      <c r="C494" s="20" t="s">
        <v>155</v>
      </c>
      <c r="D494" s="46">
        <v>0</v>
      </c>
      <c r="E494" s="57">
        <v>0</v>
      </c>
    </row>
    <row r="495" spans="1:5" x14ac:dyDescent="0.25">
      <c r="A495" s="5" t="s">
        <v>998</v>
      </c>
      <c r="B495" s="15" t="s">
        <v>999</v>
      </c>
      <c r="C495" s="20" t="s">
        <v>155</v>
      </c>
      <c r="D495" s="44">
        <v>176211.171875</v>
      </c>
      <c r="E495" s="55">
        <v>198285.921875</v>
      </c>
    </row>
    <row r="496" spans="1:5" x14ac:dyDescent="0.25">
      <c r="A496" s="5" t="s">
        <v>1000</v>
      </c>
      <c r="B496" s="15" t="s">
        <v>1001</v>
      </c>
      <c r="C496" s="20" t="s">
        <v>347</v>
      </c>
      <c r="D496" s="42">
        <v>2.4391825199127197</v>
      </c>
      <c r="E496" s="53">
        <v>2.4391825199127197</v>
      </c>
    </row>
    <row r="497" spans="1:5" x14ac:dyDescent="0.25">
      <c r="A497" s="5" t="s">
        <v>1002</v>
      </c>
      <c r="B497" s="15" t="s">
        <v>1003</v>
      </c>
      <c r="C497" s="20" t="s">
        <v>1004</v>
      </c>
      <c r="D497" s="48">
        <v>1400.88232421875</v>
      </c>
      <c r="E497" s="59">
        <v>1601.8968505859375</v>
      </c>
    </row>
    <row r="498" spans="1:5" x14ac:dyDescent="0.25">
      <c r="A498" s="5" t="s">
        <v>1005</v>
      </c>
      <c r="B498" s="15" t="s">
        <v>1006</v>
      </c>
      <c r="C498" s="20" t="s">
        <v>347</v>
      </c>
      <c r="D498" s="42">
        <v>4.7393050193786621</v>
      </c>
      <c r="E498" s="53">
        <v>4.7393050193786621</v>
      </c>
    </row>
    <row r="499" spans="1:5" x14ac:dyDescent="0.25">
      <c r="A499" s="5" t="s">
        <v>1007</v>
      </c>
      <c r="B499" s="15" t="s">
        <v>1008</v>
      </c>
      <c r="C499" s="20" t="s">
        <v>1004</v>
      </c>
      <c r="D499" s="46">
        <v>0</v>
      </c>
      <c r="E499" s="57">
        <v>0</v>
      </c>
    </row>
    <row r="500" spans="1:5" x14ac:dyDescent="0.25">
      <c r="A500" s="5" t="s">
        <v>1009</v>
      </c>
      <c r="B500" s="15" t="s">
        <v>1010</v>
      </c>
      <c r="C500" s="20"/>
      <c r="D500" s="49">
        <v>44253</v>
      </c>
      <c r="E500" s="60">
        <v>44253</v>
      </c>
    </row>
    <row r="501" spans="1:5" ht="30" x14ac:dyDescent="0.25">
      <c r="A501" s="5" t="s">
        <v>1011</v>
      </c>
      <c r="B501" s="15" t="s">
        <v>1012</v>
      </c>
      <c r="C501" s="20" t="s">
        <v>1013</v>
      </c>
      <c r="D501" s="44">
        <v>16955324</v>
      </c>
      <c r="E501" s="55">
        <v>18522126</v>
      </c>
    </row>
    <row r="502" spans="1:5" ht="30" x14ac:dyDescent="0.25">
      <c r="A502" s="5" t="s">
        <v>1014</v>
      </c>
      <c r="B502" s="15" t="s">
        <v>1015</v>
      </c>
      <c r="C502" s="20" t="s">
        <v>1013</v>
      </c>
      <c r="D502" s="44">
        <v>21785416</v>
      </c>
      <c r="E502" s="55">
        <v>23808226</v>
      </c>
    </row>
    <row r="503" spans="1:5" x14ac:dyDescent="0.25">
      <c r="A503" s="5" t="s">
        <v>1016</v>
      </c>
      <c r="B503" s="15" t="s">
        <v>1017</v>
      </c>
      <c r="C503" s="20"/>
      <c r="D503" s="44">
        <v>8100</v>
      </c>
      <c r="E503" s="55">
        <v>8100</v>
      </c>
    </row>
    <row r="504" spans="1:5" ht="30" x14ac:dyDescent="0.25">
      <c r="A504" s="5" t="s">
        <v>1018</v>
      </c>
      <c r="B504" s="15" t="s">
        <v>1019</v>
      </c>
      <c r="C504" s="20"/>
      <c r="D504" s="45">
        <v>405.47280883789062</v>
      </c>
      <c r="E504" s="56">
        <v>479.79104614257813</v>
      </c>
    </row>
    <row r="505" spans="1:5" x14ac:dyDescent="0.25">
      <c r="A505" s="5" t="s">
        <v>1020</v>
      </c>
      <c r="B505" s="15" t="s">
        <v>1021</v>
      </c>
      <c r="C505" s="20" t="s">
        <v>1022</v>
      </c>
      <c r="D505" s="46">
        <v>0</v>
      </c>
      <c r="E505" s="57">
        <v>0</v>
      </c>
    </row>
    <row r="506" spans="1:5" x14ac:dyDescent="0.25">
      <c r="A506" s="5" t="s">
        <v>1023</v>
      </c>
      <c r="B506" s="15" t="s">
        <v>1024</v>
      </c>
      <c r="C506" s="20" t="s">
        <v>1022</v>
      </c>
      <c r="D506" s="44">
        <v>4652.02880859375</v>
      </c>
      <c r="E506" s="55">
        <v>5319.55419921875</v>
      </c>
    </row>
    <row r="507" spans="1:5" x14ac:dyDescent="0.25">
      <c r="A507" s="5" t="s">
        <v>1025</v>
      </c>
      <c r="B507" s="15" t="s">
        <v>1026</v>
      </c>
      <c r="C507" s="20" t="s">
        <v>1027</v>
      </c>
      <c r="D507" s="42">
        <v>4.5337352752685547</v>
      </c>
      <c r="E507" s="53">
        <v>5.2310819625854492</v>
      </c>
    </row>
    <row r="508" spans="1:5" x14ac:dyDescent="0.25">
      <c r="A508" s="5" t="s">
        <v>1028</v>
      </c>
      <c r="B508" s="15" t="s">
        <v>1029</v>
      </c>
      <c r="C508" s="20" t="s">
        <v>1030</v>
      </c>
      <c r="D508" s="45">
        <v>439.07473754882812</v>
      </c>
      <c r="E508" s="56">
        <v>494.07943725585937</v>
      </c>
    </row>
    <row r="509" spans="1:5" x14ac:dyDescent="0.25">
      <c r="A509" s="5" t="s">
        <v>1031</v>
      </c>
      <c r="B509" s="15" t="s">
        <v>1032</v>
      </c>
      <c r="C509" s="20" t="s">
        <v>1033</v>
      </c>
      <c r="D509" s="44">
        <v>21785.416015625</v>
      </c>
      <c r="E509" s="55">
        <v>23808.2265625</v>
      </c>
    </row>
    <row r="510" spans="1:5" ht="30" x14ac:dyDescent="0.25">
      <c r="A510" s="5" t="s">
        <v>1034</v>
      </c>
      <c r="B510" s="15" t="s">
        <v>1035</v>
      </c>
      <c r="C510" s="20" t="s">
        <v>1036</v>
      </c>
      <c r="D510" s="45">
        <v>435.20025634765625</v>
      </c>
      <c r="E510" s="56">
        <v>401.93881225585937</v>
      </c>
    </row>
    <row r="511" spans="1:5" x14ac:dyDescent="0.25">
      <c r="A511" s="5" t="s">
        <v>1037</v>
      </c>
      <c r="B511" s="15" t="s">
        <v>1038</v>
      </c>
      <c r="C511" s="20" t="s">
        <v>1033</v>
      </c>
      <c r="D511" s="44">
        <v>217199.046875</v>
      </c>
      <c r="E511" s="55">
        <v>271867.40625</v>
      </c>
    </row>
    <row r="512" spans="1:5" x14ac:dyDescent="0.25">
      <c r="A512" s="5" t="s">
        <v>1039</v>
      </c>
      <c r="B512" s="15" t="s">
        <v>1040</v>
      </c>
      <c r="C512" s="20" t="s">
        <v>1033</v>
      </c>
      <c r="D512" s="44">
        <v>6535.625</v>
      </c>
      <c r="E512" s="55">
        <v>7142.46875</v>
      </c>
    </row>
    <row r="513" spans="1:5" ht="30" x14ac:dyDescent="0.25">
      <c r="A513" s="5" t="s">
        <v>1041</v>
      </c>
      <c r="B513" s="15" t="s">
        <v>1042</v>
      </c>
      <c r="C513" s="20" t="s">
        <v>33</v>
      </c>
      <c r="D513" s="43">
        <v>44.109081268310547</v>
      </c>
      <c r="E513" s="54">
        <v>49.542213439941406</v>
      </c>
    </row>
    <row r="514" spans="1:5" ht="30" x14ac:dyDescent="0.25">
      <c r="A514" s="5" t="s">
        <v>1043</v>
      </c>
      <c r="B514" s="15" t="s">
        <v>1044</v>
      </c>
      <c r="C514" s="20" t="s">
        <v>33</v>
      </c>
      <c r="D514" s="45">
        <v>122.76511383056641</v>
      </c>
      <c r="E514" s="56">
        <v>140.72431945800781</v>
      </c>
    </row>
    <row r="515" spans="1:5" x14ac:dyDescent="0.25">
      <c r="A515" s="5" t="s">
        <v>1045</v>
      </c>
      <c r="B515" s="15" t="s">
        <v>1046</v>
      </c>
      <c r="C515" s="20"/>
      <c r="D515" s="47">
        <v>0.83582019805908203</v>
      </c>
      <c r="E515" s="58">
        <v>0.72664022445678711</v>
      </c>
    </row>
    <row r="516" spans="1:5" x14ac:dyDescent="0.25">
      <c r="A516" s="5" t="s">
        <v>1047</v>
      </c>
      <c r="B516" s="15" t="s">
        <v>1048</v>
      </c>
      <c r="C516" s="20" t="s">
        <v>1033</v>
      </c>
      <c r="D516" s="44">
        <v>110028.5546875</v>
      </c>
      <c r="E516" s="55">
        <v>138941.640625</v>
      </c>
    </row>
    <row r="517" spans="1:5" x14ac:dyDescent="0.25">
      <c r="A517" s="5" t="s">
        <v>1049</v>
      </c>
      <c r="B517" s="15" t="s">
        <v>1050</v>
      </c>
      <c r="C517" s="20" t="s">
        <v>1051</v>
      </c>
      <c r="D517" s="47">
        <v>3.6330290138721466E-2</v>
      </c>
      <c r="E517" s="58">
        <v>3.4404333680868149E-2</v>
      </c>
    </row>
    <row r="518" spans="1:5" x14ac:dyDescent="0.25">
      <c r="A518" s="5" t="s">
        <v>1052</v>
      </c>
      <c r="B518" s="15" t="s">
        <v>1053</v>
      </c>
      <c r="C518" s="20" t="s">
        <v>347</v>
      </c>
      <c r="D518" s="42">
        <v>4.9380464553833008</v>
      </c>
      <c r="E518" s="53">
        <v>5.1987228393554687</v>
      </c>
    </row>
    <row r="519" spans="1:5" ht="30" x14ac:dyDescent="0.25">
      <c r="A519" s="5" t="s">
        <v>1054</v>
      </c>
      <c r="B519" s="15" t="s">
        <v>1055</v>
      </c>
      <c r="C519" s="20" t="s">
        <v>1013</v>
      </c>
      <c r="D519" s="44">
        <v>16955324</v>
      </c>
      <c r="E519" s="55">
        <v>18522126</v>
      </c>
    </row>
    <row r="520" spans="1:5" ht="30" x14ac:dyDescent="0.25">
      <c r="A520" s="5" t="s">
        <v>1056</v>
      </c>
      <c r="B520" s="15" t="s">
        <v>1057</v>
      </c>
      <c r="C520" s="20" t="s">
        <v>1013</v>
      </c>
      <c r="D520" s="46">
        <v>0</v>
      </c>
      <c r="E520" s="57">
        <v>0</v>
      </c>
    </row>
    <row r="521" spans="1:5" ht="45" x14ac:dyDescent="0.25">
      <c r="A521" s="5" t="s">
        <v>1058</v>
      </c>
      <c r="B521" s="15" t="s">
        <v>1059</v>
      </c>
      <c r="C521" s="20" t="s">
        <v>1013</v>
      </c>
      <c r="D521" s="44">
        <v>16955324</v>
      </c>
      <c r="E521" s="55">
        <v>18522126</v>
      </c>
    </row>
    <row r="522" spans="1:5" ht="30" x14ac:dyDescent="0.25">
      <c r="A522" s="5" t="s">
        <v>1060</v>
      </c>
      <c r="B522" s="15" t="s">
        <v>1061</v>
      </c>
      <c r="C522" s="20" t="s">
        <v>1013</v>
      </c>
      <c r="D522" s="44">
        <v>3304113.25</v>
      </c>
      <c r="E522" s="55">
        <v>3619109.5</v>
      </c>
    </row>
    <row r="523" spans="1:5" x14ac:dyDescent="0.25">
      <c r="A523" s="5" t="s">
        <v>1062</v>
      </c>
      <c r="B523" s="15" t="s">
        <v>1063</v>
      </c>
      <c r="C523" s="20" t="s">
        <v>1013</v>
      </c>
      <c r="D523" s="44">
        <v>20259438</v>
      </c>
      <c r="E523" s="55">
        <v>22141236</v>
      </c>
    </row>
    <row r="524" spans="1:5" x14ac:dyDescent="0.25">
      <c r="A524" s="5" t="s">
        <v>1064</v>
      </c>
      <c r="B524" s="15" t="s">
        <v>1065</v>
      </c>
      <c r="C524" s="20" t="s">
        <v>1013</v>
      </c>
      <c r="D524" s="44">
        <v>21785416</v>
      </c>
      <c r="E524" s="55">
        <v>23808226</v>
      </c>
    </row>
    <row r="525" spans="1:5" ht="30" x14ac:dyDescent="0.25">
      <c r="A525" s="5" t="s">
        <v>1066</v>
      </c>
      <c r="B525" s="15" t="s">
        <v>1067</v>
      </c>
      <c r="C525" s="20" t="s">
        <v>155</v>
      </c>
      <c r="D525" s="44">
        <v>55563.48828125</v>
      </c>
      <c r="E525" s="55">
        <v>65451.46875</v>
      </c>
    </row>
    <row r="526" spans="1:5" ht="30" x14ac:dyDescent="0.25">
      <c r="A526" s="5" t="s">
        <v>1068</v>
      </c>
      <c r="B526" s="15" t="s">
        <v>1069</v>
      </c>
      <c r="C526" s="20" t="s">
        <v>155</v>
      </c>
      <c r="D526" s="45">
        <v>520.5316162109375</v>
      </c>
      <c r="E526" s="56">
        <v>583.2447509765625</v>
      </c>
    </row>
    <row r="527" spans="1:5" ht="30" x14ac:dyDescent="0.25">
      <c r="A527" s="5" t="s">
        <v>1070</v>
      </c>
      <c r="B527" s="15" t="s">
        <v>1071</v>
      </c>
      <c r="C527" s="20" t="s">
        <v>155</v>
      </c>
      <c r="D527" s="46">
        <v>0</v>
      </c>
      <c r="E527" s="57">
        <v>0</v>
      </c>
    </row>
    <row r="528" spans="1:5" ht="30" x14ac:dyDescent="0.25">
      <c r="A528" s="5" t="s">
        <v>1072</v>
      </c>
      <c r="B528" s="15" t="s">
        <v>1073</v>
      </c>
      <c r="C528" s="20" t="s">
        <v>155</v>
      </c>
      <c r="D528" s="45">
        <v>217.59468078613281</v>
      </c>
      <c r="E528" s="56">
        <v>214.627197265625</v>
      </c>
    </row>
    <row r="529" spans="1:5" ht="30" x14ac:dyDescent="0.25">
      <c r="A529" s="5" t="s">
        <v>1074</v>
      </c>
      <c r="B529" s="15" t="s">
        <v>1075</v>
      </c>
      <c r="C529" s="20" t="s">
        <v>155</v>
      </c>
      <c r="D529" s="45">
        <v>578.64459228515625</v>
      </c>
      <c r="E529" s="56">
        <v>553.94482421875</v>
      </c>
    </row>
    <row r="530" spans="1:5" ht="30" x14ac:dyDescent="0.25">
      <c r="A530" s="5" t="s">
        <v>1076</v>
      </c>
      <c r="B530" s="15" t="s">
        <v>1077</v>
      </c>
      <c r="C530" s="20" t="s">
        <v>155</v>
      </c>
      <c r="D530" s="45">
        <v>146.07632446289062</v>
      </c>
      <c r="E530" s="56">
        <v>155.36149597167969</v>
      </c>
    </row>
    <row r="531" spans="1:5" ht="30" x14ac:dyDescent="0.25">
      <c r="A531" s="5" t="s">
        <v>1078</v>
      </c>
      <c r="B531" s="15" t="s">
        <v>1079</v>
      </c>
      <c r="C531" s="20" t="s">
        <v>155</v>
      </c>
      <c r="D531" s="45">
        <v>299.275634765625</v>
      </c>
      <c r="E531" s="56">
        <v>318.35989379882813</v>
      </c>
    </row>
    <row r="532" spans="1:5" ht="30" x14ac:dyDescent="0.25">
      <c r="A532" s="5" t="s">
        <v>1080</v>
      </c>
      <c r="B532" s="15" t="s">
        <v>1081</v>
      </c>
      <c r="C532" s="20" t="s">
        <v>155</v>
      </c>
      <c r="D532" s="45">
        <v>146.07632446289062</v>
      </c>
      <c r="E532" s="56">
        <v>155.36149597167969</v>
      </c>
    </row>
    <row r="533" spans="1:5" ht="30" x14ac:dyDescent="0.25">
      <c r="A533" s="5" t="s">
        <v>1082</v>
      </c>
      <c r="B533" s="15" t="s">
        <v>1083</v>
      </c>
      <c r="C533" s="20" t="s">
        <v>155</v>
      </c>
      <c r="D533" s="45">
        <v>299.275634765625</v>
      </c>
      <c r="E533" s="56">
        <v>318.35989379882813</v>
      </c>
    </row>
    <row r="534" spans="1:5" ht="30" x14ac:dyDescent="0.25">
      <c r="A534" s="5" t="s">
        <v>1084</v>
      </c>
      <c r="B534" s="15" t="s">
        <v>1085</v>
      </c>
      <c r="C534" s="20" t="s">
        <v>155</v>
      </c>
      <c r="D534" s="45">
        <v>497.65365600585937</v>
      </c>
      <c r="E534" s="56">
        <v>579.3955078125</v>
      </c>
    </row>
    <row r="535" spans="1:5" ht="30" x14ac:dyDescent="0.25">
      <c r="A535" s="5" t="s">
        <v>1086</v>
      </c>
      <c r="B535" s="15" t="s">
        <v>1087</v>
      </c>
      <c r="C535" s="20" t="s">
        <v>155</v>
      </c>
      <c r="D535" s="46">
        <v>0</v>
      </c>
      <c r="E535" s="57">
        <v>0</v>
      </c>
    </row>
    <row r="536" spans="1:5" ht="30" x14ac:dyDescent="0.25">
      <c r="A536" s="5" t="s">
        <v>1088</v>
      </c>
      <c r="B536" s="15" t="s">
        <v>1089</v>
      </c>
      <c r="C536" s="20" t="s">
        <v>155</v>
      </c>
      <c r="D536" s="43">
        <v>52.501842498779297</v>
      </c>
      <c r="E536" s="54">
        <v>61.440162658691406</v>
      </c>
    </row>
    <row r="537" spans="1:5" ht="30" x14ac:dyDescent="0.25">
      <c r="A537" s="5" t="s">
        <v>1090</v>
      </c>
      <c r="B537" s="15" t="s">
        <v>1091</v>
      </c>
      <c r="C537" s="20" t="s">
        <v>155</v>
      </c>
      <c r="D537" s="45">
        <v>649.846435546875</v>
      </c>
      <c r="E537" s="56">
        <v>789.64898681640625</v>
      </c>
    </row>
    <row r="538" spans="1:5" ht="30" x14ac:dyDescent="0.25">
      <c r="A538" s="5" t="s">
        <v>1092</v>
      </c>
      <c r="B538" s="15" t="s">
        <v>1093</v>
      </c>
      <c r="C538" s="20" t="s">
        <v>155</v>
      </c>
      <c r="D538" s="45">
        <v>649.84649658203125</v>
      </c>
      <c r="E538" s="56">
        <v>789.64910888671875</v>
      </c>
    </row>
    <row r="539" spans="1:5" ht="30" x14ac:dyDescent="0.25">
      <c r="A539" s="5" t="s">
        <v>1094</v>
      </c>
      <c r="B539" s="15" t="s">
        <v>1095</v>
      </c>
      <c r="C539" s="20" t="s">
        <v>155</v>
      </c>
      <c r="D539" s="45">
        <v>497.65365600585937</v>
      </c>
      <c r="E539" s="56">
        <v>579.3955078125</v>
      </c>
    </row>
    <row r="540" spans="1:5" ht="30" x14ac:dyDescent="0.25">
      <c r="A540" s="5" t="s">
        <v>1096</v>
      </c>
      <c r="B540" s="15" t="s">
        <v>1097</v>
      </c>
      <c r="C540" s="20" t="s">
        <v>155</v>
      </c>
      <c r="D540" s="45">
        <v>116.68331146240234</v>
      </c>
      <c r="E540" s="56">
        <v>137.44808959960937</v>
      </c>
    </row>
    <row r="541" spans="1:5" ht="30" x14ac:dyDescent="0.25">
      <c r="A541" s="5" t="s">
        <v>1098</v>
      </c>
      <c r="B541" s="15" t="s">
        <v>1099</v>
      </c>
      <c r="C541" s="20" t="s">
        <v>155</v>
      </c>
      <c r="D541" s="45">
        <v>555.6348876953125</v>
      </c>
      <c r="E541" s="56">
        <v>654.5146484375</v>
      </c>
    </row>
    <row r="542" spans="1:5" ht="30" x14ac:dyDescent="0.25">
      <c r="A542" s="5" t="s">
        <v>1100</v>
      </c>
      <c r="B542" s="15" t="s">
        <v>1101</v>
      </c>
      <c r="C542" s="20" t="s">
        <v>155</v>
      </c>
      <c r="D542" s="45">
        <v>277.81744384765625</v>
      </c>
      <c r="E542" s="56">
        <v>327.25732421875</v>
      </c>
    </row>
    <row r="543" spans="1:5" x14ac:dyDescent="0.25">
      <c r="A543" s="5" t="s">
        <v>953</v>
      </c>
      <c r="B543" s="15" t="s">
        <v>1102</v>
      </c>
      <c r="C543" s="20" t="s">
        <v>155</v>
      </c>
      <c r="D543" s="44">
        <v>5227.294921875</v>
      </c>
      <c r="E543" s="55">
        <v>5890.751953125</v>
      </c>
    </row>
    <row r="544" spans="1:5" ht="30" x14ac:dyDescent="0.25">
      <c r="A544" s="5" t="s">
        <v>1103</v>
      </c>
      <c r="B544" s="15" t="s">
        <v>1104</v>
      </c>
      <c r="C544" s="20" t="s">
        <v>155</v>
      </c>
      <c r="D544" s="44">
        <v>159534.578125</v>
      </c>
      <c r="E544" s="55">
        <v>182426.421875</v>
      </c>
    </row>
    <row r="545" spans="1:5" ht="30" x14ac:dyDescent="0.25">
      <c r="A545" s="5" t="s">
        <v>730</v>
      </c>
      <c r="B545" s="15" t="s">
        <v>1105</v>
      </c>
      <c r="C545" s="20"/>
      <c r="D545" s="42">
        <v>1</v>
      </c>
      <c r="E545" s="53">
        <v>1</v>
      </c>
    </row>
    <row r="546" spans="1:5" ht="30" x14ac:dyDescent="0.25">
      <c r="A546" s="5" t="s">
        <v>1106</v>
      </c>
      <c r="B546" s="15" t="s">
        <v>1107</v>
      </c>
      <c r="C546" s="20"/>
      <c r="D546" s="12" t="s">
        <v>1108</v>
      </c>
      <c r="E546" s="33" t="s">
        <v>1108</v>
      </c>
    </row>
    <row r="547" spans="1:5" ht="30" x14ac:dyDescent="0.25">
      <c r="A547" s="5" t="s">
        <v>1109</v>
      </c>
      <c r="B547" s="15" t="s">
        <v>1110</v>
      </c>
      <c r="C547" s="20" t="s">
        <v>155</v>
      </c>
      <c r="D547" s="46">
        <v>0</v>
      </c>
      <c r="E547" s="57">
        <v>0</v>
      </c>
    </row>
    <row r="548" spans="1:5" ht="30" x14ac:dyDescent="0.25">
      <c r="A548" s="5" t="s">
        <v>1111</v>
      </c>
      <c r="B548" s="15" t="s">
        <v>1112</v>
      </c>
      <c r="C548" s="20"/>
      <c r="D548" s="42">
        <v>1</v>
      </c>
      <c r="E548" s="53">
        <v>1</v>
      </c>
    </row>
    <row r="549" spans="1:5" ht="30" x14ac:dyDescent="0.25">
      <c r="A549" s="5" t="s">
        <v>1113</v>
      </c>
      <c r="B549" s="15" t="s">
        <v>1114</v>
      </c>
      <c r="C549" s="20"/>
      <c r="D549" s="12" t="s">
        <v>1115</v>
      </c>
      <c r="E549" s="33" t="s">
        <v>1115</v>
      </c>
    </row>
    <row r="550" spans="1:5" ht="30" x14ac:dyDescent="0.25">
      <c r="A550" s="5" t="s">
        <v>1116</v>
      </c>
      <c r="B550" s="15" t="s">
        <v>1117</v>
      </c>
      <c r="C550" s="20" t="s">
        <v>155</v>
      </c>
      <c r="D550" s="46">
        <v>0</v>
      </c>
      <c r="E550" s="57">
        <v>0</v>
      </c>
    </row>
    <row r="551" spans="1:5" ht="30" x14ac:dyDescent="0.25">
      <c r="A551" s="5" t="s">
        <v>1118</v>
      </c>
      <c r="B551" s="15" t="s">
        <v>1119</v>
      </c>
      <c r="C551" s="20"/>
      <c r="D551" s="42">
        <v>1</v>
      </c>
      <c r="E551" s="53">
        <v>1</v>
      </c>
    </row>
    <row r="552" spans="1:5" ht="30" x14ac:dyDescent="0.25">
      <c r="A552" s="5" t="s">
        <v>1120</v>
      </c>
      <c r="B552" s="15" t="s">
        <v>1121</v>
      </c>
      <c r="C552" s="20"/>
      <c r="D552" s="12" t="s">
        <v>1115</v>
      </c>
      <c r="E552" s="33" t="s">
        <v>1115</v>
      </c>
    </row>
    <row r="553" spans="1:5" ht="30" x14ac:dyDescent="0.25">
      <c r="A553" s="5" t="s">
        <v>1122</v>
      </c>
      <c r="B553" s="15" t="s">
        <v>1123</v>
      </c>
      <c r="C553" s="20" t="s">
        <v>155</v>
      </c>
      <c r="D553" s="46">
        <v>0</v>
      </c>
      <c r="E553" s="57">
        <v>0</v>
      </c>
    </row>
    <row r="554" spans="1:5" ht="30" x14ac:dyDescent="0.25">
      <c r="A554" s="5" t="s">
        <v>1124</v>
      </c>
      <c r="B554" s="15" t="s">
        <v>1125</v>
      </c>
      <c r="C554" s="20"/>
      <c r="D554" s="42">
        <v>1</v>
      </c>
      <c r="E554" s="53">
        <v>1</v>
      </c>
    </row>
    <row r="555" spans="1:5" ht="30" x14ac:dyDescent="0.25">
      <c r="A555" s="5" t="s">
        <v>1126</v>
      </c>
      <c r="B555" s="15" t="s">
        <v>1127</v>
      </c>
      <c r="C555" s="20"/>
      <c r="D555" s="12" t="s">
        <v>1115</v>
      </c>
      <c r="E555" s="33" t="s">
        <v>1115</v>
      </c>
    </row>
    <row r="556" spans="1:5" ht="30" x14ac:dyDescent="0.25">
      <c r="A556" s="5" t="s">
        <v>1128</v>
      </c>
      <c r="B556" s="15" t="s">
        <v>1129</v>
      </c>
      <c r="C556" s="20" t="s">
        <v>155</v>
      </c>
      <c r="D556" s="46">
        <v>0</v>
      </c>
      <c r="E556" s="57">
        <v>0</v>
      </c>
    </row>
    <row r="557" spans="1:5" ht="30" x14ac:dyDescent="0.25">
      <c r="A557" s="5" t="s">
        <v>1130</v>
      </c>
      <c r="B557" s="15" t="s">
        <v>1131</v>
      </c>
      <c r="C557" s="20"/>
      <c r="D557" s="42">
        <v>1</v>
      </c>
      <c r="E557" s="53">
        <v>1</v>
      </c>
    </row>
    <row r="558" spans="1:5" ht="30" x14ac:dyDescent="0.25">
      <c r="A558" s="5" t="s">
        <v>1132</v>
      </c>
      <c r="B558" s="15" t="s">
        <v>1133</v>
      </c>
      <c r="C558" s="20"/>
      <c r="D558" s="12" t="s">
        <v>1115</v>
      </c>
      <c r="E558" s="33" t="s">
        <v>1115</v>
      </c>
    </row>
    <row r="559" spans="1:5" ht="30" x14ac:dyDescent="0.25">
      <c r="A559" s="5" t="s">
        <v>1134</v>
      </c>
      <c r="B559" s="15" t="s">
        <v>1135</v>
      </c>
      <c r="C559" s="20" t="s">
        <v>155</v>
      </c>
      <c r="D559" s="42">
        <v>9.6954374313354492</v>
      </c>
      <c r="E559" s="54">
        <v>11.186721801757812</v>
      </c>
    </row>
    <row r="560" spans="1:5" ht="30" x14ac:dyDescent="0.25">
      <c r="A560" s="5" t="s">
        <v>1136</v>
      </c>
      <c r="B560" s="15" t="s">
        <v>1137</v>
      </c>
      <c r="C560" s="20"/>
      <c r="D560" s="42">
        <v>1</v>
      </c>
      <c r="E560" s="53">
        <v>1</v>
      </c>
    </row>
    <row r="561" spans="1:5" ht="30" x14ac:dyDescent="0.25">
      <c r="A561" s="5" t="s">
        <v>1138</v>
      </c>
      <c r="B561" s="15" t="s">
        <v>1139</v>
      </c>
      <c r="C561" s="20"/>
      <c r="D561" s="12" t="s">
        <v>1115</v>
      </c>
      <c r="E561" s="33" t="s">
        <v>1115</v>
      </c>
    </row>
    <row r="562" spans="1:5" ht="30" x14ac:dyDescent="0.25">
      <c r="A562" s="5" t="s">
        <v>1140</v>
      </c>
      <c r="B562" s="15" t="s">
        <v>1141</v>
      </c>
      <c r="C562" s="20" t="s">
        <v>155</v>
      </c>
      <c r="D562" s="44">
        <v>271946.65625</v>
      </c>
      <c r="E562" s="55">
        <v>296359.21875</v>
      </c>
    </row>
    <row r="563" spans="1:5" ht="30" x14ac:dyDescent="0.25">
      <c r="A563" s="5" t="s">
        <v>1142</v>
      </c>
      <c r="B563" s="15" t="s">
        <v>1143</v>
      </c>
      <c r="C563" s="20"/>
      <c r="D563" s="42">
        <v>1</v>
      </c>
      <c r="E563" s="53">
        <v>1</v>
      </c>
    </row>
    <row r="564" spans="1:5" ht="30" x14ac:dyDescent="0.25">
      <c r="A564" s="5" t="s">
        <v>1144</v>
      </c>
      <c r="B564" s="15" t="s">
        <v>1145</v>
      </c>
      <c r="C564" s="20"/>
      <c r="D564" s="12" t="s">
        <v>1115</v>
      </c>
      <c r="E564" s="33" t="s">
        <v>1115</v>
      </c>
    </row>
    <row r="565" spans="1:5" ht="30" x14ac:dyDescent="0.25">
      <c r="A565" s="5" t="s">
        <v>1146</v>
      </c>
      <c r="B565" s="15" t="s">
        <v>1147</v>
      </c>
      <c r="C565" s="20" t="s">
        <v>155</v>
      </c>
      <c r="D565" s="46">
        <v>0</v>
      </c>
      <c r="E565" s="57">
        <v>0</v>
      </c>
    </row>
    <row r="566" spans="1:5" ht="30" x14ac:dyDescent="0.25">
      <c r="A566" s="5" t="s">
        <v>1148</v>
      </c>
      <c r="B566" s="15" t="s">
        <v>1149</v>
      </c>
      <c r="C566" s="20"/>
      <c r="D566" s="42">
        <v>1</v>
      </c>
      <c r="E566" s="53">
        <v>1</v>
      </c>
    </row>
    <row r="567" spans="1:5" ht="30" x14ac:dyDescent="0.25">
      <c r="A567" s="5" t="s">
        <v>1150</v>
      </c>
      <c r="B567" s="15" t="s">
        <v>1151</v>
      </c>
      <c r="C567" s="20"/>
      <c r="D567" s="12" t="s">
        <v>1115</v>
      </c>
      <c r="E567" s="33" t="s">
        <v>1115</v>
      </c>
    </row>
    <row r="568" spans="1:5" ht="30" x14ac:dyDescent="0.25">
      <c r="A568" s="5" t="s">
        <v>1152</v>
      </c>
      <c r="B568" s="15" t="s">
        <v>1153</v>
      </c>
      <c r="C568" s="20" t="s">
        <v>155</v>
      </c>
      <c r="D568" s="44">
        <v>365712.4375</v>
      </c>
      <c r="E568" s="55">
        <v>405717.5625</v>
      </c>
    </row>
    <row r="569" spans="1:5" ht="30" x14ac:dyDescent="0.25">
      <c r="A569" s="5" t="s">
        <v>1154</v>
      </c>
      <c r="B569" s="15" t="s">
        <v>1155</v>
      </c>
      <c r="C569" s="20"/>
      <c r="D569" s="42">
        <v>1</v>
      </c>
      <c r="E569" s="53">
        <v>1</v>
      </c>
    </row>
    <row r="570" spans="1:5" ht="30" x14ac:dyDescent="0.25">
      <c r="A570" s="5" t="s">
        <v>1156</v>
      </c>
      <c r="B570" s="15" t="s">
        <v>1157</v>
      </c>
      <c r="C570" s="20"/>
      <c r="D570" s="12" t="s">
        <v>1115</v>
      </c>
      <c r="E570" s="33" t="s">
        <v>1115</v>
      </c>
    </row>
    <row r="571" spans="1:5" ht="30" x14ac:dyDescent="0.25">
      <c r="A571" s="5" t="s">
        <v>1158</v>
      </c>
      <c r="B571" s="15" t="s">
        <v>1159</v>
      </c>
      <c r="C571" s="20" t="s">
        <v>155</v>
      </c>
      <c r="D571" s="44">
        <v>15467.9765625</v>
      </c>
      <c r="E571" s="55">
        <v>18164.89453125</v>
      </c>
    </row>
    <row r="572" spans="1:5" ht="30" x14ac:dyDescent="0.25">
      <c r="A572" s="5" t="s">
        <v>1160</v>
      </c>
      <c r="B572" s="15" t="s">
        <v>1161</v>
      </c>
      <c r="C572" s="20" t="s">
        <v>155</v>
      </c>
      <c r="D572" s="44">
        <v>4933.80224609375</v>
      </c>
      <c r="E572" s="55">
        <v>5787.6240234375</v>
      </c>
    </row>
    <row r="573" spans="1:5" ht="30" x14ac:dyDescent="0.25">
      <c r="A573" s="5" t="s">
        <v>1162</v>
      </c>
      <c r="B573" s="15" t="s">
        <v>1163</v>
      </c>
      <c r="C573" s="20" t="s">
        <v>155</v>
      </c>
      <c r="D573" s="44">
        <v>11213.1103515625</v>
      </c>
      <c r="E573" s="55">
        <v>13146.556640625</v>
      </c>
    </row>
    <row r="574" spans="1:5" ht="30" x14ac:dyDescent="0.25">
      <c r="A574" s="5" t="s">
        <v>1164</v>
      </c>
      <c r="B574" s="15" t="s">
        <v>1165</v>
      </c>
      <c r="C574" s="20" t="s">
        <v>155</v>
      </c>
      <c r="D574" s="48">
        <v>1368.9107666015625</v>
      </c>
      <c r="E574" s="59">
        <v>1610.3260498046875</v>
      </c>
    </row>
    <row r="575" spans="1:5" ht="30" x14ac:dyDescent="0.25">
      <c r="A575" s="5" t="s">
        <v>1166</v>
      </c>
      <c r="B575" s="15" t="s">
        <v>1167</v>
      </c>
      <c r="C575" s="20" t="s">
        <v>155</v>
      </c>
      <c r="D575" s="44">
        <v>7549.63525390625</v>
      </c>
      <c r="E575" s="55">
        <v>8859.6806640625</v>
      </c>
    </row>
    <row r="576" spans="1:5" ht="30" x14ac:dyDescent="0.25">
      <c r="A576" s="5" t="s">
        <v>1168</v>
      </c>
      <c r="B576" s="15" t="s">
        <v>1169</v>
      </c>
      <c r="C576" s="20" t="s">
        <v>155</v>
      </c>
      <c r="D576" s="44">
        <v>3353.98388671875</v>
      </c>
      <c r="E576" s="55">
        <v>3948.736328125</v>
      </c>
    </row>
    <row r="577" spans="1:5" ht="30" x14ac:dyDescent="0.25">
      <c r="A577" s="5" t="s">
        <v>1170</v>
      </c>
      <c r="B577" s="15" t="s">
        <v>1171</v>
      </c>
      <c r="C577" s="20" t="s">
        <v>155</v>
      </c>
      <c r="D577" s="44">
        <v>7162.05615234375</v>
      </c>
      <c r="E577" s="55">
        <v>8404.546875</v>
      </c>
    </row>
    <row r="578" spans="1:5" ht="30" x14ac:dyDescent="0.25">
      <c r="A578" s="5" t="s">
        <v>1172</v>
      </c>
      <c r="B578" s="15" t="s">
        <v>1173</v>
      </c>
      <c r="C578" s="20" t="s">
        <v>155</v>
      </c>
      <c r="D578" s="44">
        <v>5518.859375</v>
      </c>
      <c r="E578" s="55">
        <v>6637.96240234375</v>
      </c>
    </row>
    <row r="579" spans="1:5" ht="30" x14ac:dyDescent="0.25">
      <c r="A579" s="5" t="s">
        <v>1174</v>
      </c>
      <c r="B579" s="15" t="s">
        <v>1175</v>
      </c>
      <c r="C579" s="20" t="s">
        <v>155</v>
      </c>
      <c r="D579" s="45">
        <v>520.5316162109375</v>
      </c>
      <c r="E579" s="56">
        <v>583.2447509765625</v>
      </c>
    </row>
    <row r="580" spans="1:5" ht="30" x14ac:dyDescent="0.25">
      <c r="A580" s="5" t="s">
        <v>734</v>
      </c>
      <c r="B580" s="15" t="s">
        <v>1176</v>
      </c>
      <c r="C580" s="20"/>
      <c r="D580" s="42">
        <v>1</v>
      </c>
      <c r="E580" s="53">
        <v>1</v>
      </c>
    </row>
    <row r="581" spans="1:5" ht="30" x14ac:dyDescent="0.25">
      <c r="A581" s="5" t="s">
        <v>1177</v>
      </c>
      <c r="B581" s="15" t="s">
        <v>1178</v>
      </c>
      <c r="C581" s="20"/>
      <c r="D581" s="12" t="s">
        <v>1179</v>
      </c>
      <c r="E581" s="33" t="s">
        <v>1179</v>
      </c>
    </row>
    <row r="582" spans="1:5" ht="30" x14ac:dyDescent="0.25">
      <c r="A582" s="5" t="s">
        <v>1180</v>
      </c>
      <c r="B582" s="15" t="s">
        <v>1181</v>
      </c>
      <c r="C582" s="20" t="s">
        <v>155</v>
      </c>
      <c r="D582" s="46">
        <v>0</v>
      </c>
      <c r="E582" s="57">
        <v>0</v>
      </c>
    </row>
    <row r="583" spans="1:5" ht="30" x14ac:dyDescent="0.25">
      <c r="A583" s="5" t="s">
        <v>736</v>
      </c>
      <c r="B583" s="15" t="s">
        <v>1182</v>
      </c>
      <c r="C583" s="20"/>
      <c r="D583" s="42">
        <v>1</v>
      </c>
      <c r="E583" s="53">
        <v>1</v>
      </c>
    </row>
    <row r="584" spans="1:5" ht="30" x14ac:dyDescent="0.25">
      <c r="A584" s="5" t="s">
        <v>1183</v>
      </c>
      <c r="B584" s="15" t="s">
        <v>1184</v>
      </c>
      <c r="C584" s="20"/>
      <c r="D584" s="12" t="s">
        <v>1179</v>
      </c>
      <c r="E584" s="33" t="s">
        <v>1179</v>
      </c>
    </row>
    <row r="585" spans="1:5" ht="45" x14ac:dyDescent="0.25">
      <c r="A585" s="5" t="s">
        <v>1185</v>
      </c>
      <c r="B585" s="15" t="s">
        <v>1186</v>
      </c>
      <c r="C585" s="20" t="s">
        <v>155</v>
      </c>
      <c r="D585" s="45">
        <v>217.59468078613281</v>
      </c>
      <c r="E585" s="56">
        <v>214.627197265625</v>
      </c>
    </row>
    <row r="586" spans="1:5" ht="45" x14ac:dyDescent="0.25">
      <c r="A586" s="5" t="s">
        <v>738</v>
      </c>
      <c r="B586" s="15" t="s">
        <v>1187</v>
      </c>
      <c r="C586" s="20"/>
      <c r="D586" s="42">
        <v>1</v>
      </c>
      <c r="E586" s="53">
        <v>1</v>
      </c>
    </row>
    <row r="587" spans="1:5" ht="45" x14ac:dyDescent="0.25">
      <c r="A587" s="5" t="s">
        <v>1188</v>
      </c>
      <c r="B587" s="15" t="s">
        <v>1189</v>
      </c>
      <c r="C587" s="20"/>
      <c r="D587" s="12" t="s">
        <v>1179</v>
      </c>
      <c r="E587" s="33" t="s">
        <v>1179</v>
      </c>
    </row>
    <row r="588" spans="1:5" ht="30" x14ac:dyDescent="0.25">
      <c r="A588" s="5" t="s">
        <v>1190</v>
      </c>
      <c r="B588" s="15" t="s">
        <v>1191</v>
      </c>
      <c r="C588" s="20" t="s">
        <v>155</v>
      </c>
      <c r="D588" s="45">
        <v>578.64459228515625</v>
      </c>
      <c r="E588" s="56">
        <v>553.94482421875</v>
      </c>
    </row>
    <row r="589" spans="1:5" ht="30" x14ac:dyDescent="0.25">
      <c r="A589" s="5" t="s">
        <v>740</v>
      </c>
      <c r="B589" s="15" t="s">
        <v>1192</v>
      </c>
      <c r="C589" s="20"/>
      <c r="D589" s="42">
        <v>1</v>
      </c>
      <c r="E589" s="53">
        <v>1</v>
      </c>
    </row>
    <row r="590" spans="1:5" ht="30" x14ac:dyDescent="0.25">
      <c r="A590" s="5" t="s">
        <v>1193</v>
      </c>
      <c r="B590" s="15" t="s">
        <v>1194</v>
      </c>
      <c r="C590" s="20"/>
      <c r="D590" s="12" t="s">
        <v>1179</v>
      </c>
      <c r="E590" s="33" t="s">
        <v>1179</v>
      </c>
    </row>
    <row r="591" spans="1:5" ht="30" x14ac:dyDescent="0.25">
      <c r="A591" s="5" t="s">
        <v>1195</v>
      </c>
      <c r="B591" s="15" t="s">
        <v>1196</v>
      </c>
      <c r="C591" s="20" t="s">
        <v>155</v>
      </c>
      <c r="D591" s="45">
        <v>146.07632446289062</v>
      </c>
      <c r="E591" s="56">
        <v>155.36149597167969</v>
      </c>
    </row>
    <row r="592" spans="1:5" ht="30" x14ac:dyDescent="0.25">
      <c r="A592" s="5" t="s">
        <v>742</v>
      </c>
      <c r="B592" s="15" t="s">
        <v>1197</v>
      </c>
      <c r="C592" s="20"/>
      <c r="D592" s="42">
        <v>1</v>
      </c>
      <c r="E592" s="53">
        <v>1</v>
      </c>
    </row>
    <row r="593" spans="1:5" ht="30" x14ac:dyDescent="0.25">
      <c r="A593" s="5" t="s">
        <v>1198</v>
      </c>
      <c r="B593" s="15" t="s">
        <v>1199</v>
      </c>
      <c r="C593" s="20"/>
      <c r="D593" s="12" t="s">
        <v>1179</v>
      </c>
      <c r="E593" s="33" t="s">
        <v>1179</v>
      </c>
    </row>
    <row r="594" spans="1:5" ht="30" x14ac:dyDescent="0.25">
      <c r="A594" s="5" t="s">
        <v>1200</v>
      </c>
      <c r="B594" s="15" t="s">
        <v>1201</v>
      </c>
      <c r="C594" s="20" t="s">
        <v>155</v>
      </c>
      <c r="D594" s="45">
        <v>299.275634765625</v>
      </c>
      <c r="E594" s="56">
        <v>318.35989379882813</v>
      </c>
    </row>
    <row r="595" spans="1:5" ht="30" x14ac:dyDescent="0.25">
      <c r="A595" s="5" t="s">
        <v>744</v>
      </c>
      <c r="B595" s="15" t="s">
        <v>1202</v>
      </c>
      <c r="C595" s="20"/>
      <c r="D595" s="42">
        <v>1</v>
      </c>
      <c r="E595" s="53">
        <v>1</v>
      </c>
    </row>
    <row r="596" spans="1:5" ht="30" x14ac:dyDescent="0.25">
      <c r="A596" s="5" t="s">
        <v>1203</v>
      </c>
      <c r="B596" s="15" t="s">
        <v>1204</v>
      </c>
      <c r="C596" s="20"/>
      <c r="D596" s="12" t="s">
        <v>1179</v>
      </c>
      <c r="E596" s="33" t="s">
        <v>1179</v>
      </c>
    </row>
    <row r="597" spans="1:5" ht="30" x14ac:dyDescent="0.25">
      <c r="A597" s="5" t="s">
        <v>1205</v>
      </c>
      <c r="B597" s="15" t="s">
        <v>1206</v>
      </c>
      <c r="C597" s="20" t="s">
        <v>155</v>
      </c>
      <c r="D597" s="45">
        <v>146.07632446289062</v>
      </c>
      <c r="E597" s="56">
        <v>155.36149597167969</v>
      </c>
    </row>
    <row r="598" spans="1:5" ht="30" x14ac:dyDescent="0.25">
      <c r="A598" s="5" t="s">
        <v>746</v>
      </c>
      <c r="B598" s="15" t="s">
        <v>1207</v>
      </c>
      <c r="C598" s="20"/>
      <c r="D598" s="42">
        <v>1</v>
      </c>
      <c r="E598" s="53">
        <v>1</v>
      </c>
    </row>
    <row r="599" spans="1:5" ht="30" x14ac:dyDescent="0.25">
      <c r="A599" s="5" t="s">
        <v>1208</v>
      </c>
      <c r="B599" s="15" t="s">
        <v>1209</v>
      </c>
      <c r="C599" s="20"/>
      <c r="D599" s="12" t="s">
        <v>1179</v>
      </c>
      <c r="E599" s="33" t="s">
        <v>1179</v>
      </c>
    </row>
    <row r="600" spans="1:5" ht="30" x14ac:dyDescent="0.25">
      <c r="A600" s="5" t="s">
        <v>1210</v>
      </c>
      <c r="B600" s="15" t="s">
        <v>1211</v>
      </c>
      <c r="C600" s="20" t="s">
        <v>155</v>
      </c>
      <c r="D600" s="45">
        <v>299.275634765625</v>
      </c>
      <c r="E600" s="56">
        <v>318.35989379882813</v>
      </c>
    </row>
    <row r="601" spans="1:5" ht="30" x14ac:dyDescent="0.25">
      <c r="A601" s="5" t="s">
        <v>748</v>
      </c>
      <c r="B601" s="15" t="s">
        <v>1212</v>
      </c>
      <c r="C601" s="20"/>
      <c r="D601" s="42">
        <v>1</v>
      </c>
      <c r="E601" s="53">
        <v>1</v>
      </c>
    </row>
    <row r="602" spans="1:5" ht="30" x14ac:dyDescent="0.25">
      <c r="A602" s="5" t="s">
        <v>1213</v>
      </c>
      <c r="B602" s="15" t="s">
        <v>1214</v>
      </c>
      <c r="C602" s="20"/>
      <c r="D602" s="12" t="s">
        <v>1179</v>
      </c>
      <c r="E602" s="33" t="s">
        <v>1179</v>
      </c>
    </row>
    <row r="603" spans="1:5" ht="30" x14ac:dyDescent="0.25">
      <c r="A603" s="5" t="s">
        <v>1215</v>
      </c>
      <c r="B603" s="15" t="s">
        <v>1216</v>
      </c>
      <c r="C603" s="20" t="s">
        <v>155</v>
      </c>
      <c r="D603" s="45">
        <v>497.65365600585937</v>
      </c>
      <c r="E603" s="56">
        <v>579.3955078125</v>
      </c>
    </row>
    <row r="604" spans="1:5" ht="30" x14ac:dyDescent="0.25">
      <c r="A604" s="5" t="s">
        <v>750</v>
      </c>
      <c r="B604" s="15" t="s">
        <v>1217</v>
      </c>
      <c r="C604" s="20"/>
      <c r="D604" s="42">
        <v>1</v>
      </c>
      <c r="E604" s="53">
        <v>1</v>
      </c>
    </row>
    <row r="605" spans="1:5" ht="30" x14ac:dyDescent="0.25">
      <c r="A605" s="5" t="s">
        <v>1218</v>
      </c>
      <c r="B605" s="15" t="s">
        <v>1219</v>
      </c>
      <c r="C605" s="20"/>
      <c r="D605" s="12" t="s">
        <v>1179</v>
      </c>
      <c r="E605" s="33" t="s">
        <v>1179</v>
      </c>
    </row>
    <row r="606" spans="1:5" ht="30" x14ac:dyDescent="0.25">
      <c r="A606" s="5" t="s">
        <v>1220</v>
      </c>
      <c r="B606" s="15" t="s">
        <v>1221</v>
      </c>
      <c r="C606" s="20" t="s">
        <v>155</v>
      </c>
      <c r="D606" s="46">
        <v>0</v>
      </c>
      <c r="E606" s="57">
        <v>0</v>
      </c>
    </row>
    <row r="607" spans="1:5" ht="30" x14ac:dyDescent="0.25">
      <c r="A607" s="5" t="s">
        <v>752</v>
      </c>
      <c r="B607" s="15" t="s">
        <v>1222</v>
      </c>
      <c r="C607" s="20"/>
      <c r="D607" s="42">
        <v>1</v>
      </c>
      <c r="E607" s="53">
        <v>1</v>
      </c>
    </row>
    <row r="608" spans="1:5" ht="30" x14ac:dyDescent="0.25">
      <c r="A608" s="5" t="s">
        <v>1223</v>
      </c>
      <c r="B608" s="15" t="s">
        <v>1224</v>
      </c>
      <c r="C608" s="20"/>
      <c r="D608" s="12" t="s">
        <v>1179</v>
      </c>
      <c r="E608" s="33" t="s">
        <v>1179</v>
      </c>
    </row>
    <row r="609" spans="1:5" ht="30" x14ac:dyDescent="0.25">
      <c r="A609" s="5" t="s">
        <v>1225</v>
      </c>
      <c r="B609" s="15" t="s">
        <v>1226</v>
      </c>
      <c r="C609" s="20" t="s">
        <v>155</v>
      </c>
      <c r="D609" s="43">
        <v>52.501842498779297</v>
      </c>
      <c r="E609" s="54">
        <v>61.440162658691406</v>
      </c>
    </row>
    <row r="610" spans="1:5" ht="30" x14ac:dyDescent="0.25">
      <c r="A610" s="5" t="s">
        <v>754</v>
      </c>
      <c r="B610" s="15" t="s">
        <v>1227</v>
      </c>
      <c r="C610" s="20"/>
      <c r="D610" s="42">
        <v>1</v>
      </c>
      <c r="E610" s="53">
        <v>1</v>
      </c>
    </row>
    <row r="611" spans="1:5" ht="30" x14ac:dyDescent="0.25">
      <c r="A611" s="5" t="s">
        <v>1228</v>
      </c>
      <c r="B611" s="15" t="s">
        <v>1229</v>
      </c>
      <c r="C611" s="20"/>
      <c r="D611" s="12" t="s">
        <v>1179</v>
      </c>
      <c r="E611" s="33" t="s">
        <v>1179</v>
      </c>
    </row>
    <row r="612" spans="1:5" ht="30" x14ac:dyDescent="0.25">
      <c r="A612" s="5" t="s">
        <v>1230</v>
      </c>
      <c r="B612" s="15" t="s">
        <v>1231</v>
      </c>
      <c r="C612" s="20" t="s">
        <v>155</v>
      </c>
      <c r="D612" s="45">
        <v>649.846435546875</v>
      </c>
      <c r="E612" s="56">
        <v>789.64898681640625</v>
      </c>
    </row>
    <row r="613" spans="1:5" ht="30" x14ac:dyDescent="0.25">
      <c r="A613" s="5" t="s">
        <v>756</v>
      </c>
      <c r="B613" s="15" t="s">
        <v>1232</v>
      </c>
      <c r="C613" s="20"/>
      <c r="D613" s="42">
        <v>1</v>
      </c>
      <c r="E613" s="53">
        <v>1</v>
      </c>
    </row>
    <row r="614" spans="1:5" ht="30" x14ac:dyDescent="0.25">
      <c r="A614" s="5" t="s">
        <v>1233</v>
      </c>
      <c r="B614" s="15" t="s">
        <v>1234</v>
      </c>
      <c r="C614" s="20"/>
      <c r="D614" s="12" t="s">
        <v>1179</v>
      </c>
      <c r="E614" s="33" t="s">
        <v>1179</v>
      </c>
    </row>
    <row r="615" spans="1:5" ht="30" x14ac:dyDescent="0.25">
      <c r="A615" s="5" t="s">
        <v>1235</v>
      </c>
      <c r="B615" s="15" t="s">
        <v>1236</v>
      </c>
      <c r="C615" s="20" t="s">
        <v>155</v>
      </c>
      <c r="D615" s="45">
        <v>649.84649658203125</v>
      </c>
      <c r="E615" s="56">
        <v>789.64910888671875</v>
      </c>
    </row>
    <row r="616" spans="1:5" ht="30" x14ac:dyDescent="0.25">
      <c r="A616" s="5" t="s">
        <v>758</v>
      </c>
      <c r="B616" s="15" t="s">
        <v>1237</v>
      </c>
      <c r="C616" s="20"/>
      <c r="D616" s="42">
        <v>1</v>
      </c>
      <c r="E616" s="53">
        <v>1</v>
      </c>
    </row>
    <row r="617" spans="1:5" ht="30" x14ac:dyDescent="0.25">
      <c r="A617" s="5" t="s">
        <v>1238</v>
      </c>
      <c r="B617" s="15" t="s">
        <v>1239</v>
      </c>
      <c r="C617" s="20"/>
      <c r="D617" s="12" t="s">
        <v>1179</v>
      </c>
      <c r="E617" s="33" t="s">
        <v>1179</v>
      </c>
    </row>
    <row r="618" spans="1:5" ht="30" x14ac:dyDescent="0.25">
      <c r="A618" s="5" t="s">
        <v>1240</v>
      </c>
      <c r="B618" s="15" t="s">
        <v>1241</v>
      </c>
      <c r="C618" s="20" t="s">
        <v>155</v>
      </c>
      <c r="D618" s="45">
        <v>497.65365600585937</v>
      </c>
      <c r="E618" s="56">
        <v>579.3955078125</v>
      </c>
    </row>
    <row r="619" spans="1:5" ht="30" x14ac:dyDescent="0.25">
      <c r="A619" s="5" t="s">
        <v>760</v>
      </c>
      <c r="B619" s="15" t="s">
        <v>1242</v>
      </c>
      <c r="C619" s="20"/>
      <c r="D619" s="42">
        <v>1</v>
      </c>
      <c r="E619" s="53">
        <v>1</v>
      </c>
    </row>
    <row r="620" spans="1:5" ht="30" x14ac:dyDescent="0.25">
      <c r="A620" s="5" t="s">
        <v>1243</v>
      </c>
      <c r="B620" s="15" t="s">
        <v>1244</v>
      </c>
      <c r="C620" s="20"/>
      <c r="D620" s="12" t="s">
        <v>1179</v>
      </c>
      <c r="E620" s="33" t="s">
        <v>1179</v>
      </c>
    </row>
    <row r="621" spans="1:5" ht="30" x14ac:dyDescent="0.25">
      <c r="A621" s="5" t="s">
        <v>1245</v>
      </c>
      <c r="B621" s="15" t="s">
        <v>1246</v>
      </c>
      <c r="C621" s="20" t="s">
        <v>41</v>
      </c>
      <c r="D621" s="45">
        <v>160.40000915527344</v>
      </c>
      <c r="E621" s="56">
        <v>187.627197265625</v>
      </c>
    </row>
    <row r="622" spans="1:5" ht="45" x14ac:dyDescent="0.25">
      <c r="A622" s="5" t="s">
        <v>1247</v>
      </c>
      <c r="B622" s="15" t="s">
        <v>1248</v>
      </c>
      <c r="C622" s="20" t="s">
        <v>41</v>
      </c>
      <c r="D622" s="43">
        <v>40.100002288818359</v>
      </c>
      <c r="E622" s="54">
        <v>46.90679931640625</v>
      </c>
    </row>
    <row r="623" spans="1:5" ht="30" x14ac:dyDescent="0.25">
      <c r="A623" s="5" t="s">
        <v>1249</v>
      </c>
      <c r="B623" s="15" t="s">
        <v>1250</v>
      </c>
      <c r="C623" s="20" t="s">
        <v>38</v>
      </c>
      <c r="D623" s="43">
        <v>89.617446899414062</v>
      </c>
      <c r="E623" s="54">
        <v>93.052635192871094</v>
      </c>
    </row>
    <row r="624" spans="1:5" ht="30" x14ac:dyDescent="0.25">
      <c r="A624" s="5" t="s">
        <v>1251</v>
      </c>
      <c r="B624" s="15" t="s">
        <v>1252</v>
      </c>
      <c r="C624" s="20" t="s">
        <v>30</v>
      </c>
      <c r="D624" s="45">
        <v>303.04129028320312</v>
      </c>
      <c r="E624" s="56">
        <v>305.74960327148437</v>
      </c>
    </row>
    <row r="625" spans="1:5" ht="30" x14ac:dyDescent="0.25">
      <c r="A625" s="5" t="s">
        <v>1253</v>
      </c>
      <c r="B625" s="15" t="s">
        <v>1254</v>
      </c>
      <c r="C625" s="20" t="s">
        <v>371</v>
      </c>
      <c r="D625" s="48">
        <v>2743.514892578125</v>
      </c>
      <c r="E625" s="59">
        <v>2737.74365234375</v>
      </c>
    </row>
    <row r="626" spans="1:5" ht="30" x14ac:dyDescent="0.25">
      <c r="A626" s="5" t="s">
        <v>1255</v>
      </c>
      <c r="B626" s="15" t="s">
        <v>1256</v>
      </c>
      <c r="C626" s="20" t="s">
        <v>30</v>
      </c>
      <c r="D626" s="45">
        <v>857.00006103515625</v>
      </c>
      <c r="E626" s="56">
        <v>857.00006103515625</v>
      </c>
    </row>
    <row r="627" spans="1:5" ht="45" x14ac:dyDescent="0.25">
      <c r="A627" s="5" t="s">
        <v>1257</v>
      </c>
      <c r="B627" s="15" t="s">
        <v>1258</v>
      </c>
      <c r="C627" s="20" t="s">
        <v>30</v>
      </c>
      <c r="D627" s="45">
        <v>303.04129028320312</v>
      </c>
      <c r="E627" s="56">
        <v>305.74960327148437</v>
      </c>
    </row>
    <row r="628" spans="1:5" ht="30" x14ac:dyDescent="0.25">
      <c r="A628" s="5" t="s">
        <v>1259</v>
      </c>
      <c r="B628" s="15" t="s">
        <v>47</v>
      </c>
      <c r="C628" s="20" t="s">
        <v>33</v>
      </c>
      <c r="D628" s="43">
        <v>20.000003814697266</v>
      </c>
      <c r="E628" s="54">
        <v>24.999988555908203</v>
      </c>
    </row>
    <row r="629" spans="1:5" ht="30" x14ac:dyDescent="0.25">
      <c r="A629" s="5" t="s">
        <v>1260</v>
      </c>
      <c r="B629" s="15" t="s">
        <v>1261</v>
      </c>
      <c r="C629" s="20" t="s">
        <v>33</v>
      </c>
      <c r="D629" s="43">
        <v>65.910049438476563</v>
      </c>
      <c r="E629" s="54">
        <v>66.071884155273438</v>
      </c>
    </row>
    <row r="630" spans="1:5" ht="30" x14ac:dyDescent="0.25">
      <c r="A630" s="5" t="s">
        <v>1262</v>
      </c>
      <c r="B630" s="15" t="s">
        <v>1263</v>
      </c>
      <c r="C630" s="20" t="s">
        <v>33</v>
      </c>
      <c r="D630" s="42">
        <v>2.943819522857666</v>
      </c>
      <c r="E630" s="53">
        <v>3.5410370826721191</v>
      </c>
    </row>
    <row r="631" spans="1:5" ht="30" x14ac:dyDescent="0.25">
      <c r="A631" s="5" t="s">
        <v>1264</v>
      </c>
      <c r="B631" s="15" t="s">
        <v>1265</v>
      </c>
      <c r="C631" s="20" t="s">
        <v>33</v>
      </c>
      <c r="D631" s="43">
        <v>13.249808311462402</v>
      </c>
      <c r="E631" s="54">
        <v>13.960526466369629</v>
      </c>
    </row>
    <row r="632" spans="1:5" ht="30" x14ac:dyDescent="0.25">
      <c r="A632" s="5" t="s">
        <v>1266</v>
      </c>
      <c r="B632" s="15" t="s">
        <v>1267</v>
      </c>
      <c r="C632" s="20" t="s">
        <v>33</v>
      </c>
      <c r="D632" s="43">
        <v>17.100324630737305</v>
      </c>
      <c r="E632" s="54">
        <v>15.628491401672363</v>
      </c>
    </row>
    <row r="633" spans="1:5" ht="30" x14ac:dyDescent="0.25">
      <c r="A633" s="5" t="s">
        <v>1268</v>
      </c>
      <c r="B633" s="15" t="s">
        <v>1269</v>
      </c>
      <c r="C633" s="20" t="s">
        <v>33</v>
      </c>
      <c r="D633" s="50">
        <v>3.1713978387415409E-3</v>
      </c>
      <c r="E633" s="61">
        <v>3.3418259117752314E-3</v>
      </c>
    </row>
    <row r="634" spans="1:5" ht="30" x14ac:dyDescent="0.25">
      <c r="A634" s="5" t="s">
        <v>1270</v>
      </c>
      <c r="B634" s="15" t="s">
        <v>1271</v>
      </c>
      <c r="C634" s="20" t="s">
        <v>33</v>
      </c>
      <c r="D634" s="47">
        <v>0.79281944036483765</v>
      </c>
      <c r="E634" s="58">
        <v>0.79471695423126221</v>
      </c>
    </row>
    <row r="635" spans="1:5" ht="45" x14ac:dyDescent="0.25">
      <c r="A635" s="5" t="s">
        <v>1272</v>
      </c>
      <c r="B635" s="15" t="s">
        <v>1273</v>
      </c>
      <c r="C635" s="20" t="s">
        <v>155</v>
      </c>
      <c r="D635" s="44">
        <v>94420.7578125</v>
      </c>
      <c r="E635" s="55">
        <v>112346.109375</v>
      </c>
    </row>
    <row r="636" spans="1:5" ht="30" x14ac:dyDescent="0.25">
      <c r="A636" s="5" t="s">
        <v>1274</v>
      </c>
      <c r="B636" s="15" t="s">
        <v>1275</v>
      </c>
      <c r="C636" s="20" t="s">
        <v>155</v>
      </c>
      <c r="D636" s="44">
        <v>61569.62109375</v>
      </c>
      <c r="E636" s="55">
        <v>73789.6953125</v>
      </c>
    </row>
    <row r="637" spans="1:5" ht="45" x14ac:dyDescent="0.25">
      <c r="A637" s="5" t="s">
        <v>1276</v>
      </c>
      <c r="B637" s="15" t="s">
        <v>1277</v>
      </c>
      <c r="C637" s="20" t="s">
        <v>155</v>
      </c>
      <c r="D637" s="44">
        <v>15392.4052734375</v>
      </c>
      <c r="E637" s="55">
        <v>18447.423828125</v>
      </c>
    </row>
    <row r="638" spans="1:5" ht="30" x14ac:dyDescent="0.25">
      <c r="A638" s="5" t="s">
        <v>1278</v>
      </c>
      <c r="B638" s="15" t="s">
        <v>1279</v>
      </c>
      <c r="C638" s="20" t="s">
        <v>155</v>
      </c>
      <c r="D638" s="44">
        <v>7443.2060546875</v>
      </c>
      <c r="E638" s="55">
        <v>8808.9951171875</v>
      </c>
    </row>
    <row r="639" spans="1:5" ht="30" x14ac:dyDescent="0.25">
      <c r="A639" s="5" t="s">
        <v>1280</v>
      </c>
      <c r="B639" s="15" t="s">
        <v>1281</v>
      </c>
      <c r="C639" s="20" t="s">
        <v>155</v>
      </c>
      <c r="D639" s="44">
        <v>10015.52734375</v>
      </c>
      <c r="E639" s="55">
        <v>11299.9990234375</v>
      </c>
    </row>
    <row r="640" spans="1:5" ht="30" x14ac:dyDescent="0.25">
      <c r="A640" s="5" t="s">
        <v>1282</v>
      </c>
      <c r="B640" s="15" t="s">
        <v>1283</v>
      </c>
      <c r="C640" s="20" t="s">
        <v>155</v>
      </c>
      <c r="D640" s="48">
        <v>1396.340576171875</v>
      </c>
      <c r="E640" s="59">
        <v>1571.308837890625</v>
      </c>
    </row>
    <row r="641" spans="1:5" ht="30" x14ac:dyDescent="0.25">
      <c r="A641" s="5" t="s">
        <v>1284</v>
      </c>
      <c r="B641" s="15" t="s">
        <v>1285</v>
      </c>
      <c r="C641" s="20" t="s">
        <v>155</v>
      </c>
      <c r="D641" s="48">
        <v>1888.4151611328125</v>
      </c>
      <c r="E641" s="59">
        <v>2246.92236328125</v>
      </c>
    </row>
    <row r="642" spans="1:5" ht="45" x14ac:dyDescent="0.25">
      <c r="A642" s="5" t="s">
        <v>1286</v>
      </c>
      <c r="B642" s="15" t="s">
        <v>1287</v>
      </c>
      <c r="C642" s="20" t="s">
        <v>155</v>
      </c>
      <c r="D642" s="45">
        <v>273.53570556640625</v>
      </c>
      <c r="E642" s="56">
        <v>302.97451782226562</v>
      </c>
    </row>
    <row r="643" spans="1:5" ht="30" x14ac:dyDescent="0.25">
      <c r="A643" s="5" t="s">
        <v>1288</v>
      </c>
      <c r="B643" s="15" t="s">
        <v>1289</v>
      </c>
      <c r="C643" s="20" t="s">
        <v>155</v>
      </c>
      <c r="D643" s="45">
        <v>638.25</v>
      </c>
      <c r="E643" s="56">
        <v>706.94049072265625</v>
      </c>
    </row>
    <row r="644" spans="1:5" ht="30" x14ac:dyDescent="0.25">
      <c r="A644" s="5" t="s">
        <v>1290</v>
      </c>
      <c r="B644" s="15" t="s">
        <v>1291</v>
      </c>
      <c r="C644" s="20" t="s">
        <v>1292</v>
      </c>
      <c r="D644" s="43">
        <v>95.760658264160156</v>
      </c>
      <c r="E644" s="54">
        <v>94.822341918945313</v>
      </c>
    </row>
    <row r="645" spans="1:5" ht="30" x14ac:dyDescent="0.25">
      <c r="A645" s="5" t="s">
        <v>1293</v>
      </c>
      <c r="B645" s="15" t="s">
        <v>1294</v>
      </c>
      <c r="C645" s="20" t="s">
        <v>1292</v>
      </c>
      <c r="D645" s="45">
        <v>172.93461608886719</v>
      </c>
      <c r="E645" s="56">
        <v>163.57861328125</v>
      </c>
    </row>
    <row r="646" spans="1:5" ht="30" x14ac:dyDescent="0.25">
      <c r="A646" s="5" t="s">
        <v>1295</v>
      </c>
      <c r="B646" s="15" t="s">
        <v>1296</v>
      </c>
      <c r="C646" s="20" t="s">
        <v>1297</v>
      </c>
      <c r="D646" s="45">
        <v>166.499267578125</v>
      </c>
      <c r="E646" s="56">
        <v>149.16119384765625</v>
      </c>
    </row>
    <row r="647" spans="1:5" ht="30" x14ac:dyDescent="0.25">
      <c r="A647" s="5" t="s">
        <v>1298</v>
      </c>
      <c r="B647" s="15" t="s">
        <v>1299</v>
      </c>
      <c r="C647" s="20" t="s">
        <v>33</v>
      </c>
      <c r="D647" s="43">
        <v>90</v>
      </c>
      <c r="E647" s="54">
        <v>90</v>
      </c>
    </row>
    <row r="648" spans="1:5" ht="30" x14ac:dyDescent="0.25">
      <c r="A648" s="5" t="s">
        <v>1300</v>
      </c>
      <c r="B648" s="15" t="s">
        <v>1301</v>
      </c>
      <c r="C648" s="20" t="s">
        <v>41</v>
      </c>
      <c r="D648" s="47">
        <v>8.5226520895957947E-2</v>
      </c>
      <c r="E648" s="58">
        <v>9.5903217792510986E-2</v>
      </c>
    </row>
    <row r="649" spans="1:5" ht="30" x14ac:dyDescent="0.25">
      <c r="A649" s="5" t="s">
        <v>1302</v>
      </c>
      <c r="B649" s="15" t="s">
        <v>1303</v>
      </c>
      <c r="C649" s="20" t="s">
        <v>41</v>
      </c>
      <c r="D649" s="47">
        <v>0.31017708778381348</v>
      </c>
      <c r="E649" s="58">
        <v>0.34903433918952942</v>
      </c>
    </row>
    <row r="650" spans="1:5" ht="30" x14ac:dyDescent="0.25">
      <c r="A650" s="5" t="s">
        <v>1304</v>
      </c>
      <c r="B650" s="15" t="s">
        <v>1305</v>
      </c>
      <c r="C650" s="20" t="s">
        <v>41</v>
      </c>
      <c r="D650" s="43">
        <v>37.878452301025391</v>
      </c>
      <c r="E650" s="54">
        <v>42.624595642089844</v>
      </c>
    </row>
    <row r="651" spans="1:5" ht="30" x14ac:dyDescent="0.25">
      <c r="A651" s="5" t="s">
        <v>1306</v>
      </c>
      <c r="B651" s="15" t="s">
        <v>1307</v>
      </c>
      <c r="C651" s="20" t="s">
        <v>1308</v>
      </c>
      <c r="D651" s="45">
        <v>909.082275390625</v>
      </c>
      <c r="E651" s="59">
        <v>1022.989501953125</v>
      </c>
    </row>
    <row r="652" spans="1:5" ht="30" x14ac:dyDescent="0.25">
      <c r="A652" s="5" t="s">
        <v>1309</v>
      </c>
      <c r="B652" s="15" t="s">
        <v>1310</v>
      </c>
      <c r="C652" s="20" t="s">
        <v>155</v>
      </c>
      <c r="D652" s="44">
        <v>159534.578125</v>
      </c>
      <c r="E652" s="55">
        <v>182430.4375</v>
      </c>
    </row>
    <row r="653" spans="1:5" ht="30" x14ac:dyDescent="0.25">
      <c r="A653" s="5" t="s">
        <v>1311</v>
      </c>
      <c r="B653" s="15" t="s">
        <v>1312</v>
      </c>
      <c r="C653" s="20" t="s">
        <v>155</v>
      </c>
      <c r="D653" s="44">
        <v>176211.171875</v>
      </c>
      <c r="E653" s="55">
        <v>198290.296875</v>
      </c>
    </row>
    <row r="654" spans="1:5" ht="30" x14ac:dyDescent="0.25">
      <c r="A654" s="5" t="s">
        <v>1313</v>
      </c>
      <c r="B654" s="15" t="s">
        <v>1314</v>
      </c>
      <c r="C654" s="20" t="s">
        <v>155</v>
      </c>
      <c r="D654" s="45">
        <v>378.78424072265625</v>
      </c>
      <c r="E654" s="56">
        <v>426.24557495117187</v>
      </c>
    </row>
    <row r="655" spans="1:5" ht="30" x14ac:dyDescent="0.25">
      <c r="A655" s="5" t="s">
        <v>1315</v>
      </c>
      <c r="B655" s="15" t="s">
        <v>1316</v>
      </c>
      <c r="C655" s="20" t="s">
        <v>155</v>
      </c>
      <c r="D655" s="45">
        <v>141.74734497070312</v>
      </c>
      <c r="E655" s="56">
        <v>156.99919128417969</v>
      </c>
    </row>
    <row r="656" spans="1:5" ht="30" x14ac:dyDescent="0.25">
      <c r="A656" s="5" t="s">
        <v>1317</v>
      </c>
      <c r="B656" s="15" t="s">
        <v>1318</v>
      </c>
      <c r="C656" s="20" t="s">
        <v>155</v>
      </c>
      <c r="D656" s="46">
        <v>0</v>
      </c>
      <c r="E656" s="57">
        <v>0</v>
      </c>
    </row>
    <row r="657" spans="1:5" ht="30" x14ac:dyDescent="0.25">
      <c r="A657" s="5" t="s">
        <v>1319</v>
      </c>
      <c r="B657" s="15" t="s">
        <v>1320</v>
      </c>
      <c r="C657" s="20" t="s">
        <v>41</v>
      </c>
      <c r="D657" s="42">
        <v>2.503765344619751</v>
      </c>
      <c r="E657" s="53">
        <v>2.8174843788146973</v>
      </c>
    </row>
    <row r="658" spans="1:5" ht="30" x14ac:dyDescent="0.25">
      <c r="A658" s="5" t="s">
        <v>1321</v>
      </c>
      <c r="B658" s="15" t="s">
        <v>1322</v>
      </c>
      <c r="C658" s="20" t="s">
        <v>41</v>
      </c>
      <c r="D658" s="47">
        <v>0.14905175566673279</v>
      </c>
      <c r="E658" s="58">
        <v>0.16772869229316711</v>
      </c>
    </row>
    <row r="659" spans="1:5" ht="45" x14ac:dyDescent="0.25">
      <c r="A659" s="5" t="s">
        <v>1323</v>
      </c>
      <c r="B659" s="15" t="s">
        <v>1324</v>
      </c>
      <c r="C659" s="20" t="s">
        <v>41</v>
      </c>
      <c r="D659" s="47">
        <v>0.39086967706680298</v>
      </c>
      <c r="E659" s="58">
        <v>0.43983560800552368</v>
      </c>
    </row>
    <row r="660" spans="1:5" ht="30" x14ac:dyDescent="0.25">
      <c r="A660" s="5" t="s">
        <v>1325</v>
      </c>
      <c r="B660" s="15" t="s">
        <v>1326</v>
      </c>
      <c r="C660" s="20" t="s">
        <v>41</v>
      </c>
      <c r="D660" s="47">
        <v>0.5</v>
      </c>
      <c r="E660" s="58">
        <v>0.5</v>
      </c>
    </row>
    <row r="661" spans="1:5" ht="45" x14ac:dyDescent="0.25">
      <c r="A661" s="5" t="s">
        <v>1327</v>
      </c>
      <c r="B661" s="15" t="s">
        <v>1328</v>
      </c>
      <c r="C661" s="20" t="s">
        <v>41</v>
      </c>
      <c r="D661" s="42">
        <v>3.5436866283416748</v>
      </c>
      <c r="E661" s="53">
        <v>3.924983024597168</v>
      </c>
    </row>
    <row r="662" spans="1:5" ht="30" x14ac:dyDescent="0.25">
      <c r="A662" s="5" t="s">
        <v>1329</v>
      </c>
      <c r="B662" s="15" t="s">
        <v>1330</v>
      </c>
      <c r="C662" s="20" t="s">
        <v>41</v>
      </c>
      <c r="D662" s="42">
        <v>1.0631060600280762</v>
      </c>
      <c r="E662" s="53">
        <v>1.1774948835372925</v>
      </c>
    </row>
    <row r="663" spans="1:5" ht="30" x14ac:dyDescent="0.25">
      <c r="A663" s="5" t="s">
        <v>1331</v>
      </c>
      <c r="B663" s="15" t="s">
        <v>1332</v>
      </c>
      <c r="C663" s="20" t="s">
        <v>41</v>
      </c>
      <c r="D663" s="42">
        <v>2.4805808067321777</v>
      </c>
      <c r="E663" s="53">
        <v>2.7474880218505859</v>
      </c>
    </row>
    <row r="664" spans="1:5" ht="30" x14ac:dyDescent="0.25">
      <c r="A664" s="5" t="s">
        <v>67</v>
      </c>
      <c r="B664" s="15" t="s">
        <v>1333</v>
      </c>
      <c r="C664" s="20" t="s">
        <v>33</v>
      </c>
      <c r="D664" s="42">
        <v>6</v>
      </c>
      <c r="E664" s="53">
        <v>6</v>
      </c>
    </row>
    <row r="665" spans="1:5" ht="30" x14ac:dyDescent="0.25">
      <c r="A665" s="5" t="s">
        <v>1262</v>
      </c>
      <c r="B665" s="15" t="s">
        <v>1334</v>
      </c>
      <c r="C665" s="20" t="s">
        <v>33</v>
      </c>
      <c r="D665" s="42">
        <v>2.943819522857666</v>
      </c>
      <c r="E665" s="53">
        <v>3.5410370826721191</v>
      </c>
    </row>
    <row r="666" spans="1:5" ht="30" x14ac:dyDescent="0.25">
      <c r="A666" s="5" t="s">
        <v>1266</v>
      </c>
      <c r="B666" s="15" t="s">
        <v>1335</v>
      </c>
      <c r="C666" s="20" t="s">
        <v>33</v>
      </c>
      <c r="D666" s="43">
        <v>17.100324630737305</v>
      </c>
      <c r="E666" s="54">
        <v>15.628491401672363</v>
      </c>
    </row>
    <row r="667" spans="1:5" ht="30" x14ac:dyDescent="0.25">
      <c r="A667" s="5" t="s">
        <v>1336</v>
      </c>
      <c r="B667" s="15" t="s">
        <v>1337</v>
      </c>
      <c r="C667" s="20" t="s">
        <v>1338</v>
      </c>
      <c r="D667" s="46">
        <v>0</v>
      </c>
      <c r="E667" s="57">
        <v>0</v>
      </c>
    </row>
    <row r="668" spans="1:5" ht="30" x14ac:dyDescent="0.25">
      <c r="A668" s="5" t="s">
        <v>1339</v>
      </c>
      <c r="B668" s="15" t="s">
        <v>1340</v>
      </c>
      <c r="C668" s="20" t="s">
        <v>1338</v>
      </c>
      <c r="D668" s="46">
        <v>0</v>
      </c>
      <c r="E668" s="57">
        <v>0</v>
      </c>
    </row>
    <row r="669" spans="1:5" ht="30" x14ac:dyDescent="0.25">
      <c r="A669" s="5" t="s">
        <v>1341</v>
      </c>
      <c r="B669" s="15" t="s">
        <v>1342</v>
      </c>
      <c r="C669" s="20" t="s">
        <v>1338</v>
      </c>
      <c r="D669" s="46">
        <v>0</v>
      </c>
      <c r="E669" s="57">
        <v>0</v>
      </c>
    </row>
    <row r="670" spans="1:5" ht="30" x14ac:dyDescent="0.25">
      <c r="A670" s="5" t="s">
        <v>1343</v>
      </c>
      <c r="B670" s="15" t="s">
        <v>1344</v>
      </c>
      <c r="C670" s="20" t="s">
        <v>1338</v>
      </c>
      <c r="D670" s="46">
        <v>0</v>
      </c>
      <c r="E670" s="57">
        <v>0</v>
      </c>
    </row>
    <row r="671" spans="1:5" ht="45" x14ac:dyDescent="0.25">
      <c r="A671" s="5" t="s">
        <v>1345</v>
      </c>
      <c r="B671" s="15" t="s">
        <v>1346</v>
      </c>
      <c r="C671" s="20" t="s">
        <v>1347</v>
      </c>
      <c r="D671" s="46">
        <v>0</v>
      </c>
      <c r="E671" s="57">
        <v>0</v>
      </c>
    </row>
    <row r="672" spans="1:5" ht="45" x14ac:dyDescent="0.25">
      <c r="A672" s="5" t="s">
        <v>1348</v>
      </c>
      <c r="B672" s="15" t="s">
        <v>1349</v>
      </c>
      <c r="C672" s="20" t="s">
        <v>1350</v>
      </c>
      <c r="D672" s="46">
        <v>0</v>
      </c>
      <c r="E672" s="57">
        <v>0</v>
      </c>
    </row>
    <row r="673" spans="1:5" ht="45" x14ac:dyDescent="0.25">
      <c r="A673" s="5" t="s">
        <v>1351</v>
      </c>
      <c r="B673" s="15" t="s">
        <v>1352</v>
      </c>
      <c r="C673" s="20" t="s">
        <v>1353</v>
      </c>
      <c r="D673" s="46">
        <v>0</v>
      </c>
      <c r="E673" s="57">
        <v>0</v>
      </c>
    </row>
    <row r="674" spans="1:5" ht="45" x14ac:dyDescent="0.25">
      <c r="A674" s="5" t="s">
        <v>1354</v>
      </c>
      <c r="B674" s="15" t="s">
        <v>1355</v>
      </c>
      <c r="C674" s="20" t="s">
        <v>1353</v>
      </c>
      <c r="D674" s="46">
        <v>0</v>
      </c>
      <c r="E674" s="57">
        <v>0</v>
      </c>
    </row>
    <row r="675" spans="1:5" x14ac:dyDescent="0.25">
      <c r="A675" s="5" t="s">
        <v>1356</v>
      </c>
      <c r="B675" s="15" t="s">
        <v>1357</v>
      </c>
      <c r="C675" s="20"/>
      <c r="D675" s="12" t="s">
        <v>1358</v>
      </c>
      <c r="E675" s="33" t="s">
        <v>1358</v>
      </c>
    </row>
    <row r="676" spans="1:5" ht="30" x14ac:dyDescent="0.25">
      <c r="A676" s="5" t="s">
        <v>1359</v>
      </c>
      <c r="B676" s="15" t="s">
        <v>1360</v>
      </c>
      <c r="C676" s="20"/>
      <c r="D676" s="12" t="s">
        <v>1361</v>
      </c>
      <c r="E676" s="33" t="s">
        <v>1361</v>
      </c>
    </row>
    <row r="677" spans="1:5" x14ac:dyDescent="0.25">
      <c r="A677" s="5" t="s">
        <v>1362</v>
      </c>
      <c r="B677" s="15" t="s">
        <v>1363</v>
      </c>
      <c r="C677" s="20" t="s">
        <v>38</v>
      </c>
      <c r="D677" s="42">
        <v>5.2158398628234863</v>
      </c>
      <c r="E677" s="53">
        <v>5.2158398628234863</v>
      </c>
    </row>
    <row r="678" spans="1:5" x14ac:dyDescent="0.25">
      <c r="A678" s="5" t="s">
        <v>1364</v>
      </c>
      <c r="B678" s="15" t="s">
        <v>1365</v>
      </c>
      <c r="C678" s="20" t="s">
        <v>30</v>
      </c>
      <c r="D678" s="45">
        <v>153.43522644042969</v>
      </c>
      <c r="E678" s="56">
        <v>153.43522644042969</v>
      </c>
    </row>
    <row r="679" spans="1:5" x14ac:dyDescent="0.25">
      <c r="A679" s="5" t="s">
        <v>1366</v>
      </c>
      <c r="B679" s="15" t="s">
        <v>1367</v>
      </c>
      <c r="C679" s="20" t="s">
        <v>38</v>
      </c>
      <c r="D679" s="42">
        <v>5.2566738128662109</v>
      </c>
      <c r="E679" s="53">
        <v>5.2566738128662109</v>
      </c>
    </row>
    <row r="680" spans="1:5" ht="30" x14ac:dyDescent="0.25">
      <c r="A680" s="5" t="s">
        <v>1368</v>
      </c>
      <c r="B680" s="15" t="s">
        <v>1369</v>
      </c>
      <c r="C680" s="20" t="s">
        <v>30</v>
      </c>
      <c r="D680" s="45">
        <v>147.45783996582031</v>
      </c>
      <c r="E680" s="56">
        <v>148.81520080566406</v>
      </c>
    </row>
    <row r="681" spans="1:5" x14ac:dyDescent="0.25">
      <c r="A681" s="5" t="s">
        <v>1370</v>
      </c>
      <c r="B681" s="15" t="s">
        <v>1371</v>
      </c>
      <c r="C681" s="20" t="s">
        <v>371</v>
      </c>
      <c r="D681" s="45">
        <v>621.2406005859375</v>
      </c>
      <c r="E681" s="56">
        <v>627.08270263671875</v>
      </c>
    </row>
    <row r="682" spans="1:5" x14ac:dyDescent="0.25">
      <c r="A682" s="5" t="s">
        <v>1372</v>
      </c>
      <c r="B682" s="15" t="s">
        <v>1373</v>
      </c>
      <c r="C682" s="20" t="s">
        <v>41</v>
      </c>
      <c r="D682" s="45">
        <v>185.80177307128906</v>
      </c>
      <c r="E682" s="56">
        <v>217.95423889160156</v>
      </c>
    </row>
    <row r="683" spans="1:5" ht="30" x14ac:dyDescent="0.25">
      <c r="A683" s="5" t="s">
        <v>1374</v>
      </c>
      <c r="B683" s="15" t="s">
        <v>1375</v>
      </c>
      <c r="C683" s="20" t="s">
        <v>38</v>
      </c>
      <c r="D683" s="47">
        <v>4.083048552274704E-2</v>
      </c>
      <c r="E683" s="58">
        <v>4.083048552274704E-2</v>
      </c>
    </row>
    <row r="684" spans="1:5" ht="30" x14ac:dyDescent="0.25">
      <c r="A684" s="5" t="s">
        <v>1376</v>
      </c>
      <c r="B684" s="15" t="s">
        <v>1377</v>
      </c>
      <c r="C684" s="20" t="s">
        <v>38</v>
      </c>
      <c r="D684" s="42">
        <v>5.2158417701721191</v>
      </c>
      <c r="E684" s="53">
        <v>5.4168224334716797</v>
      </c>
    </row>
    <row r="685" spans="1:5" ht="30" x14ac:dyDescent="0.25">
      <c r="A685" s="5" t="s">
        <v>1378</v>
      </c>
      <c r="B685" s="15" t="s">
        <v>1379</v>
      </c>
      <c r="C685" s="20" t="s">
        <v>30</v>
      </c>
      <c r="D685" s="45">
        <v>253.74159240722656</v>
      </c>
      <c r="E685" s="56">
        <v>253.40878295898437</v>
      </c>
    </row>
    <row r="686" spans="1:5" ht="30" x14ac:dyDescent="0.25">
      <c r="A686" s="5" t="s">
        <v>1380</v>
      </c>
      <c r="B686" s="15" t="s">
        <v>1381</v>
      </c>
      <c r="C686" s="20" t="s">
        <v>371</v>
      </c>
      <c r="D686" s="48">
        <v>2968.177978515625</v>
      </c>
      <c r="E686" s="59">
        <v>2966.804931640625</v>
      </c>
    </row>
    <row r="687" spans="1:5" ht="30" x14ac:dyDescent="0.25">
      <c r="A687" s="5" t="s">
        <v>1382</v>
      </c>
      <c r="B687" s="15" t="s">
        <v>1383</v>
      </c>
      <c r="C687" s="20" t="s">
        <v>41</v>
      </c>
      <c r="D687" s="42">
        <v>1.6260995864868164</v>
      </c>
      <c r="E687" s="53">
        <v>1.3524572849273682</v>
      </c>
    </row>
    <row r="688" spans="1:5" x14ac:dyDescent="0.25">
      <c r="A688" s="5" t="s">
        <v>1384</v>
      </c>
      <c r="B688" s="15" t="s">
        <v>1385</v>
      </c>
      <c r="C688" s="20" t="s">
        <v>38</v>
      </c>
      <c r="D688" s="43">
        <v>15.009801864624023</v>
      </c>
      <c r="E688" s="54">
        <v>15.009801864624023</v>
      </c>
    </row>
    <row r="689" spans="1:5" ht="30" x14ac:dyDescent="0.25">
      <c r="A689" s="5" t="s">
        <v>1386</v>
      </c>
      <c r="B689" s="15" t="s">
        <v>1387</v>
      </c>
      <c r="C689" s="20" t="s">
        <v>30</v>
      </c>
      <c r="D689" s="45">
        <v>163.48982238769531</v>
      </c>
      <c r="E689" s="56">
        <v>163.62599182128906</v>
      </c>
    </row>
    <row r="690" spans="1:5" x14ac:dyDescent="0.25">
      <c r="A690" s="5" t="s">
        <v>1388</v>
      </c>
      <c r="B690" s="15" t="s">
        <v>1389</v>
      </c>
      <c r="C690" s="20" t="s">
        <v>371</v>
      </c>
      <c r="D690" s="45">
        <v>691.1365966796875</v>
      </c>
      <c r="E690" s="56">
        <v>691.72833251953125</v>
      </c>
    </row>
    <row r="691" spans="1:5" x14ac:dyDescent="0.25">
      <c r="A691" s="5" t="s">
        <v>1390</v>
      </c>
      <c r="B691" s="15" t="s">
        <v>1391</v>
      </c>
      <c r="C691" s="20" t="s">
        <v>41</v>
      </c>
      <c r="D691" s="43">
        <v>23.406675338745117</v>
      </c>
      <c r="E691" s="54">
        <v>27.46966552734375</v>
      </c>
    </row>
    <row r="692" spans="1:5" x14ac:dyDescent="0.25">
      <c r="A692" s="5" t="s">
        <v>1392</v>
      </c>
      <c r="B692" s="15" t="s">
        <v>1393</v>
      </c>
      <c r="C692" s="20" t="s">
        <v>38</v>
      </c>
      <c r="D692" s="42">
        <v>3.4473249912261963</v>
      </c>
      <c r="E692" s="53">
        <v>3.4473249912261963</v>
      </c>
    </row>
    <row r="693" spans="1:5" ht="30" x14ac:dyDescent="0.25">
      <c r="A693" s="5" t="s">
        <v>1394</v>
      </c>
      <c r="B693" s="15" t="s">
        <v>1395</v>
      </c>
      <c r="C693" s="20" t="s">
        <v>30</v>
      </c>
      <c r="D693" s="45">
        <v>138.328857421875</v>
      </c>
      <c r="E693" s="56">
        <v>138.328857421875</v>
      </c>
    </row>
    <row r="694" spans="1:5" x14ac:dyDescent="0.25">
      <c r="A694" s="5" t="s">
        <v>1396</v>
      </c>
      <c r="B694" s="15" t="s">
        <v>1397</v>
      </c>
      <c r="C694" s="20" t="s">
        <v>371</v>
      </c>
      <c r="D694" s="45">
        <v>647.10150146484375</v>
      </c>
      <c r="E694" s="56">
        <v>647.10150146484375</v>
      </c>
    </row>
    <row r="695" spans="1:5" x14ac:dyDescent="0.25">
      <c r="A695" s="5" t="s">
        <v>1398</v>
      </c>
      <c r="B695" s="15" t="s">
        <v>1399</v>
      </c>
      <c r="C695" s="20" t="s">
        <v>41</v>
      </c>
      <c r="D695" s="45">
        <v>210.83453369140625</v>
      </c>
      <c r="E695" s="56">
        <v>246.7763671875</v>
      </c>
    </row>
    <row r="696" spans="1:5" ht="30" x14ac:dyDescent="0.25">
      <c r="A696" s="5" t="s">
        <v>1400</v>
      </c>
      <c r="B696" s="15" t="s">
        <v>1401</v>
      </c>
      <c r="C696" s="20" t="s">
        <v>38</v>
      </c>
      <c r="D696" s="47">
        <v>3.8308631628751755E-2</v>
      </c>
      <c r="E696" s="58">
        <v>3.8308631628751755E-2</v>
      </c>
    </row>
    <row r="697" spans="1:5" ht="30" x14ac:dyDescent="0.25">
      <c r="A697" s="5" t="s">
        <v>1402</v>
      </c>
      <c r="B697" s="15" t="s">
        <v>1403</v>
      </c>
      <c r="C697" s="20" t="s">
        <v>30</v>
      </c>
      <c r="D697" s="43">
        <v>23.99854850769043</v>
      </c>
      <c r="E697" s="54">
        <v>23.998752593994141</v>
      </c>
    </row>
    <row r="698" spans="1:5" ht="30" x14ac:dyDescent="0.25">
      <c r="A698" s="5" t="s">
        <v>1404</v>
      </c>
      <c r="B698" s="15" t="s">
        <v>1405</v>
      </c>
      <c r="C698" s="20" t="s">
        <v>38</v>
      </c>
      <c r="D698" s="43">
        <v>79.389389038085937</v>
      </c>
      <c r="E698" s="54">
        <v>82.432525634765625</v>
      </c>
    </row>
    <row r="699" spans="1:5" ht="30" x14ac:dyDescent="0.25">
      <c r="A699" s="5" t="s">
        <v>1406</v>
      </c>
      <c r="B699" s="15" t="s">
        <v>1407</v>
      </c>
      <c r="C699" s="20" t="s">
        <v>30</v>
      </c>
      <c r="D699" s="45">
        <v>460.00350952148437</v>
      </c>
      <c r="E699" s="56">
        <v>460.00350952148437</v>
      </c>
    </row>
    <row r="700" spans="1:5" ht="30" x14ac:dyDescent="0.25">
      <c r="A700" s="5" t="s">
        <v>1408</v>
      </c>
      <c r="B700" s="15" t="s">
        <v>1409</v>
      </c>
      <c r="C700" s="20" t="s">
        <v>41</v>
      </c>
      <c r="D700" s="45">
        <v>205.37744140625</v>
      </c>
      <c r="E700" s="56">
        <v>240.32330322265625</v>
      </c>
    </row>
    <row r="701" spans="1:5" ht="30" x14ac:dyDescent="0.25">
      <c r="A701" s="5" t="s">
        <v>1410</v>
      </c>
      <c r="B701" s="15" t="s">
        <v>1411</v>
      </c>
      <c r="C701" s="20" t="s">
        <v>371</v>
      </c>
      <c r="D701" s="44">
        <v>3299.786376953125</v>
      </c>
      <c r="E701" s="55">
        <v>3295.404541015625</v>
      </c>
    </row>
    <row r="702" spans="1:5" ht="30" x14ac:dyDescent="0.25">
      <c r="A702" s="5" t="s">
        <v>1412</v>
      </c>
      <c r="B702" s="15" t="s">
        <v>1413</v>
      </c>
      <c r="C702" s="20" t="s">
        <v>38</v>
      </c>
      <c r="D702" s="43">
        <v>79.389389038085937</v>
      </c>
      <c r="E702" s="54">
        <v>82.432525634765625</v>
      </c>
    </row>
    <row r="703" spans="1:5" ht="30" x14ac:dyDescent="0.25">
      <c r="A703" s="5" t="s">
        <v>1414</v>
      </c>
      <c r="B703" s="15" t="s">
        <v>1415</v>
      </c>
      <c r="C703" s="20" t="s">
        <v>30</v>
      </c>
      <c r="D703" s="45">
        <v>436.00494384765625</v>
      </c>
      <c r="E703" s="56">
        <v>436.00473022460937</v>
      </c>
    </row>
    <row r="704" spans="1:5" ht="30" x14ac:dyDescent="0.25">
      <c r="A704" s="5" t="s">
        <v>1416</v>
      </c>
      <c r="B704" s="15" t="s">
        <v>1417</v>
      </c>
      <c r="C704" s="20" t="s">
        <v>41</v>
      </c>
      <c r="D704" s="45">
        <v>210.33328247070312</v>
      </c>
      <c r="E704" s="56">
        <v>246.19003295898437</v>
      </c>
    </row>
    <row r="705" spans="1:5" ht="30" x14ac:dyDescent="0.25">
      <c r="A705" s="5" t="s">
        <v>1418</v>
      </c>
      <c r="B705" s="15" t="s">
        <v>1419</v>
      </c>
      <c r="C705" s="20" t="s">
        <v>371</v>
      </c>
      <c r="D705" s="44">
        <v>3237.77197265625</v>
      </c>
      <c r="E705" s="55">
        <v>3232.808349609375</v>
      </c>
    </row>
    <row r="706" spans="1:5" ht="30" x14ac:dyDescent="0.25">
      <c r="A706" s="5" t="s">
        <v>1420</v>
      </c>
      <c r="B706" s="15" t="s">
        <v>1421</v>
      </c>
      <c r="C706" s="20" t="s">
        <v>41</v>
      </c>
      <c r="D706" s="42">
        <v>4.9558491706848145</v>
      </c>
      <c r="E706" s="53">
        <v>5.8666973114013672</v>
      </c>
    </row>
    <row r="707" spans="1:5" ht="30" x14ac:dyDescent="0.25">
      <c r="A707" s="5" t="s">
        <v>1422</v>
      </c>
      <c r="B707" s="15" t="s">
        <v>1423</v>
      </c>
      <c r="C707" s="20" t="s">
        <v>371</v>
      </c>
      <c r="D707" s="45">
        <v>667.806640625</v>
      </c>
      <c r="E707" s="56">
        <v>668.62213134765625</v>
      </c>
    </row>
    <row r="708" spans="1:5" ht="30" x14ac:dyDescent="0.25">
      <c r="A708" s="5" t="s">
        <v>1424</v>
      </c>
      <c r="B708" s="15" t="s">
        <v>1425</v>
      </c>
      <c r="C708" s="20" t="s">
        <v>30</v>
      </c>
      <c r="D708" s="43">
        <v>22.5994873046875</v>
      </c>
      <c r="E708" s="54">
        <v>22.599420547485352</v>
      </c>
    </row>
    <row r="709" spans="1:5" ht="30" x14ac:dyDescent="0.25">
      <c r="A709" s="5" t="s">
        <v>1426</v>
      </c>
      <c r="B709" s="15" t="s">
        <v>1427</v>
      </c>
      <c r="C709" s="20" t="s">
        <v>38</v>
      </c>
      <c r="D709" s="43">
        <v>80.9771728515625</v>
      </c>
      <c r="E709" s="54">
        <v>84.081169128417969</v>
      </c>
    </row>
    <row r="710" spans="1:5" ht="30" x14ac:dyDescent="0.25">
      <c r="A710" s="5" t="s">
        <v>1428</v>
      </c>
      <c r="B710" s="15" t="s">
        <v>1429</v>
      </c>
      <c r="C710" s="20" t="s">
        <v>30</v>
      </c>
      <c r="D710" s="45">
        <v>434.10498046875</v>
      </c>
      <c r="E710" s="56">
        <v>434.10470581054687</v>
      </c>
    </row>
    <row r="711" spans="1:5" ht="30" x14ac:dyDescent="0.25">
      <c r="A711" s="5" t="s">
        <v>1430</v>
      </c>
      <c r="B711" s="15" t="s">
        <v>1431</v>
      </c>
      <c r="C711" s="20" t="s">
        <v>41</v>
      </c>
      <c r="D711" s="45">
        <v>200.5</v>
      </c>
      <c r="E711" s="56">
        <v>234.53401184082031</v>
      </c>
    </row>
    <row r="712" spans="1:5" ht="30" x14ac:dyDescent="0.25">
      <c r="A712" s="5" t="s">
        <v>1432</v>
      </c>
      <c r="B712" s="15" t="s">
        <v>1433</v>
      </c>
      <c r="C712" s="20" t="s">
        <v>371</v>
      </c>
      <c r="D712" s="44">
        <v>3230.17138671875</v>
      </c>
      <c r="E712" s="55">
        <v>3225.032470703125</v>
      </c>
    </row>
    <row r="713" spans="1:5" ht="30" x14ac:dyDescent="0.25">
      <c r="A713" s="5" t="s">
        <v>1434</v>
      </c>
      <c r="B713" s="15" t="s">
        <v>1435</v>
      </c>
      <c r="C713" s="20" t="s">
        <v>38</v>
      </c>
      <c r="D713" s="43">
        <v>80.9771728515625</v>
      </c>
      <c r="E713" s="54">
        <v>84.081169128417969</v>
      </c>
    </row>
    <row r="714" spans="1:5" ht="30" x14ac:dyDescent="0.25">
      <c r="A714" s="5" t="s">
        <v>1436</v>
      </c>
      <c r="B714" s="15" t="s">
        <v>1437</v>
      </c>
      <c r="C714" s="20" t="s">
        <v>30</v>
      </c>
      <c r="D714" s="45">
        <v>411.5054931640625</v>
      </c>
      <c r="E714" s="56">
        <v>411.50531005859375</v>
      </c>
    </row>
    <row r="715" spans="1:5" ht="30" x14ac:dyDescent="0.25">
      <c r="A715" s="5" t="s">
        <v>1438</v>
      </c>
      <c r="B715" s="15" t="s">
        <v>1439</v>
      </c>
      <c r="C715" s="20" t="s">
        <v>41</v>
      </c>
      <c r="D715" s="45">
        <v>205.37744140625</v>
      </c>
      <c r="E715" s="56">
        <v>240.32330322265625</v>
      </c>
    </row>
    <row r="716" spans="1:5" ht="30" x14ac:dyDescent="0.25">
      <c r="A716" s="5" t="s">
        <v>1440</v>
      </c>
      <c r="B716" s="15" t="s">
        <v>1441</v>
      </c>
      <c r="C716" s="20" t="s">
        <v>371</v>
      </c>
      <c r="D716" s="44">
        <v>3169.318603515625</v>
      </c>
      <c r="E716" s="55">
        <v>3163.44921875</v>
      </c>
    </row>
    <row r="717" spans="1:5" ht="30" x14ac:dyDescent="0.25">
      <c r="A717" s="5" t="s">
        <v>1442</v>
      </c>
      <c r="B717" s="15" t="s">
        <v>1443</v>
      </c>
      <c r="C717" s="20" t="s">
        <v>41</v>
      </c>
      <c r="D717" s="42">
        <v>4.8774323463439941</v>
      </c>
      <c r="E717" s="53">
        <v>5.7893123626708984</v>
      </c>
    </row>
    <row r="718" spans="1:5" ht="30" x14ac:dyDescent="0.25">
      <c r="A718" s="5" t="s">
        <v>1444</v>
      </c>
      <c r="B718" s="15" t="s">
        <v>1445</v>
      </c>
      <c r="C718" s="20" t="s">
        <v>371</v>
      </c>
      <c r="D718" s="45">
        <v>667.806640625</v>
      </c>
      <c r="E718" s="56">
        <v>668.62213134765625</v>
      </c>
    </row>
    <row r="719" spans="1:5" ht="30" x14ac:dyDescent="0.25">
      <c r="A719" s="5" t="s">
        <v>1446</v>
      </c>
      <c r="B719" s="15" t="s">
        <v>1447</v>
      </c>
      <c r="C719" s="20"/>
      <c r="D719" s="12" t="s">
        <v>1448</v>
      </c>
      <c r="E719" s="33" t="s">
        <v>1448</v>
      </c>
    </row>
    <row r="720" spans="1:5" ht="30" x14ac:dyDescent="0.25">
      <c r="A720" s="5" t="s">
        <v>1449</v>
      </c>
      <c r="B720" s="15" t="s">
        <v>1450</v>
      </c>
      <c r="C720" s="20" t="s">
        <v>54</v>
      </c>
      <c r="D720" s="42">
        <v>4.9813203811645508</v>
      </c>
      <c r="E720" s="53">
        <v>4.9813203811645508</v>
      </c>
    </row>
    <row r="721" spans="1:5" ht="30" x14ac:dyDescent="0.25">
      <c r="A721" s="5" t="s">
        <v>1451</v>
      </c>
      <c r="B721" s="15" t="s">
        <v>1452</v>
      </c>
      <c r="C721" s="20" t="s">
        <v>30</v>
      </c>
      <c r="D721" s="42">
        <v>1.0000016689300537</v>
      </c>
      <c r="E721" s="53">
        <v>1.0000016689300537</v>
      </c>
    </row>
    <row r="722" spans="1:5" ht="30" x14ac:dyDescent="0.25">
      <c r="A722" s="5" t="s">
        <v>1453</v>
      </c>
      <c r="B722" s="15" t="s">
        <v>1454</v>
      </c>
      <c r="C722" s="20" t="s">
        <v>155</v>
      </c>
      <c r="D722" s="43">
        <v>16.131874084472656</v>
      </c>
      <c r="E722" s="54">
        <v>17.295782089233398</v>
      </c>
    </row>
    <row r="723" spans="1:5" ht="30" x14ac:dyDescent="0.25">
      <c r="A723" s="5" t="s">
        <v>1455</v>
      </c>
      <c r="B723" s="15" t="s">
        <v>1456</v>
      </c>
      <c r="C723" s="20"/>
      <c r="D723" s="12" t="s">
        <v>1448</v>
      </c>
      <c r="E723" s="33" t="s">
        <v>1448</v>
      </c>
    </row>
    <row r="724" spans="1:5" ht="30" x14ac:dyDescent="0.25">
      <c r="A724" s="5" t="s">
        <v>1457</v>
      </c>
      <c r="B724" s="15" t="s">
        <v>1458</v>
      </c>
      <c r="C724" s="20" t="s">
        <v>54</v>
      </c>
      <c r="D724" s="42">
        <v>4.9813203811645508</v>
      </c>
      <c r="E724" s="53">
        <v>4.9813203811645508</v>
      </c>
    </row>
    <row r="725" spans="1:5" ht="30" x14ac:dyDescent="0.25">
      <c r="A725" s="5" t="s">
        <v>1459</v>
      </c>
      <c r="B725" s="15" t="s">
        <v>1460</v>
      </c>
      <c r="C725" s="20" t="s">
        <v>30</v>
      </c>
      <c r="D725" s="42">
        <v>1.2000020742416382</v>
      </c>
      <c r="E725" s="53">
        <v>1.2000020742416382</v>
      </c>
    </row>
    <row r="726" spans="1:5" ht="30" x14ac:dyDescent="0.25">
      <c r="A726" s="5" t="s">
        <v>1461</v>
      </c>
      <c r="B726" s="15" t="s">
        <v>1462</v>
      </c>
      <c r="C726" s="20" t="s">
        <v>155</v>
      </c>
      <c r="D726" s="43">
        <v>98.366165161132813</v>
      </c>
      <c r="E726" s="56">
        <v>104.07701873779297</v>
      </c>
    </row>
    <row r="727" spans="1:5" ht="30" x14ac:dyDescent="0.25">
      <c r="A727" s="5" t="s">
        <v>1463</v>
      </c>
      <c r="B727" s="15" t="s">
        <v>1464</v>
      </c>
      <c r="C727" s="20"/>
      <c r="D727" s="12" t="s">
        <v>1448</v>
      </c>
      <c r="E727" s="33" t="s">
        <v>1448</v>
      </c>
    </row>
    <row r="728" spans="1:5" ht="30" x14ac:dyDescent="0.25">
      <c r="A728" s="5" t="s">
        <v>1465</v>
      </c>
      <c r="B728" s="15" t="s">
        <v>1466</v>
      </c>
      <c r="C728" s="20" t="s">
        <v>54</v>
      </c>
      <c r="D728" s="42">
        <v>4.9813203811645508</v>
      </c>
      <c r="E728" s="53">
        <v>4.9813203811645508</v>
      </c>
    </row>
    <row r="729" spans="1:5" ht="30" x14ac:dyDescent="0.25">
      <c r="A729" s="5" t="s">
        <v>1467</v>
      </c>
      <c r="B729" s="15" t="s">
        <v>1468</v>
      </c>
      <c r="C729" s="20" t="s">
        <v>30</v>
      </c>
      <c r="D729" s="42">
        <v>1.0000016689300537</v>
      </c>
      <c r="E729" s="53">
        <v>1.0000016689300537</v>
      </c>
    </row>
    <row r="730" spans="1:5" ht="30" x14ac:dyDescent="0.25">
      <c r="A730" s="5" t="s">
        <v>1469</v>
      </c>
      <c r="B730" s="15" t="s">
        <v>1470</v>
      </c>
      <c r="C730" s="20" t="s">
        <v>155</v>
      </c>
      <c r="D730" s="43">
        <v>16.795194625854492</v>
      </c>
      <c r="E730" s="54">
        <v>18.006565093994141</v>
      </c>
    </row>
    <row r="731" spans="1:5" ht="30" x14ac:dyDescent="0.25">
      <c r="A731" s="5" t="s">
        <v>1471</v>
      </c>
      <c r="B731" s="15" t="s">
        <v>1472</v>
      </c>
      <c r="C731" s="20"/>
      <c r="D731" s="12" t="s">
        <v>1448</v>
      </c>
      <c r="E731" s="33" t="s">
        <v>1448</v>
      </c>
    </row>
    <row r="732" spans="1:5" ht="30" x14ac:dyDescent="0.25">
      <c r="A732" s="5" t="s">
        <v>1473</v>
      </c>
      <c r="B732" s="15" t="s">
        <v>1474</v>
      </c>
      <c r="C732" s="20" t="s">
        <v>54</v>
      </c>
      <c r="D732" s="42">
        <v>4.9813203811645508</v>
      </c>
      <c r="E732" s="53">
        <v>4.9813203811645508</v>
      </c>
    </row>
    <row r="733" spans="1:5" ht="30" x14ac:dyDescent="0.25">
      <c r="A733" s="5" t="s">
        <v>1475</v>
      </c>
      <c r="B733" s="15" t="s">
        <v>1476</v>
      </c>
      <c r="C733" s="20" t="s">
        <v>30</v>
      </c>
      <c r="D733" s="42">
        <v>1.0000016689300537</v>
      </c>
      <c r="E733" s="53">
        <v>1.0000016689300537</v>
      </c>
    </row>
    <row r="734" spans="1:5" ht="30" x14ac:dyDescent="0.25">
      <c r="A734" s="5" t="s">
        <v>1477</v>
      </c>
      <c r="B734" s="15" t="s">
        <v>1478</v>
      </c>
      <c r="C734" s="20" t="s">
        <v>155</v>
      </c>
      <c r="D734" s="43">
        <v>16.795194625854492</v>
      </c>
      <c r="E734" s="54">
        <v>18.006565093994141</v>
      </c>
    </row>
    <row r="735" spans="1:5" ht="30" x14ac:dyDescent="0.25">
      <c r="A735" s="5" t="s">
        <v>1479</v>
      </c>
      <c r="B735" s="15" t="s">
        <v>1480</v>
      </c>
      <c r="C735" s="20"/>
      <c r="D735" s="12" t="s">
        <v>1448</v>
      </c>
      <c r="E735" s="33" t="s">
        <v>1448</v>
      </c>
    </row>
    <row r="736" spans="1:5" ht="30" x14ac:dyDescent="0.25">
      <c r="A736" s="5" t="s">
        <v>1481</v>
      </c>
      <c r="B736" s="15" t="s">
        <v>1482</v>
      </c>
      <c r="C736" s="20" t="s">
        <v>54</v>
      </c>
      <c r="D736" s="42">
        <v>4.9813203811645508</v>
      </c>
      <c r="E736" s="53">
        <v>4.9813203811645508</v>
      </c>
    </row>
    <row r="737" spans="1:5" ht="30" x14ac:dyDescent="0.25">
      <c r="A737" s="5" t="s">
        <v>1483</v>
      </c>
      <c r="B737" s="15" t="s">
        <v>1484</v>
      </c>
      <c r="C737" s="20" t="s">
        <v>30</v>
      </c>
      <c r="D737" s="42">
        <v>1.0000016689300537</v>
      </c>
      <c r="E737" s="53">
        <v>1.0000016689300537</v>
      </c>
    </row>
    <row r="738" spans="1:5" ht="30" x14ac:dyDescent="0.25">
      <c r="A738" s="5" t="s">
        <v>1485</v>
      </c>
      <c r="B738" s="15" t="s">
        <v>1486</v>
      </c>
      <c r="C738" s="20" t="s">
        <v>155</v>
      </c>
      <c r="D738" s="43">
        <v>16.131874084472656</v>
      </c>
      <c r="E738" s="54">
        <v>17.295782089233398</v>
      </c>
    </row>
    <row r="739" spans="1:5" ht="30" x14ac:dyDescent="0.25">
      <c r="A739" s="5" t="s">
        <v>1487</v>
      </c>
      <c r="B739" s="15" t="s">
        <v>1488</v>
      </c>
      <c r="C739" s="20"/>
      <c r="D739" s="12" t="s">
        <v>1358</v>
      </c>
      <c r="E739" s="33" t="s">
        <v>1358</v>
      </c>
    </row>
    <row r="740" spans="1:5" ht="30" x14ac:dyDescent="0.25">
      <c r="A740" s="5" t="s">
        <v>1489</v>
      </c>
      <c r="B740" s="15" t="s">
        <v>1490</v>
      </c>
      <c r="C740" s="20" t="s">
        <v>41</v>
      </c>
      <c r="D740" s="45">
        <v>201.00125122070312</v>
      </c>
      <c r="E740" s="56">
        <v>235.12034606933594</v>
      </c>
    </row>
    <row r="741" spans="1:5" ht="30" x14ac:dyDescent="0.25">
      <c r="A741" s="5" t="s">
        <v>1491</v>
      </c>
      <c r="B741" s="15" t="s">
        <v>1492</v>
      </c>
      <c r="C741" s="20" t="s">
        <v>38</v>
      </c>
      <c r="D741" s="43">
        <v>97.683013916015625</v>
      </c>
      <c r="E741" s="56">
        <v>101.4273681640625</v>
      </c>
    </row>
    <row r="742" spans="1:5" ht="30" x14ac:dyDescent="0.25">
      <c r="A742" s="5" t="s">
        <v>1493</v>
      </c>
      <c r="B742" s="15" t="s">
        <v>1494</v>
      </c>
      <c r="C742" s="20" t="s">
        <v>371</v>
      </c>
      <c r="D742" s="45">
        <v>946.62469482421875</v>
      </c>
      <c r="E742" s="56">
        <v>948.23187255859375</v>
      </c>
    </row>
    <row r="743" spans="1:5" ht="30" x14ac:dyDescent="0.25">
      <c r="A743" s="5" t="s">
        <v>1495</v>
      </c>
      <c r="B743" s="15" t="s">
        <v>1496</v>
      </c>
      <c r="C743" s="20" t="s">
        <v>30</v>
      </c>
      <c r="D743" s="45">
        <v>220.17762756347656</v>
      </c>
      <c r="E743" s="56">
        <v>220.50515747070312</v>
      </c>
    </row>
    <row r="744" spans="1:5" ht="30" x14ac:dyDescent="0.25">
      <c r="A744" s="5" t="s">
        <v>1497</v>
      </c>
      <c r="B744" s="15" t="s">
        <v>1498</v>
      </c>
      <c r="C744" s="20" t="s">
        <v>41</v>
      </c>
      <c r="D744" s="45">
        <v>201.00125122070312</v>
      </c>
      <c r="E744" s="56">
        <v>235.12034606933594</v>
      </c>
    </row>
    <row r="745" spans="1:5" ht="30" x14ac:dyDescent="0.25">
      <c r="A745" s="5" t="s">
        <v>1499</v>
      </c>
      <c r="B745" s="15" t="s">
        <v>1500</v>
      </c>
      <c r="C745" s="20" t="s">
        <v>38</v>
      </c>
      <c r="D745" s="43">
        <v>89.617446899414062</v>
      </c>
      <c r="E745" s="54">
        <v>93.052635192871094</v>
      </c>
    </row>
    <row r="746" spans="1:5" ht="30" x14ac:dyDescent="0.25">
      <c r="A746" s="5" t="s">
        <v>1501</v>
      </c>
      <c r="B746" s="15" t="s">
        <v>1502</v>
      </c>
      <c r="C746" s="20" t="s">
        <v>30</v>
      </c>
      <c r="D746" s="45">
        <v>303</v>
      </c>
      <c r="E746" s="56">
        <v>296.14520263671875</v>
      </c>
    </row>
    <row r="747" spans="1:5" ht="30" x14ac:dyDescent="0.25">
      <c r="A747" s="5" t="s">
        <v>1503</v>
      </c>
      <c r="B747" s="15" t="s">
        <v>1504</v>
      </c>
      <c r="C747" s="20" t="s">
        <v>371</v>
      </c>
      <c r="D747" s="48">
        <v>1361.6749267578125</v>
      </c>
      <c r="E747" s="59">
        <v>1322.06787109375</v>
      </c>
    </row>
    <row r="748" spans="1:5" ht="30" x14ac:dyDescent="0.25">
      <c r="A748" s="5" t="s">
        <v>1505</v>
      </c>
      <c r="B748" s="15" t="s">
        <v>1506</v>
      </c>
      <c r="C748" s="20" t="s">
        <v>41</v>
      </c>
      <c r="D748" s="45">
        <v>266.7266845703125</v>
      </c>
      <c r="E748" s="56">
        <v>287.64938354492187</v>
      </c>
    </row>
    <row r="749" spans="1:5" ht="30" x14ac:dyDescent="0.25">
      <c r="A749" s="5" t="s">
        <v>1507</v>
      </c>
      <c r="B749" s="15" t="s">
        <v>1508</v>
      </c>
      <c r="C749" s="20" t="s">
        <v>41</v>
      </c>
      <c r="D749" s="42">
        <v>2.4805808067321777</v>
      </c>
      <c r="E749" s="53">
        <v>2.7474005222320557</v>
      </c>
    </row>
    <row r="750" spans="1:5" ht="30" x14ac:dyDescent="0.25">
      <c r="A750" s="5" t="s">
        <v>1509</v>
      </c>
      <c r="B750" s="15" t="s">
        <v>1510</v>
      </c>
      <c r="C750" s="20" t="s">
        <v>30</v>
      </c>
      <c r="D750" s="45">
        <v>527.17657470703125</v>
      </c>
      <c r="E750" s="56">
        <v>486.72384643554687</v>
      </c>
    </row>
    <row r="751" spans="1:5" ht="30" x14ac:dyDescent="0.25">
      <c r="A751" s="5" t="s">
        <v>1511</v>
      </c>
      <c r="B751" s="15" t="s">
        <v>1512</v>
      </c>
      <c r="C751" s="20" t="s">
        <v>30</v>
      </c>
      <c r="D751" s="45">
        <v>264.947509765625</v>
      </c>
      <c r="E751" s="56">
        <v>225.50515747070312</v>
      </c>
    </row>
    <row r="752" spans="1:5" ht="30" x14ac:dyDescent="0.25">
      <c r="A752" s="5" t="s">
        <v>1513</v>
      </c>
      <c r="B752" s="15" t="s">
        <v>1514</v>
      </c>
      <c r="C752" s="20" t="s">
        <v>30</v>
      </c>
      <c r="D752" s="43">
        <v>56.524303436279297</v>
      </c>
      <c r="E752" s="54">
        <v>54.638282775878906</v>
      </c>
    </row>
    <row r="753" spans="1:5" ht="30" x14ac:dyDescent="0.25">
      <c r="A753" s="5" t="s">
        <v>1515</v>
      </c>
      <c r="B753" s="15" t="s">
        <v>1516</v>
      </c>
      <c r="C753" s="20" t="s">
        <v>41</v>
      </c>
      <c r="D753" s="46">
        <v>0</v>
      </c>
      <c r="E753" s="57">
        <v>0</v>
      </c>
    </row>
    <row r="754" spans="1:5" ht="30" x14ac:dyDescent="0.25">
      <c r="A754" s="5" t="s">
        <v>1517</v>
      </c>
      <c r="B754" s="15" t="s">
        <v>1518</v>
      </c>
      <c r="C754" s="20" t="s">
        <v>371</v>
      </c>
      <c r="D754" s="48">
        <v>1159.54443359375</v>
      </c>
      <c r="E754" s="56">
        <v>969.1915283203125</v>
      </c>
    </row>
    <row r="755" spans="1:5" ht="45" x14ac:dyDescent="0.25">
      <c r="A755" s="5" t="s">
        <v>1519</v>
      </c>
      <c r="B755" s="15" t="s">
        <v>1520</v>
      </c>
      <c r="C755" s="20" t="s">
        <v>155</v>
      </c>
      <c r="D755" s="44">
        <v>23174.142578125</v>
      </c>
      <c r="E755" s="55">
        <v>24416.0625</v>
      </c>
    </row>
    <row r="756" spans="1:5" ht="30" x14ac:dyDescent="0.25">
      <c r="A756" s="5" t="s">
        <v>1521</v>
      </c>
      <c r="B756" s="15" t="s">
        <v>1522</v>
      </c>
      <c r="C756" s="20" t="s">
        <v>155</v>
      </c>
      <c r="D756" s="46">
        <v>0</v>
      </c>
      <c r="E756" s="57">
        <v>0</v>
      </c>
    </row>
    <row r="757" spans="1:5" ht="30" x14ac:dyDescent="0.25">
      <c r="A757" s="5" t="s">
        <v>1523</v>
      </c>
      <c r="B757" s="15" t="s">
        <v>1524</v>
      </c>
      <c r="C757" s="20" t="s">
        <v>155</v>
      </c>
      <c r="D757" s="44">
        <v>23174.142578125</v>
      </c>
      <c r="E757" s="55">
        <v>24416.0625</v>
      </c>
    </row>
    <row r="758" spans="1:5" ht="30" x14ac:dyDescent="0.25">
      <c r="A758" s="5" t="s">
        <v>1525</v>
      </c>
      <c r="B758" s="15" t="s">
        <v>1526</v>
      </c>
      <c r="C758" s="20" t="s">
        <v>155</v>
      </c>
      <c r="D758" s="45">
        <v>173.80607604980469</v>
      </c>
      <c r="E758" s="56">
        <v>183.12046813964844</v>
      </c>
    </row>
    <row r="759" spans="1:5" ht="30" x14ac:dyDescent="0.25">
      <c r="A759" s="5" t="s">
        <v>1527</v>
      </c>
      <c r="B759" s="15" t="s">
        <v>1528</v>
      </c>
      <c r="C759" s="20" t="s">
        <v>155</v>
      </c>
      <c r="D759" s="46">
        <v>0</v>
      </c>
      <c r="E759" s="57">
        <v>0</v>
      </c>
    </row>
    <row r="760" spans="1:5" ht="30" x14ac:dyDescent="0.25">
      <c r="A760" s="5" t="s">
        <v>1529</v>
      </c>
      <c r="B760" s="15" t="s">
        <v>1530</v>
      </c>
      <c r="C760" s="20" t="s">
        <v>54</v>
      </c>
      <c r="D760" s="42">
        <v>2.4906601905822754</v>
      </c>
      <c r="E760" s="53">
        <v>2.4906601905822754</v>
      </c>
    </row>
    <row r="761" spans="1:5" ht="30" x14ac:dyDescent="0.25">
      <c r="A761" s="5" t="s">
        <v>1531</v>
      </c>
      <c r="B761" s="15" t="s">
        <v>1532</v>
      </c>
      <c r="C761" s="20" t="s">
        <v>38</v>
      </c>
      <c r="D761" s="42">
        <v>8.0655708312988281</v>
      </c>
      <c r="E761" s="53">
        <v>8.3747358322143555</v>
      </c>
    </row>
    <row r="762" spans="1:5" ht="45" x14ac:dyDescent="0.25">
      <c r="A762" s="5" t="s">
        <v>1533</v>
      </c>
      <c r="B762" s="15" t="s">
        <v>1534</v>
      </c>
      <c r="C762" s="20" t="s">
        <v>33</v>
      </c>
      <c r="D762" s="43">
        <v>99.796905517578125</v>
      </c>
      <c r="E762" s="54">
        <v>99.808128356933594</v>
      </c>
    </row>
    <row r="763" spans="1:5" ht="45" x14ac:dyDescent="0.25">
      <c r="A763" s="5" t="s">
        <v>1535</v>
      </c>
      <c r="B763" s="15" t="s">
        <v>1536</v>
      </c>
      <c r="C763" s="20" t="s">
        <v>155</v>
      </c>
      <c r="D763" s="45">
        <v>217.59468078613281</v>
      </c>
      <c r="E763" s="56">
        <v>214.627197265625</v>
      </c>
    </row>
    <row r="764" spans="1:5" ht="30" x14ac:dyDescent="0.25">
      <c r="A764" s="5" t="s">
        <v>1537</v>
      </c>
      <c r="B764" s="15" t="s">
        <v>1538</v>
      </c>
      <c r="C764" s="20" t="s">
        <v>38</v>
      </c>
      <c r="D764" s="47">
        <v>0.97489684820175171</v>
      </c>
      <c r="E764" s="58">
        <v>0.97489595413208008</v>
      </c>
    </row>
    <row r="765" spans="1:5" ht="45" x14ac:dyDescent="0.25">
      <c r="A765" s="5" t="s">
        <v>1539</v>
      </c>
      <c r="B765" s="15" t="s">
        <v>1540</v>
      </c>
      <c r="C765" s="20" t="s">
        <v>30</v>
      </c>
      <c r="D765" s="45">
        <v>126.17892456054687</v>
      </c>
      <c r="E765" s="54">
        <v>84.946823120117188</v>
      </c>
    </row>
    <row r="766" spans="1:5" ht="45" x14ac:dyDescent="0.25">
      <c r="A766" s="5" t="s">
        <v>1541</v>
      </c>
      <c r="B766" s="15" t="s">
        <v>1542</v>
      </c>
      <c r="C766" s="20" t="s">
        <v>1543</v>
      </c>
      <c r="D766" s="44">
        <v>317212.84375</v>
      </c>
      <c r="E766" s="55">
        <v>303770.9375</v>
      </c>
    </row>
    <row r="767" spans="1:5" ht="30" x14ac:dyDescent="0.25">
      <c r="A767" s="5" t="s">
        <v>1544</v>
      </c>
      <c r="B767" s="15" t="s">
        <v>1545</v>
      </c>
      <c r="C767" s="20" t="s">
        <v>41</v>
      </c>
      <c r="D767" s="45">
        <v>266.72653198242187</v>
      </c>
      <c r="E767" s="56">
        <v>287.6678466796875</v>
      </c>
    </row>
    <row r="768" spans="1:5" ht="45" x14ac:dyDescent="0.25">
      <c r="A768" s="5" t="s">
        <v>1546</v>
      </c>
      <c r="B768" s="15" t="s">
        <v>1547</v>
      </c>
      <c r="C768" s="20" t="s">
        <v>41</v>
      </c>
      <c r="D768" s="42">
        <v>2.4805808067321777</v>
      </c>
      <c r="E768" s="53">
        <v>2.7474005222320557</v>
      </c>
    </row>
    <row r="769" spans="1:5" ht="30" x14ac:dyDescent="0.25">
      <c r="A769" s="5" t="s">
        <v>1548</v>
      </c>
      <c r="B769" s="15" t="s">
        <v>1549</v>
      </c>
      <c r="C769" s="20" t="s">
        <v>41</v>
      </c>
      <c r="D769" s="42">
        <v>2.4755427837371826</v>
      </c>
      <c r="E769" s="53">
        <v>2.742128849029541</v>
      </c>
    </row>
    <row r="770" spans="1:5" ht="45" x14ac:dyDescent="0.25">
      <c r="A770" s="5" t="s">
        <v>1550</v>
      </c>
      <c r="B770" s="15" t="s">
        <v>1551</v>
      </c>
      <c r="C770" s="20" t="s">
        <v>41</v>
      </c>
      <c r="D770" s="50">
        <v>5.0378292798995972E-3</v>
      </c>
      <c r="E770" s="61">
        <v>5.2716173231601715E-3</v>
      </c>
    </row>
    <row r="771" spans="1:5" ht="45" x14ac:dyDescent="0.25">
      <c r="A771" s="5" t="s">
        <v>1552</v>
      </c>
      <c r="B771" s="15" t="s">
        <v>1553</v>
      </c>
      <c r="C771" s="20" t="s">
        <v>71</v>
      </c>
      <c r="D771" s="44">
        <v>3910.42626953125</v>
      </c>
      <c r="E771" s="55">
        <v>3848.879150390625</v>
      </c>
    </row>
    <row r="772" spans="1:5" ht="45" x14ac:dyDescent="0.25">
      <c r="A772" s="5" t="s">
        <v>1554</v>
      </c>
      <c r="B772" s="15" t="s">
        <v>1555</v>
      </c>
      <c r="C772" s="20" t="s">
        <v>122</v>
      </c>
      <c r="D772" s="44">
        <v>12309.6279296875</v>
      </c>
      <c r="E772" s="55">
        <v>13029.3408203125</v>
      </c>
    </row>
    <row r="773" spans="1:5" ht="45" x14ac:dyDescent="0.25">
      <c r="A773" s="5" t="s">
        <v>1556</v>
      </c>
      <c r="B773" s="15" t="s">
        <v>1557</v>
      </c>
      <c r="C773" s="20" t="s">
        <v>71</v>
      </c>
      <c r="D773" s="42">
        <v>7.9417142868041992</v>
      </c>
      <c r="E773" s="53">
        <v>7.3850970268249512</v>
      </c>
    </row>
    <row r="774" spans="1:5" ht="45" x14ac:dyDescent="0.25">
      <c r="A774" s="5" t="s">
        <v>1558</v>
      </c>
      <c r="B774" s="15" t="s">
        <v>1559</v>
      </c>
      <c r="C774" s="20" t="s">
        <v>122</v>
      </c>
      <c r="D774" s="43">
        <v>24.99970817565918</v>
      </c>
      <c r="E774" s="54">
        <v>25.000249862670898</v>
      </c>
    </row>
    <row r="775" spans="1:5" ht="30" x14ac:dyDescent="0.25">
      <c r="A775" s="5" t="s">
        <v>1560</v>
      </c>
      <c r="B775" s="15" t="s">
        <v>1561</v>
      </c>
      <c r="C775" s="20" t="s">
        <v>54</v>
      </c>
      <c r="D775" s="42">
        <v>8.0946455001831055</v>
      </c>
      <c r="E775" s="53">
        <v>8.0946455001831055</v>
      </c>
    </row>
    <row r="776" spans="1:5" ht="30" x14ac:dyDescent="0.25">
      <c r="A776" s="5" t="s">
        <v>1562</v>
      </c>
      <c r="B776" s="15" t="s">
        <v>1563</v>
      </c>
      <c r="C776" s="20" t="s">
        <v>155</v>
      </c>
      <c r="D776" s="43">
        <v>98.391387939453125</v>
      </c>
      <c r="E776" s="56">
        <v>104.10212707519531</v>
      </c>
    </row>
    <row r="777" spans="1:5" ht="30" x14ac:dyDescent="0.25">
      <c r="A777" s="5" t="s">
        <v>1564</v>
      </c>
      <c r="B777" s="15" t="s">
        <v>1565</v>
      </c>
      <c r="C777" s="20" t="s">
        <v>125</v>
      </c>
      <c r="D777" s="42">
        <v>1.2166107892990112</v>
      </c>
      <c r="E777" s="53">
        <v>1.2401611804962158</v>
      </c>
    </row>
    <row r="778" spans="1:5" ht="30" x14ac:dyDescent="0.25">
      <c r="A778" s="5" t="s">
        <v>1566</v>
      </c>
      <c r="B778" s="15" t="s">
        <v>1567</v>
      </c>
      <c r="C778" s="20"/>
      <c r="D778" s="12" t="s">
        <v>1568</v>
      </c>
      <c r="E778" s="33" t="s">
        <v>1568</v>
      </c>
    </row>
    <row r="779" spans="1:5" ht="30" x14ac:dyDescent="0.25">
      <c r="A779" s="5" t="s">
        <v>1569</v>
      </c>
      <c r="B779" s="15" t="s">
        <v>1570</v>
      </c>
      <c r="C779" s="20"/>
      <c r="D779" s="12" t="s">
        <v>1568</v>
      </c>
      <c r="E779" s="33" t="s">
        <v>1568</v>
      </c>
    </row>
    <row r="780" spans="1:5" ht="30" x14ac:dyDescent="0.25">
      <c r="A780" s="5" t="s">
        <v>1571</v>
      </c>
      <c r="B780" s="15" t="s">
        <v>1572</v>
      </c>
      <c r="C780" s="20"/>
      <c r="D780" s="42">
        <v>1</v>
      </c>
      <c r="E780" s="53">
        <v>1</v>
      </c>
    </row>
    <row r="781" spans="1:5" ht="30" x14ac:dyDescent="0.25">
      <c r="A781" s="5" t="s">
        <v>1573</v>
      </c>
      <c r="B781" s="15" t="s">
        <v>210</v>
      </c>
      <c r="C781" s="20"/>
      <c r="D781" s="42">
        <v>1</v>
      </c>
      <c r="E781" s="53">
        <v>1</v>
      </c>
    </row>
    <row r="782" spans="1:5" ht="30" x14ac:dyDescent="0.25">
      <c r="A782" s="5" t="s">
        <v>1574</v>
      </c>
      <c r="B782" s="15" t="s">
        <v>1575</v>
      </c>
      <c r="C782" s="20" t="s">
        <v>155</v>
      </c>
      <c r="D782" s="45">
        <v>286.30941772460937</v>
      </c>
      <c r="E782" s="56">
        <v>304.72537231445312</v>
      </c>
    </row>
    <row r="783" spans="1:5" ht="30" x14ac:dyDescent="0.25">
      <c r="A783" s="5" t="s">
        <v>1576</v>
      </c>
      <c r="B783" s="15" t="s">
        <v>1577</v>
      </c>
      <c r="C783" s="20" t="s">
        <v>155</v>
      </c>
      <c r="D783" s="45">
        <v>286.30941772460937</v>
      </c>
      <c r="E783" s="56">
        <v>304.72537231445312</v>
      </c>
    </row>
    <row r="784" spans="1:5" ht="30" x14ac:dyDescent="0.25">
      <c r="A784" s="5" t="s">
        <v>1578</v>
      </c>
      <c r="B784" s="15" t="s">
        <v>1579</v>
      </c>
      <c r="C784" s="20" t="s">
        <v>155</v>
      </c>
      <c r="D784" s="45">
        <v>283.44631958007812</v>
      </c>
      <c r="E784" s="56">
        <v>301.67813110351562</v>
      </c>
    </row>
    <row r="785" spans="1:5" ht="30" x14ac:dyDescent="0.25">
      <c r="A785" s="5" t="s">
        <v>1580</v>
      </c>
      <c r="B785" s="15" t="s">
        <v>1581</v>
      </c>
      <c r="C785" s="20" t="s">
        <v>162</v>
      </c>
      <c r="D785" s="43">
        <v>14.35383415222168</v>
      </c>
      <c r="E785" s="54">
        <v>15.277314186096191</v>
      </c>
    </row>
    <row r="786" spans="1:5" ht="30" x14ac:dyDescent="0.25">
      <c r="A786" s="5" t="s">
        <v>1582</v>
      </c>
      <c r="B786" s="15" t="s">
        <v>1583</v>
      </c>
      <c r="C786" s="20" t="s">
        <v>54</v>
      </c>
      <c r="D786" s="45">
        <v>166.87425231933594</v>
      </c>
      <c r="E786" s="56">
        <v>166.87425231933594</v>
      </c>
    </row>
    <row r="787" spans="1:5" ht="30" x14ac:dyDescent="0.25">
      <c r="A787" s="5" t="s">
        <v>1584</v>
      </c>
      <c r="B787" s="15" t="s">
        <v>1585</v>
      </c>
      <c r="C787" s="20" t="s">
        <v>54</v>
      </c>
      <c r="D787" s="45">
        <v>166.87425231933594</v>
      </c>
      <c r="E787" s="56">
        <v>166.87425231933594</v>
      </c>
    </row>
    <row r="788" spans="1:5" ht="30" x14ac:dyDescent="0.25">
      <c r="A788" s="5" t="s">
        <v>1586</v>
      </c>
      <c r="B788" s="15" t="s">
        <v>1587</v>
      </c>
      <c r="C788" s="20" t="s">
        <v>33</v>
      </c>
      <c r="D788" s="43">
        <v>79.999992370605469</v>
      </c>
      <c r="E788" s="54">
        <v>79.999992370605469</v>
      </c>
    </row>
    <row r="789" spans="1:5" ht="30" x14ac:dyDescent="0.25">
      <c r="A789" s="5" t="s">
        <v>1588</v>
      </c>
      <c r="B789" s="15" t="s">
        <v>1589</v>
      </c>
      <c r="C789" s="20" t="s">
        <v>33</v>
      </c>
      <c r="D789" s="43">
        <v>80.425712585449219</v>
      </c>
      <c r="E789" s="54">
        <v>80.425544738769531</v>
      </c>
    </row>
    <row r="790" spans="1:5" ht="30" x14ac:dyDescent="0.25">
      <c r="A790" s="5" t="s">
        <v>1590</v>
      </c>
      <c r="B790" s="15" t="s">
        <v>204</v>
      </c>
      <c r="C790" s="20"/>
      <c r="D790" s="48">
        <v>1200</v>
      </c>
      <c r="E790" s="59">
        <v>1200</v>
      </c>
    </row>
    <row r="791" spans="1:5" ht="30" x14ac:dyDescent="0.25">
      <c r="A791" s="5" t="s">
        <v>1591</v>
      </c>
      <c r="B791" s="15" t="s">
        <v>1592</v>
      </c>
      <c r="C791" s="20" t="s">
        <v>155</v>
      </c>
      <c r="D791" s="42">
        <v>2.8630914688110352</v>
      </c>
      <c r="E791" s="53">
        <v>3.0472509860992432</v>
      </c>
    </row>
    <row r="792" spans="1:5" ht="30" x14ac:dyDescent="0.25">
      <c r="A792" s="5" t="s">
        <v>1593</v>
      </c>
      <c r="B792" s="15" t="s">
        <v>208</v>
      </c>
      <c r="C792" s="20" t="s">
        <v>33</v>
      </c>
      <c r="D792" s="43">
        <v>99</v>
      </c>
      <c r="E792" s="54">
        <v>99.000007629394531</v>
      </c>
    </row>
    <row r="793" spans="1:5" ht="30" x14ac:dyDescent="0.25">
      <c r="A793" s="5" t="s">
        <v>1594</v>
      </c>
      <c r="B793" s="15" t="s">
        <v>1595</v>
      </c>
      <c r="C793" s="20"/>
      <c r="D793" s="12" t="s">
        <v>1596</v>
      </c>
      <c r="E793" s="33" t="s">
        <v>1596</v>
      </c>
    </row>
    <row r="794" spans="1:5" ht="30" x14ac:dyDescent="0.25">
      <c r="A794" s="5" t="s">
        <v>1597</v>
      </c>
      <c r="B794" s="15" t="s">
        <v>1598</v>
      </c>
      <c r="C794" s="20" t="s">
        <v>155</v>
      </c>
      <c r="D794" s="45">
        <v>314.2393798828125</v>
      </c>
      <c r="E794" s="56">
        <v>334.27786254882812</v>
      </c>
    </row>
    <row r="795" spans="1:5" ht="30" x14ac:dyDescent="0.25">
      <c r="A795" s="5" t="s">
        <v>1599</v>
      </c>
      <c r="B795" s="15" t="s">
        <v>1600</v>
      </c>
      <c r="C795" s="20" t="s">
        <v>33</v>
      </c>
      <c r="D795" s="43">
        <v>95.689033508300781</v>
      </c>
      <c r="E795" s="54">
        <v>95.738571166992188</v>
      </c>
    </row>
    <row r="796" spans="1:5" ht="30" x14ac:dyDescent="0.25">
      <c r="A796" s="5" t="s">
        <v>221</v>
      </c>
      <c r="B796" s="15" t="s">
        <v>1601</v>
      </c>
      <c r="C796" s="20"/>
      <c r="D796" s="42">
        <v>1.0499999523162842</v>
      </c>
      <c r="E796" s="53">
        <v>1.0499999523162842</v>
      </c>
    </row>
    <row r="797" spans="1:5" ht="30" x14ac:dyDescent="0.25">
      <c r="A797" s="5" t="s">
        <v>1602</v>
      </c>
      <c r="B797" s="15" t="s">
        <v>1603</v>
      </c>
      <c r="C797" s="20"/>
      <c r="D797" s="42">
        <v>1</v>
      </c>
      <c r="E797" s="53">
        <v>1</v>
      </c>
    </row>
    <row r="798" spans="1:5" ht="30" x14ac:dyDescent="0.25">
      <c r="A798" s="5" t="s">
        <v>1604</v>
      </c>
      <c r="B798" s="15" t="s">
        <v>1605</v>
      </c>
      <c r="C798" s="20" t="s">
        <v>155</v>
      </c>
      <c r="D798" s="45">
        <v>299.27560424804687</v>
      </c>
      <c r="E798" s="56">
        <v>318.35989379882813</v>
      </c>
    </row>
    <row r="799" spans="1:5" ht="30" x14ac:dyDescent="0.25">
      <c r="A799" s="5" t="s">
        <v>1606</v>
      </c>
      <c r="B799" s="15" t="s">
        <v>1607</v>
      </c>
      <c r="C799" s="20" t="s">
        <v>155</v>
      </c>
      <c r="D799" s="45">
        <v>286.30941772460937</v>
      </c>
      <c r="E799" s="56">
        <v>304.72537231445312</v>
      </c>
    </row>
    <row r="800" spans="1:5" ht="30" x14ac:dyDescent="0.25">
      <c r="A800" s="5" t="s">
        <v>1608</v>
      </c>
      <c r="B800" s="15" t="s">
        <v>1609</v>
      </c>
      <c r="C800" s="20" t="s">
        <v>33</v>
      </c>
      <c r="D800" s="43">
        <v>95.667472839355469</v>
      </c>
      <c r="E800" s="54">
        <v>95.717262268066406</v>
      </c>
    </row>
    <row r="801" spans="1:5" ht="30" x14ac:dyDescent="0.25">
      <c r="A801" s="5" t="s">
        <v>1610</v>
      </c>
      <c r="B801" s="15" t="s">
        <v>1611</v>
      </c>
      <c r="C801" s="20" t="s">
        <v>155</v>
      </c>
      <c r="D801" s="43">
        <v>12.96617603302002</v>
      </c>
      <c r="E801" s="54">
        <v>13.634510040283203</v>
      </c>
    </row>
    <row r="802" spans="1:5" ht="30" x14ac:dyDescent="0.25">
      <c r="A802" s="5" t="s">
        <v>1612</v>
      </c>
      <c r="B802" s="15" t="s">
        <v>1613</v>
      </c>
      <c r="C802" s="20" t="s">
        <v>155</v>
      </c>
      <c r="D802" s="45">
        <v>300.6248779296875</v>
      </c>
      <c r="E802" s="56">
        <v>319.96163940429687</v>
      </c>
    </row>
    <row r="803" spans="1:5" x14ac:dyDescent="0.25">
      <c r="A803" s="5" t="s">
        <v>1614</v>
      </c>
      <c r="B803" s="15" t="s">
        <v>1615</v>
      </c>
      <c r="C803" s="20"/>
      <c r="D803" s="12" t="s">
        <v>1568</v>
      </c>
      <c r="E803" s="33" t="s">
        <v>1568</v>
      </c>
    </row>
    <row r="804" spans="1:5" ht="30" x14ac:dyDescent="0.25">
      <c r="A804" s="5" t="s">
        <v>1616</v>
      </c>
      <c r="B804" s="15" t="s">
        <v>1617</v>
      </c>
      <c r="C804" s="20"/>
      <c r="D804" s="12" t="s">
        <v>1568</v>
      </c>
      <c r="E804" s="33" t="s">
        <v>1568</v>
      </c>
    </row>
    <row r="805" spans="1:5" ht="30" x14ac:dyDescent="0.25">
      <c r="A805" s="5" t="s">
        <v>1618</v>
      </c>
      <c r="B805" s="15" t="s">
        <v>1619</v>
      </c>
      <c r="C805" s="20"/>
      <c r="D805" s="42">
        <v>1</v>
      </c>
      <c r="E805" s="53">
        <v>1</v>
      </c>
    </row>
    <row r="806" spans="1:5" ht="30" x14ac:dyDescent="0.25">
      <c r="A806" s="5" t="s">
        <v>1620</v>
      </c>
      <c r="B806" s="15" t="s">
        <v>152</v>
      </c>
      <c r="C806" s="20"/>
      <c r="D806" s="42">
        <v>1</v>
      </c>
      <c r="E806" s="53">
        <v>1</v>
      </c>
    </row>
    <row r="807" spans="1:5" ht="30" x14ac:dyDescent="0.25">
      <c r="A807" s="5" t="s">
        <v>1621</v>
      </c>
      <c r="B807" s="15" t="s">
        <v>1622</v>
      </c>
      <c r="C807" s="20" t="s">
        <v>155</v>
      </c>
      <c r="D807" s="45">
        <v>556.35650634765625</v>
      </c>
      <c r="E807" s="56">
        <v>532.44976806640625</v>
      </c>
    </row>
    <row r="808" spans="1:5" ht="30" x14ac:dyDescent="0.25">
      <c r="A808" s="5" t="s">
        <v>1623</v>
      </c>
      <c r="B808" s="15" t="s">
        <v>1624</v>
      </c>
      <c r="C808" s="20" t="s">
        <v>155</v>
      </c>
      <c r="D808" s="45">
        <v>556.35650634765625</v>
      </c>
      <c r="E808" s="56">
        <v>532.44976806640625</v>
      </c>
    </row>
    <row r="809" spans="1:5" ht="30" x14ac:dyDescent="0.25">
      <c r="A809" s="5" t="s">
        <v>1625</v>
      </c>
      <c r="B809" s="15" t="s">
        <v>1626</v>
      </c>
      <c r="C809" s="20" t="s">
        <v>155</v>
      </c>
      <c r="D809" s="45">
        <v>550.79296875</v>
      </c>
      <c r="E809" s="56">
        <v>527.12530517578125</v>
      </c>
    </row>
    <row r="810" spans="1:5" ht="30" x14ac:dyDescent="0.25">
      <c r="A810" s="5" t="s">
        <v>1627</v>
      </c>
      <c r="B810" s="15" t="s">
        <v>1628</v>
      </c>
      <c r="C810" s="20" t="s">
        <v>162</v>
      </c>
      <c r="D810" s="43">
        <v>88.77679443359375</v>
      </c>
      <c r="E810" s="54">
        <v>84.955703735351562</v>
      </c>
    </row>
    <row r="811" spans="1:5" ht="30" x14ac:dyDescent="0.25">
      <c r="A811" s="5" t="s">
        <v>1629</v>
      </c>
      <c r="B811" s="15" t="s">
        <v>1630</v>
      </c>
      <c r="C811" s="20" t="s">
        <v>54</v>
      </c>
      <c r="D811" s="43">
        <v>50.550266265869141</v>
      </c>
      <c r="E811" s="54">
        <v>50.550266265869141</v>
      </c>
    </row>
    <row r="812" spans="1:5" ht="30" x14ac:dyDescent="0.25">
      <c r="A812" s="5" t="s">
        <v>1631</v>
      </c>
      <c r="B812" s="15" t="s">
        <v>1632</v>
      </c>
      <c r="C812" s="20" t="s">
        <v>54</v>
      </c>
      <c r="D812" s="43">
        <v>50.550266265869141</v>
      </c>
      <c r="E812" s="54">
        <v>50.550266265869141</v>
      </c>
    </row>
    <row r="813" spans="1:5" ht="30" x14ac:dyDescent="0.25">
      <c r="A813" s="5" t="s">
        <v>1633</v>
      </c>
      <c r="B813" s="15" t="s">
        <v>1634</v>
      </c>
      <c r="C813" s="20" t="s">
        <v>33</v>
      </c>
      <c r="D813" s="43">
        <v>79.999992370605469</v>
      </c>
      <c r="E813" s="54">
        <v>79.999992370605469</v>
      </c>
    </row>
    <row r="814" spans="1:5" ht="30" x14ac:dyDescent="0.25">
      <c r="A814" s="5" t="s">
        <v>1635</v>
      </c>
      <c r="B814" s="15" t="s">
        <v>1636</v>
      </c>
      <c r="C814" s="20" t="s">
        <v>33</v>
      </c>
      <c r="D814" s="43">
        <v>80.137039184570313</v>
      </c>
      <c r="E814" s="54">
        <v>80.13677978515625</v>
      </c>
    </row>
    <row r="815" spans="1:5" x14ac:dyDescent="0.25">
      <c r="A815" s="5" t="s">
        <v>1637</v>
      </c>
      <c r="B815" s="15" t="s">
        <v>146</v>
      </c>
      <c r="C815" s="20"/>
      <c r="D815" s="48">
        <v>1200</v>
      </c>
      <c r="E815" s="59">
        <v>1200</v>
      </c>
    </row>
    <row r="816" spans="1:5" ht="30" x14ac:dyDescent="0.25">
      <c r="A816" s="5" t="s">
        <v>1638</v>
      </c>
      <c r="B816" s="15" t="s">
        <v>1639</v>
      </c>
      <c r="C816" s="20" t="s">
        <v>155</v>
      </c>
      <c r="D816" s="42">
        <v>5.5635600090026855</v>
      </c>
      <c r="E816" s="53">
        <v>5.3244929313659668</v>
      </c>
    </row>
    <row r="817" spans="1:5" ht="30" x14ac:dyDescent="0.25">
      <c r="A817" s="5" t="s">
        <v>1640</v>
      </c>
      <c r="B817" s="15" t="s">
        <v>150</v>
      </c>
      <c r="C817" s="20" t="s">
        <v>33</v>
      </c>
      <c r="D817" s="43">
        <v>99.000007629394531</v>
      </c>
      <c r="E817" s="54">
        <v>99.000007629394531</v>
      </c>
    </row>
    <row r="818" spans="1:5" x14ac:dyDescent="0.25">
      <c r="A818" s="5" t="s">
        <v>1641</v>
      </c>
      <c r="B818" s="15" t="s">
        <v>1642</v>
      </c>
      <c r="C818" s="20"/>
      <c r="D818" s="12" t="s">
        <v>1596</v>
      </c>
      <c r="E818" s="33" t="s">
        <v>1596</v>
      </c>
    </row>
    <row r="819" spans="1:5" ht="30" x14ac:dyDescent="0.25">
      <c r="A819" s="5" t="s">
        <v>1643</v>
      </c>
      <c r="B819" s="15" t="s">
        <v>1644</v>
      </c>
      <c r="C819" s="20" t="s">
        <v>155</v>
      </c>
      <c r="D819" s="45">
        <v>607.5767822265625</v>
      </c>
      <c r="E819" s="56">
        <v>581.64202880859375</v>
      </c>
    </row>
    <row r="820" spans="1:5" ht="30" x14ac:dyDescent="0.25">
      <c r="A820" s="5" t="s">
        <v>1645</v>
      </c>
      <c r="B820" s="15" t="s">
        <v>1646</v>
      </c>
      <c r="C820" s="20" t="s">
        <v>33</v>
      </c>
      <c r="D820" s="43">
        <v>96.167388916015625</v>
      </c>
      <c r="E820" s="54">
        <v>96.138946533203125</v>
      </c>
    </row>
    <row r="821" spans="1:5" ht="30" x14ac:dyDescent="0.25">
      <c r="A821" s="5" t="s">
        <v>165</v>
      </c>
      <c r="B821" s="15" t="s">
        <v>1647</v>
      </c>
      <c r="C821" s="20"/>
      <c r="D821" s="42">
        <v>1.0499999523162842</v>
      </c>
      <c r="E821" s="53">
        <v>1.0499999523162842</v>
      </c>
    </row>
    <row r="822" spans="1:5" ht="30" x14ac:dyDescent="0.25">
      <c r="A822" s="5" t="s">
        <v>1648</v>
      </c>
      <c r="B822" s="15" t="s">
        <v>1649</v>
      </c>
      <c r="C822" s="20"/>
      <c r="D822" s="42">
        <v>1</v>
      </c>
      <c r="E822" s="53">
        <v>1</v>
      </c>
    </row>
    <row r="823" spans="1:5" ht="30" x14ac:dyDescent="0.25">
      <c r="A823" s="5" t="s">
        <v>1650</v>
      </c>
      <c r="B823" s="15" t="s">
        <v>1651</v>
      </c>
      <c r="C823" s="20" t="s">
        <v>155</v>
      </c>
      <c r="D823" s="45">
        <v>578.64459228515625</v>
      </c>
      <c r="E823" s="56">
        <v>553.94482421875</v>
      </c>
    </row>
    <row r="824" spans="1:5" ht="30" x14ac:dyDescent="0.25">
      <c r="A824" s="5" t="s">
        <v>1652</v>
      </c>
      <c r="B824" s="15" t="s">
        <v>1653</v>
      </c>
      <c r="C824" s="20" t="s">
        <v>155</v>
      </c>
      <c r="D824" s="45">
        <v>556.35650634765625</v>
      </c>
      <c r="E824" s="56">
        <v>532.44976806640625</v>
      </c>
    </row>
    <row r="825" spans="1:5" ht="30" x14ac:dyDescent="0.25">
      <c r="A825" s="5" t="s">
        <v>1654</v>
      </c>
      <c r="B825" s="15" t="s">
        <v>1655</v>
      </c>
      <c r="C825" s="20" t="s">
        <v>33</v>
      </c>
      <c r="D825" s="43">
        <v>96.148223876953125</v>
      </c>
      <c r="E825" s="54">
        <v>96.119644165039063</v>
      </c>
    </row>
    <row r="826" spans="1:5" ht="30" x14ac:dyDescent="0.25">
      <c r="A826" s="5" t="s">
        <v>1656</v>
      </c>
      <c r="B826" s="15" t="s">
        <v>1657</v>
      </c>
      <c r="C826" s="20" t="s">
        <v>155</v>
      </c>
      <c r="D826" s="43">
        <v>22.288066864013672</v>
      </c>
      <c r="E826" s="54">
        <v>21.495037078857422</v>
      </c>
    </row>
    <row r="827" spans="1:5" ht="30" x14ac:dyDescent="0.25">
      <c r="A827" s="5" t="s">
        <v>1658</v>
      </c>
      <c r="B827" s="15" t="s">
        <v>1659</v>
      </c>
      <c r="C827" s="20" t="s">
        <v>155</v>
      </c>
      <c r="D827" s="45">
        <v>584.17431640625</v>
      </c>
      <c r="E827" s="56">
        <v>559.07220458984375</v>
      </c>
    </row>
    <row r="828" spans="1:5" ht="30" x14ac:dyDescent="0.25">
      <c r="A828" s="5" t="s">
        <v>1660</v>
      </c>
      <c r="B828" s="15" t="s">
        <v>1661</v>
      </c>
      <c r="C828" s="20"/>
      <c r="D828" s="12" t="s">
        <v>1568</v>
      </c>
      <c r="E828" s="33" t="s">
        <v>1568</v>
      </c>
    </row>
    <row r="829" spans="1:5" ht="30" x14ac:dyDescent="0.25">
      <c r="A829" s="5" t="s">
        <v>1662</v>
      </c>
      <c r="B829" s="15" t="s">
        <v>1663</v>
      </c>
      <c r="C829" s="20"/>
      <c r="D829" s="12" t="s">
        <v>1568</v>
      </c>
      <c r="E829" s="33" t="s">
        <v>1568</v>
      </c>
    </row>
    <row r="830" spans="1:5" ht="30" x14ac:dyDescent="0.25">
      <c r="A830" s="5" t="s">
        <v>1664</v>
      </c>
      <c r="B830" s="15" t="s">
        <v>1665</v>
      </c>
      <c r="C830" s="20"/>
      <c r="D830" s="42">
        <v>1</v>
      </c>
      <c r="E830" s="53">
        <v>1</v>
      </c>
    </row>
    <row r="831" spans="1:5" ht="30" x14ac:dyDescent="0.25">
      <c r="A831" s="5" t="s">
        <v>1666</v>
      </c>
      <c r="B831" s="15" t="s">
        <v>182</v>
      </c>
      <c r="C831" s="20"/>
      <c r="D831" s="42">
        <v>1</v>
      </c>
      <c r="E831" s="53">
        <v>1</v>
      </c>
    </row>
    <row r="832" spans="1:5" ht="30" x14ac:dyDescent="0.25">
      <c r="A832" s="5" t="s">
        <v>1667</v>
      </c>
      <c r="B832" s="15" t="s">
        <v>1668</v>
      </c>
      <c r="C832" s="20" t="s">
        <v>155</v>
      </c>
      <c r="D832" s="45">
        <v>138.78244018554687</v>
      </c>
      <c r="E832" s="56">
        <v>147.70225524902344</v>
      </c>
    </row>
    <row r="833" spans="1:5" ht="30" x14ac:dyDescent="0.25">
      <c r="A833" s="5" t="s">
        <v>1669</v>
      </c>
      <c r="B833" s="15" t="s">
        <v>1670</v>
      </c>
      <c r="C833" s="20" t="s">
        <v>155</v>
      </c>
      <c r="D833" s="45">
        <v>138.78244018554687</v>
      </c>
      <c r="E833" s="56">
        <v>147.70225524902344</v>
      </c>
    </row>
    <row r="834" spans="1:5" ht="30" x14ac:dyDescent="0.25">
      <c r="A834" s="5" t="s">
        <v>1671</v>
      </c>
      <c r="B834" s="15" t="s">
        <v>1672</v>
      </c>
      <c r="C834" s="20" t="s">
        <v>155</v>
      </c>
      <c r="D834" s="45">
        <v>137.39462280273437</v>
      </c>
      <c r="E834" s="56">
        <v>146.22523498535156</v>
      </c>
    </row>
    <row r="835" spans="1:5" ht="30" x14ac:dyDescent="0.25">
      <c r="A835" s="5" t="s">
        <v>1673</v>
      </c>
      <c r="B835" s="15" t="s">
        <v>1674</v>
      </c>
      <c r="C835" s="20" t="s">
        <v>162</v>
      </c>
      <c r="D835" s="43">
        <v>13.790937423706055</v>
      </c>
      <c r="E835" s="54">
        <v>14.678204536437988</v>
      </c>
    </row>
    <row r="836" spans="1:5" ht="30" x14ac:dyDescent="0.25">
      <c r="A836" s="5" t="s">
        <v>1675</v>
      </c>
      <c r="B836" s="15" t="s">
        <v>1676</v>
      </c>
      <c r="C836" s="20" t="s">
        <v>54</v>
      </c>
      <c r="D836" s="43">
        <v>81.905555725097656</v>
      </c>
      <c r="E836" s="54">
        <v>81.905555725097656</v>
      </c>
    </row>
    <row r="837" spans="1:5" ht="30" x14ac:dyDescent="0.25">
      <c r="A837" s="5" t="s">
        <v>1677</v>
      </c>
      <c r="B837" s="15" t="s">
        <v>1678</v>
      </c>
      <c r="C837" s="20" t="s">
        <v>54</v>
      </c>
      <c r="D837" s="43">
        <v>81.905555725097656</v>
      </c>
      <c r="E837" s="54">
        <v>81.905555725097656</v>
      </c>
    </row>
    <row r="838" spans="1:5" ht="30" x14ac:dyDescent="0.25">
      <c r="A838" s="5" t="s">
        <v>1679</v>
      </c>
      <c r="B838" s="15" t="s">
        <v>1680</v>
      </c>
      <c r="C838" s="20" t="s">
        <v>33</v>
      </c>
      <c r="D838" s="43">
        <v>79.999992370605469</v>
      </c>
      <c r="E838" s="54">
        <v>79.999992370605469</v>
      </c>
    </row>
    <row r="839" spans="1:5" ht="30" x14ac:dyDescent="0.25">
      <c r="A839" s="5" t="s">
        <v>1681</v>
      </c>
      <c r="B839" s="15" t="s">
        <v>1682</v>
      </c>
      <c r="C839" s="20" t="s">
        <v>33</v>
      </c>
      <c r="D839" s="43">
        <v>80.216941833496094</v>
      </c>
      <c r="E839" s="54">
        <v>80.219963073730469</v>
      </c>
    </row>
    <row r="840" spans="1:5" ht="30" x14ac:dyDescent="0.25">
      <c r="A840" s="5" t="s">
        <v>1683</v>
      </c>
      <c r="B840" s="15" t="s">
        <v>176</v>
      </c>
      <c r="C840" s="20"/>
      <c r="D840" s="48">
        <v>1200</v>
      </c>
      <c r="E840" s="59">
        <v>1200</v>
      </c>
    </row>
    <row r="841" spans="1:5" ht="30" x14ac:dyDescent="0.25">
      <c r="A841" s="5" t="s">
        <v>1684</v>
      </c>
      <c r="B841" s="15" t="s">
        <v>1685</v>
      </c>
      <c r="C841" s="20" t="s">
        <v>155</v>
      </c>
      <c r="D841" s="42">
        <v>1.3878231048583984</v>
      </c>
      <c r="E841" s="53">
        <v>1.4770210981369019</v>
      </c>
    </row>
    <row r="842" spans="1:5" ht="30" x14ac:dyDescent="0.25">
      <c r="A842" s="5" t="s">
        <v>1686</v>
      </c>
      <c r="B842" s="15" t="s">
        <v>180</v>
      </c>
      <c r="C842" s="20" t="s">
        <v>33</v>
      </c>
      <c r="D842" s="43">
        <v>99.000007629394531</v>
      </c>
      <c r="E842" s="54">
        <v>99</v>
      </c>
    </row>
    <row r="843" spans="1:5" ht="30" x14ac:dyDescent="0.25">
      <c r="A843" s="5" t="s">
        <v>1687</v>
      </c>
      <c r="B843" s="15" t="s">
        <v>1688</v>
      </c>
      <c r="C843" s="20"/>
      <c r="D843" s="12" t="s">
        <v>1596</v>
      </c>
      <c r="E843" s="33" t="s">
        <v>1596</v>
      </c>
    </row>
    <row r="844" spans="1:5" ht="30" x14ac:dyDescent="0.25">
      <c r="A844" s="5" t="s">
        <v>1689</v>
      </c>
      <c r="B844" s="15" t="s">
        <v>1690</v>
      </c>
      <c r="C844" s="20" t="s">
        <v>155</v>
      </c>
      <c r="D844" s="45">
        <v>153.380126953125</v>
      </c>
      <c r="E844" s="56">
        <v>163.12956237792969</v>
      </c>
    </row>
    <row r="845" spans="1:5" ht="30" x14ac:dyDescent="0.25">
      <c r="A845" s="5" t="s">
        <v>1691</v>
      </c>
      <c r="B845" s="15" t="s">
        <v>1692</v>
      </c>
      <c r="C845" s="20" t="s">
        <v>33</v>
      </c>
      <c r="D845" s="43">
        <v>95.031639099121094</v>
      </c>
      <c r="E845" s="54">
        <v>95.094581604003906</v>
      </c>
    </row>
    <row r="846" spans="1:5" ht="30" x14ac:dyDescent="0.25">
      <c r="A846" s="5" t="s">
        <v>193</v>
      </c>
      <c r="B846" s="15" t="s">
        <v>1693</v>
      </c>
      <c r="C846" s="20"/>
      <c r="D846" s="42">
        <v>1.0499999523162842</v>
      </c>
      <c r="E846" s="53">
        <v>1.0499999523162842</v>
      </c>
    </row>
    <row r="847" spans="1:5" ht="30" x14ac:dyDescent="0.25">
      <c r="A847" s="5" t="s">
        <v>1694</v>
      </c>
      <c r="B847" s="15" t="s">
        <v>1695</v>
      </c>
      <c r="C847" s="20"/>
      <c r="D847" s="42">
        <v>1</v>
      </c>
      <c r="E847" s="53">
        <v>1</v>
      </c>
    </row>
    <row r="848" spans="1:5" ht="30" x14ac:dyDescent="0.25">
      <c r="A848" s="5" t="s">
        <v>1696</v>
      </c>
      <c r="B848" s="15" t="s">
        <v>1697</v>
      </c>
      <c r="C848" s="20" t="s">
        <v>155</v>
      </c>
      <c r="D848" s="45">
        <v>146.07632446289062</v>
      </c>
      <c r="E848" s="56">
        <v>155.36149597167969</v>
      </c>
    </row>
    <row r="849" spans="1:5" ht="30" x14ac:dyDescent="0.25">
      <c r="A849" s="5" t="s">
        <v>1698</v>
      </c>
      <c r="B849" s="15" t="s">
        <v>1699</v>
      </c>
      <c r="C849" s="20" t="s">
        <v>155</v>
      </c>
      <c r="D849" s="45">
        <v>138.78244018554687</v>
      </c>
      <c r="E849" s="56">
        <v>147.70225524902344</v>
      </c>
    </row>
    <row r="850" spans="1:5" ht="30" x14ac:dyDescent="0.25">
      <c r="A850" s="5" t="s">
        <v>1700</v>
      </c>
      <c r="B850" s="15" t="s">
        <v>1701</v>
      </c>
      <c r="C850" s="20" t="s">
        <v>33</v>
      </c>
      <c r="D850" s="43">
        <v>95.006797790527344</v>
      </c>
      <c r="E850" s="54">
        <v>95.070053100585938</v>
      </c>
    </row>
    <row r="851" spans="1:5" ht="30" x14ac:dyDescent="0.25">
      <c r="A851" s="5" t="s">
        <v>1702</v>
      </c>
      <c r="B851" s="15" t="s">
        <v>1703</v>
      </c>
      <c r="C851" s="20" t="s">
        <v>155</v>
      </c>
      <c r="D851" s="42">
        <v>7.2938899993896484</v>
      </c>
      <c r="E851" s="53">
        <v>7.6592402458190918</v>
      </c>
    </row>
    <row r="852" spans="1:5" ht="30" x14ac:dyDescent="0.25">
      <c r="A852" s="5" t="s">
        <v>1704</v>
      </c>
      <c r="B852" s="15" t="s">
        <v>1705</v>
      </c>
      <c r="C852" s="20" t="s">
        <v>155</v>
      </c>
      <c r="D852" s="45">
        <v>145.7215576171875</v>
      </c>
      <c r="E852" s="56">
        <v>155.08735656738281</v>
      </c>
    </row>
    <row r="853" spans="1:5" ht="30" x14ac:dyDescent="0.25">
      <c r="A853" s="5" t="s">
        <v>1706</v>
      </c>
      <c r="B853" s="15" t="s">
        <v>1707</v>
      </c>
      <c r="C853" s="20"/>
      <c r="D853" s="12" t="s">
        <v>1568</v>
      </c>
      <c r="E853" s="33" t="s">
        <v>1568</v>
      </c>
    </row>
    <row r="854" spans="1:5" ht="30" x14ac:dyDescent="0.25">
      <c r="A854" s="5" t="s">
        <v>1708</v>
      </c>
      <c r="B854" s="15" t="s">
        <v>1709</v>
      </c>
      <c r="C854" s="20"/>
      <c r="D854" s="12" t="s">
        <v>1568</v>
      </c>
      <c r="E854" s="33" t="s">
        <v>1568</v>
      </c>
    </row>
    <row r="855" spans="1:5" ht="30" x14ac:dyDescent="0.25">
      <c r="A855" s="5" t="s">
        <v>1710</v>
      </c>
      <c r="B855" s="15" t="s">
        <v>1711</v>
      </c>
      <c r="C855" s="20"/>
      <c r="D855" s="42">
        <v>1</v>
      </c>
      <c r="E855" s="53">
        <v>1</v>
      </c>
    </row>
    <row r="856" spans="1:5" ht="30" x14ac:dyDescent="0.25">
      <c r="A856" s="5" t="s">
        <v>1712</v>
      </c>
      <c r="B856" s="15" t="s">
        <v>238</v>
      </c>
      <c r="C856" s="20"/>
      <c r="D856" s="42">
        <v>1</v>
      </c>
      <c r="E856" s="53">
        <v>1</v>
      </c>
    </row>
    <row r="857" spans="1:5" ht="30" x14ac:dyDescent="0.25">
      <c r="A857" s="5" t="s">
        <v>1713</v>
      </c>
      <c r="B857" s="15" t="s">
        <v>1714</v>
      </c>
      <c r="C857" s="20" t="s">
        <v>155</v>
      </c>
      <c r="D857" s="45">
        <v>286.30941772460937</v>
      </c>
      <c r="E857" s="56">
        <v>304.72537231445312</v>
      </c>
    </row>
    <row r="858" spans="1:5" ht="30" x14ac:dyDescent="0.25">
      <c r="A858" s="5" t="s">
        <v>1715</v>
      </c>
      <c r="B858" s="15" t="s">
        <v>1716</v>
      </c>
      <c r="C858" s="20" t="s">
        <v>155</v>
      </c>
      <c r="D858" s="45">
        <v>286.30941772460937</v>
      </c>
      <c r="E858" s="56">
        <v>304.72537231445312</v>
      </c>
    </row>
    <row r="859" spans="1:5" ht="30" x14ac:dyDescent="0.25">
      <c r="A859" s="5" t="s">
        <v>1717</v>
      </c>
      <c r="B859" s="15" t="s">
        <v>1718</v>
      </c>
      <c r="C859" s="20" t="s">
        <v>155</v>
      </c>
      <c r="D859" s="45">
        <v>283.44631958007812</v>
      </c>
      <c r="E859" s="56">
        <v>301.67813110351562</v>
      </c>
    </row>
    <row r="860" spans="1:5" ht="30" x14ac:dyDescent="0.25">
      <c r="A860" s="5" t="s">
        <v>1719</v>
      </c>
      <c r="B860" s="15" t="s">
        <v>1720</v>
      </c>
      <c r="C860" s="20" t="s">
        <v>162</v>
      </c>
      <c r="D860" s="43">
        <v>14.35383415222168</v>
      </c>
      <c r="E860" s="54">
        <v>15.277314186096191</v>
      </c>
    </row>
    <row r="861" spans="1:5" ht="30" x14ac:dyDescent="0.25">
      <c r="A861" s="5" t="s">
        <v>1721</v>
      </c>
      <c r="B861" s="15" t="s">
        <v>1722</v>
      </c>
      <c r="C861" s="20" t="s">
        <v>54</v>
      </c>
      <c r="D861" s="45">
        <v>166.87425231933594</v>
      </c>
      <c r="E861" s="56">
        <v>166.87425231933594</v>
      </c>
    </row>
    <row r="862" spans="1:5" ht="30" x14ac:dyDescent="0.25">
      <c r="A862" s="5" t="s">
        <v>1723</v>
      </c>
      <c r="B862" s="15" t="s">
        <v>1724</v>
      </c>
      <c r="C862" s="20" t="s">
        <v>54</v>
      </c>
      <c r="D862" s="45">
        <v>166.87425231933594</v>
      </c>
      <c r="E862" s="56">
        <v>166.87425231933594</v>
      </c>
    </row>
    <row r="863" spans="1:5" ht="30" x14ac:dyDescent="0.25">
      <c r="A863" s="5" t="s">
        <v>1725</v>
      </c>
      <c r="B863" s="15" t="s">
        <v>1726</v>
      </c>
      <c r="C863" s="20" t="s">
        <v>33</v>
      </c>
      <c r="D863" s="43">
        <v>79.999992370605469</v>
      </c>
      <c r="E863" s="54">
        <v>79.999992370605469</v>
      </c>
    </row>
    <row r="864" spans="1:5" ht="30" x14ac:dyDescent="0.25">
      <c r="A864" s="5" t="s">
        <v>1727</v>
      </c>
      <c r="B864" s="15" t="s">
        <v>1728</v>
      </c>
      <c r="C864" s="20" t="s">
        <v>33</v>
      </c>
      <c r="D864" s="43">
        <v>80.425712585449219</v>
      </c>
      <c r="E864" s="54">
        <v>80.425544738769531</v>
      </c>
    </row>
    <row r="865" spans="1:5" ht="30" x14ac:dyDescent="0.25">
      <c r="A865" s="5" t="s">
        <v>1729</v>
      </c>
      <c r="B865" s="15" t="s">
        <v>232</v>
      </c>
      <c r="C865" s="20"/>
      <c r="D865" s="48">
        <v>1200</v>
      </c>
      <c r="E865" s="59">
        <v>1200</v>
      </c>
    </row>
    <row r="866" spans="1:5" ht="30" x14ac:dyDescent="0.25">
      <c r="A866" s="5" t="s">
        <v>1730</v>
      </c>
      <c r="B866" s="15" t="s">
        <v>1731</v>
      </c>
      <c r="C866" s="20" t="s">
        <v>155</v>
      </c>
      <c r="D866" s="42">
        <v>2.8630914688110352</v>
      </c>
      <c r="E866" s="53">
        <v>3.0472509860992432</v>
      </c>
    </row>
    <row r="867" spans="1:5" ht="30" x14ac:dyDescent="0.25">
      <c r="A867" s="5" t="s">
        <v>1732</v>
      </c>
      <c r="B867" s="15" t="s">
        <v>236</v>
      </c>
      <c r="C867" s="20" t="s">
        <v>33</v>
      </c>
      <c r="D867" s="43">
        <v>99</v>
      </c>
      <c r="E867" s="54">
        <v>99.000007629394531</v>
      </c>
    </row>
    <row r="868" spans="1:5" ht="30" x14ac:dyDescent="0.25">
      <c r="A868" s="5" t="s">
        <v>1733</v>
      </c>
      <c r="B868" s="15" t="s">
        <v>1734</v>
      </c>
      <c r="C868" s="20"/>
      <c r="D868" s="12" t="s">
        <v>1596</v>
      </c>
      <c r="E868" s="33" t="s">
        <v>1596</v>
      </c>
    </row>
    <row r="869" spans="1:5" ht="30" x14ac:dyDescent="0.25">
      <c r="A869" s="5" t="s">
        <v>1735</v>
      </c>
      <c r="B869" s="15" t="s">
        <v>1736</v>
      </c>
      <c r="C869" s="20" t="s">
        <v>155</v>
      </c>
      <c r="D869" s="45">
        <v>314.2393798828125</v>
      </c>
      <c r="E869" s="56">
        <v>334.27786254882812</v>
      </c>
    </row>
    <row r="870" spans="1:5" ht="30" x14ac:dyDescent="0.25">
      <c r="A870" s="5" t="s">
        <v>1737</v>
      </c>
      <c r="B870" s="15" t="s">
        <v>1738</v>
      </c>
      <c r="C870" s="20" t="s">
        <v>33</v>
      </c>
      <c r="D870" s="43">
        <v>95.689033508300781</v>
      </c>
      <c r="E870" s="54">
        <v>95.738571166992188</v>
      </c>
    </row>
    <row r="871" spans="1:5" ht="30" x14ac:dyDescent="0.25">
      <c r="A871" s="5" t="s">
        <v>249</v>
      </c>
      <c r="B871" s="15" t="s">
        <v>1739</v>
      </c>
      <c r="C871" s="20"/>
      <c r="D871" s="42">
        <v>1.0499999523162842</v>
      </c>
      <c r="E871" s="53">
        <v>1.0499999523162842</v>
      </c>
    </row>
    <row r="872" spans="1:5" ht="30" x14ac:dyDescent="0.25">
      <c r="A872" s="5" t="s">
        <v>1740</v>
      </c>
      <c r="B872" s="15" t="s">
        <v>1741</v>
      </c>
      <c r="C872" s="20"/>
      <c r="D872" s="42">
        <v>1</v>
      </c>
      <c r="E872" s="53">
        <v>1</v>
      </c>
    </row>
    <row r="873" spans="1:5" ht="30" x14ac:dyDescent="0.25">
      <c r="A873" s="5" t="s">
        <v>1742</v>
      </c>
      <c r="B873" s="15" t="s">
        <v>1743</v>
      </c>
      <c r="C873" s="20" t="s">
        <v>155</v>
      </c>
      <c r="D873" s="45">
        <v>299.27560424804687</v>
      </c>
      <c r="E873" s="56">
        <v>318.35989379882813</v>
      </c>
    </row>
    <row r="874" spans="1:5" ht="30" x14ac:dyDescent="0.25">
      <c r="A874" s="5" t="s">
        <v>1744</v>
      </c>
      <c r="B874" s="15" t="s">
        <v>1745</v>
      </c>
      <c r="C874" s="20" t="s">
        <v>155</v>
      </c>
      <c r="D874" s="45">
        <v>286.30941772460937</v>
      </c>
      <c r="E874" s="56">
        <v>304.72537231445312</v>
      </c>
    </row>
    <row r="875" spans="1:5" ht="30" x14ac:dyDescent="0.25">
      <c r="A875" s="5" t="s">
        <v>1746</v>
      </c>
      <c r="B875" s="15" t="s">
        <v>1747</v>
      </c>
      <c r="C875" s="20" t="s">
        <v>33</v>
      </c>
      <c r="D875" s="43">
        <v>95.667472839355469</v>
      </c>
      <c r="E875" s="54">
        <v>95.717262268066406</v>
      </c>
    </row>
    <row r="876" spans="1:5" ht="30" x14ac:dyDescent="0.25">
      <c r="A876" s="5" t="s">
        <v>1748</v>
      </c>
      <c r="B876" s="15" t="s">
        <v>1749</v>
      </c>
      <c r="C876" s="20" t="s">
        <v>155</v>
      </c>
      <c r="D876" s="43">
        <v>12.96617603302002</v>
      </c>
      <c r="E876" s="54">
        <v>13.634510040283203</v>
      </c>
    </row>
    <row r="877" spans="1:5" ht="30" x14ac:dyDescent="0.25">
      <c r="A877" s="5" t="s">
        <v>1750</v>
      </c>
      <c r="B877" s="15" t="s">
        <v>1751</v>
      </c>
      <c r="C877" s="20" t="s">
        <v>155</v>
      </c>
      <c r="D877" s="45">
        <v>300.6248779296875</v>
      </c>
      <c r="E877" s="56">
        <v>319.96163940429687</v>
      </c>
    </row>
    <row r="878" spans="1:5" ht="30" x14ac:dyDescent="0.25">
      <c r="A878" s="5" t="s">
        <v>1752</v>
      </c>
      <c r="B878" s="15" t="s">
        <v>1753</v>
      </c>
      <c r="C878" s="20"/>
      <c r="D878" s="12" t="s">
        <v>1568</v>
      </c>
      <c r="E878" s="33" t="s">
        <v>1568</v>
      </c>
    </row>
    <row r="879" spans="1:5" ht="30" x14ac:dyDescent="0.25">
      <c r="A879" s="5" t="s">
        <v>1754</v>
      </c>
      <c r="B879" s="15" t="s">
        <v>1755</v>
      </c>
      <c r="C879" s="20"/>
      <c r="D879" s="12" t="s">
        <v>1568</v>
      </c>
      <c r="E879" s="33" t="s">
        <v>1568</v>
      </c>
    </row>
    <row r="880" spans="1:5" ht="30" x14ac:dyDescent="0.25">
      <c r="A880" s="5" t="s">
        <v>1756</v>
      </c>
      <c r="B880" s="15" t="s">
        <v>1757</v>
      </c>
      <c r="C880" s="20"/>
      <c r="D880" s="42">
        <v>1</v>
      </c>
      <c r="E880" s="53">
        <v>1</v>
      </c>
    </row>
    <row r="881" spans="1:5" ht="30" x14ac:dyDescent="0.25">
      <c r="A881" s="5" t="s">
        <v>1758</v>
      </c>
      <c r="B881" s="15" t="s">
        <v>266</v>
      </c>
      <c r="C881" s="20"/>
      <c r="D881" s="42">
        <v>1</v>
      </c>
      <c r="E881" s="53">
        <v>1</v>
      </c>
    </row>
    <row r="882" spans="1:5" ht="30" x14ac:dyDescent="0.25">
      <c r="A882" s="5" t="s">
        <v>1759</v>
      </c>
      <c r="B882" s="15" t="s">
        <v>1760</v>
      </c>
      <c r="C882" s="20" t="s">
        <v>155</v>
      </c>
      <c r="D882" s="45">
        <v>138.78244018554687</v>
      </c>
      <c r="E882" s="56">
        <v>147.70225524902344</v>
      </c>
    </row>
    <row r="883" spans="1:5" ht="30" x14ac:dyDescent="0.25">
      <c r="A883" s="5" t="s">
        <v>1761</v>
      </c>
      <c r="B883" s="15" t="s">
        <v>1762</v>
      </c>
      <c r="C883" s="20" t="s">
        <v>155</v>
      </c>
      <c r="D883" s="45">
        <v>138.78244018554687</v>
      </c>
      <c r="E883" s="56">
        <v>147.70225524902344</v>
      </c>
    </row>
    <row r="884" spans="1:5" ht="30" x14ac:dyDescent="0.25">
      <c r="A884" s="5" t="s">
        <v>1763</v>
      </c>
      <c r="B884" s="15" t="s">
        <v>1764</v>
      </c>
      <c r="C884" s="20" t="s">
        <v>155</v>
      </c>
      <c r="D884" s="45">
        <v>137.39462280273437</v>
      </c>
      <c r="E884" s="56">
        <v>146.22523498535156</v>
      </c>
    </row>
    <row r="885" spans="1:5" ht="30" x14ac:dyDescent="0.25">
      <c r="A885" s="5" t="s">
        <v>1765</v>
      </c>
      <c r="B885" s="15" t="s">
        <v>1766</v>
      </c>
      <c r="C885" s="20" t="s">
        <v>162</v>
      </c>
      <c r="D885" s="43">
        <v>13.790937423706055</v>
      </c>
      <c r="E885" s="54">
        <v>14.678204536437988</v>
      </c>
    </row>
    <row r="886" spans="1:5" ht="30" x14ac:dyDescent="0.25">
      <c r="A886" s="5" t="s">
        <v>1767</v>
      </c>
      <c r="B886" s="15" t="s">
        <v>1768</v>
      </c>
      <c r="C886" s="20" t="s">
        <v>54</v>
      </c>
      <c r="D886" s="43">
        <v>81.905555725097656</v>
      </c>
      <c r="E886" s="54">
        <v>81.905555725097656</v>
      </c>
    </row>
    <row r="887" spans="1:5" ht="30" x14ac:dyDescent="0.25">
      <c r="A887" s="5" t="s">
        <v>1769</v>
      </c>
      <c r="B887" s="15" t="s">
        <v>1770</v>
      </c>
      <c r="C887" s="20" t="s">
        <v>54</v>
      </c>
      <c r="D887" s="43">
        <v>81.905555725097656</v>
      </c>
      <c r="E887" s="54">
        <v>81.905555725097656</v>
      </c>
    </row>
    <row r="888" spans="1:5" ht="30" x14ac:dyDescent="0.25">
      <c r="A888" s="5" t="s">
        <v>1771</v>
      </c>
      <c r="B888" s="15" t="s">
        <v>1772</v>
      </c>
      <c r="C888" s="20" t="s">
        <v>33</v>
      </c>
      <c r="D888" s="43">
        <v>79.999992370605469</v>
      </c>
      <c r="E888" s="54">
        <v>79.999992370605469</v>
      </c>
    </row>
    <row r="889" spans="1:5" ht="30" x14ac:dyDescent="0.25">
      <c r="A889" s="5" t="s">
        <v>1773</v>
      </c>
      <c r="B889" s="15" t="s">
        <v>1774</v>
      </c>
      <c r="C889" s="20" t="s">
        <v>33</v>
      </c>
      <c r="D889" s="43">
        <v>80.216941833496094</v>
      </c>
      <c r="E889" s="54">
        <v>80.219963073730469</v>
      </c>
    </row>
    <row r="890" spans="1:5" ht="30" x14ac:dyDescent="0.25">
      <c r="A890" s="5" t="s">
        <v>1775</v>
      </c>
      <c r="B890" s="15" t="s">
        <v>260</v>
      </c>
      <c r="C890" s="20"/>
      <c r="D890" s="48">
        <v>1200</v>
      </c>
      <c r="E890" s="59">
        <v>1200</v>
      </c>
    </row>
    <row r="891" spans="1:5" ht="30" x14ac:dyDescent="0.25">
      <c r="A891" s="5" t="s">
        <v>1776</v>
      </c>
      <c r="B891" s="15" t="s">
        <v>1777</v>
      </c>
      <c r="C891" s="20" t="s">
        <v>155</v>
      </c>
      <c r="D891" s="42">
        <v>1.3878231048583984</v>
      </c>
      <c r="E891" s="53">
        <v>1.4770210981369019</v>
      </c>
    </row>
    <row r="892" spans="1:5" ht="30" x14ac:dyDescent="0.25">
      <c r="A892" s="5" t="s">
        <v>1778</v>
      </c>
      <c r="B892" s="15" t="s">
        <v>264</v>
      </c>
      <c r="C892" s="20" t="s">
        <v>33</v>
      </c>
      <c r="D892" s="43">
        <v>99.000007629394531</v>
      </c>
      <c r="E892" s="54">
        <v>99</v>
      </c>
    </row>
    <row r="893" spans="1:5" ht="30" x14ac:dyDescent="0.25">
      <c r="A893" s="5" t="s">
        <v>1779</v>
      </c>
      <c r="B893" s="15" t="s">
        <v>1780</v>
      </c>
      <c r="C893" s="20"/>
      <c r="D893" s="12" t="s">
        <v>1596</v>
      </c>
      <c r="E893" s="33" t="s">
        <v>1596</v>
      </c>
    </row>
    <row r="894" spans="1:5" ht="30" x14ac:dyDescent="0.25">
      <c r="A894" s="5" t="s">
        <v>1781</v>
      </c>
      <c r="B894" s="15" t="s">
        <v>1782</v>
      </c>
      <c r="C894" s="20" t="s">
        <v>155</v>
      </c>
      <c r="D894" s="45">
        <v>153.380126953125</v>
      </c>
      <c r="E894" s="56">
        <v>163.12956237792969</v>
      </c>
    </row>
    <row r="895" spans="1:5" ht="30" x14ac:dyDescent="0.25">
      <c r="A895" s="5" t="s">
        <v>1783</v>
      </c>
      <c r="B895" s="15" t="s">
        <v>1784</v>
      </c>
      <c r="C895" s="20" t="s">
        <v>33</v>
      </c>
      <c r="D895" s="43">
        <v>95.031639099121094</v>
      </c>
      <c r="E895" s="54">
        <v>95.094581604003906</v>
      </c>
    </row>
    <row r="896" spans="1:5" ht="30" x14ac:dyDescent="0.25">
      <c r="A896" s="5" t="s">
        <v>277</v>
      </c>
      <c r="B896" s="15" t="s">
        <v>1785</v>
      </c>
      <c r="C896" s="20"/>
      <c r="D896" s="42">
        <v>1.0499999523162842</v>
      </c>
      <c r="E896" s="53">
        <v>1.0499999523162842</v>
      </c>
    </row>
    <row r="897" spans="1:5" ht="30" x14ac:dyDescent="0.25">
      <c r="A897" s="5" t="s">
        <v>1786</v>
      </c>
      <c r="B897" s="15" t="s">
        <v>1787</v>
      </c>
      <c r="C897" s="20"/>
      <c r="D897" s="42">
        <v>1</v>
      </c>
      <c r="E897" s="53">
        <v>1</v>
      </c>
    </row>
    <row r="898" spans="1:5" ht="30" x14ac:dyDescent="0.25">
      <c r="A898" s="5" t="s">
        <v>1788</v>
      </c>
      <c r="B898" s="15" t="s">
        <v>1789</v>
      </c>
      <c r="C898" s="20" t="s">
        <v>155</v>
      </c>
      <c r="D898" s="45">
        <v>146.07632446289062</v>
      </c>
      <c r="E898" s="56">
        <v>155.36149597167969</v>
      </c>
    </row>
    <row r="899" spans="1:5" ht="30" x14ac:dyDescent="0.25">
      <c r="A899" s="5" t="s">
        <v>1790</v>
      </c>
      <c r="B899" s="15" t="s">
        <v>1791</v>
      </c>
      <c r="C899" s="20" t="s">
        <v>155</v>
      </c>
      <c r="D899" s="45">
        <v>138.78244018554687</v>
      </c>
      <c r="E899" s="56">
        <v>147.70225524902344</v>
      </c>
    </row>
    <row r="900" spans="1:5" ht="30" x14ac:dyDescent="0.25">
      <c r="A900" s="5" t="s">
        <v>1792</v>
      </c>
      <c r="B900" s="15" t="s">
        <v>1793</v>
      </c>
      <c r="C900" s="20" t="s">
        <v>33</v>
      </c>
      <c r="D900" s="43">
        <v>95.006797790527344</v>
      </c>
      <c r="E900" s="54">
        <v>95.070053100585938</v>
      </c>
    </row>
    <row r="901" spans="1:5" ht="30" x14ac:dyDescent="0.25">
      <c r="A901" s="5" t="s">
        <v>1794</v>
      </c>
      <c r="B901" s="15" t="s">
        <v>1795</v>
      </c>
      <c r="C901" s="20" t="s">
        <v>155</v>
      </c>
      <c r="D901" s="42">
        <v>7.2938899993896484</v>
      </c>
      <c r="E901" s="53">
        <v>7.6592402458190918</v>
      </c>
    </row>
    <row r="902" spans="1:5" ht="30" x14ac:dyDescent="0.25">
      <c r="A902" s="5" t="s">
        <v>1796</v>
      </c>
      <c r="B902" s="15" t="s">
        <v>1797</v>
      </c>
      <c r="C902" s="20" t="s">
        <v>155</v>
      </c>
      <c r="D902" s="45">
        <v>145.7215576171875</v>
      </c>
      <c r="E902" s="56">
        <v>155.08735656738281</v>
      </c>
    </row>
    <row r="903" spans="1:5" ht="30" x14ac:dyDescent="0.25">
      <c r="A903" s="5" t="s">
        <v>1798</v>
      </c>
      <c r="B903" s="15" t="s">
        <v>1799</v>
      </c>
      <c r="C903" s="20" t="s">
        <v>38</v>
      </c>
      <c r="D903" s="47">
        <v>0.32450979948043823</v>
      </c>
      <c r="E903" s="58">
        <v>0.33733883500099182</v>
      </c>
    </row>
    <row r="904" spans="1:5" ht="30" x14ac:dyDescent="0.25">
      <c r="A904" s="5" t="s">
        <v>1800</v>
      </c>
      <c r="B904" s="15" t="s">
        <v>1801</v>
      </c>
      <c r="C904" s="20" t="s">
        <v>30</v>
      </c>
      <c r="D904" s="43">
        <v>70.9112548828125</v>
      </c>
      <c r="E904" s="54">
        <v>71.815910339355469</v>
      </c>
    </row>
    <row r="905" spans="1:5" ht="30" x14ac:dyDescent="0.25">
      <c r="A905" s="5" t="s">
        <v>1802</v>
      </c>
      <c r="B905" s="15" t="s">
        <v>1803</v>
      </c>
      <c r="C905" s="20" t="s">
        <v>155</v>
      </c>
      <c r="D905" s="44">
        <v>4847.19677734375</v>
      </c>
      <c r="E905" s="55">
        <v>5915.3955078125</v>
      </c>
    </row>
    <row r="906" spans="1:5" ht="30" x14ac:dyDescent="0.25">
      <c r="A906" s="5" t="s">
        <v>1804</v>
      </c>
      <c r="B906" s="15" t="s">
        <v>1805</v>
      </c>
      <c r="C906" s="20" t="s">
        <v>155</v>
      </c>
      <c r="D906" s="44">
        <v>4152.4326171875</v>
      </c>
      <c r="E906" s="55">
        <v>5048.45654296875</v>
      </c>
    </row>
    <row r="907" spans="1:5" ht="30" x14ac:dyDescent="0.25">
      <c r="A907" s="5" t="s">
        <v>1806</v>
      </c>
      <c r="B907" s="15" t="s">
        <v>1807</v>
      </c>
      <c r="C907" s="20" t="s">
        <v>155</v>
      </c>
      <c r="D907" s="45">
        <v>694.76373291015625</v>
      </c>
      <c r="E907" s="56">
        <v>866.93841552734375</v>
      </c>
    </row>
    <row r="908" spans="1:5" ht="30" x14ac:dyDescent="0.25">
      <c r="A908" s="5" t="s">
        <v>1808</v>
      </c>
      <c r="B908" s="15" t="s">
        <v>1809</v>
      </c>
      <c r="C908" s="20" t="s">
        <v>30</v>
      </c>
      <c r="D908" s="43">
        <v>22.459684371948242</v>
      </c>
      <c r="E908" s="54">
        <v>23.364742279052734</v>
      </c>
    </row>
    <row r="909" spans="1:5" ht="30" x14ac:dyDescent="0.25">
      <c r="A909" s="5" t="s">
        <v>1810</v>
      </c>
      <c r="B909" s="15" t="s">
        <v>1811</v>
      </c>
      <c r="C909" s="20" t="s">
        <v>30</v>
      </c>
      <c r="D909" s="42">
        <v>2.0000033378601074</v>
      </c>
      <c r="E909" s="53">
        <v>2.0000033378601074</v>
      </c>
    </row>
    <row r="910" spans="1:5" ht="30" x14ac:dyDescent="0.25">
      <c r="A910" s="5" t="s">
        <v>1812</v>
      </c>
      <c r="B910" s="15" t="s">
        <v>1813</v>
      </c>
      <c r="C910" s="20" t="s">
        <v>30</v>
      </c>
      <c r="D910" s="42">
        <v>5.600001335144043</v>
      </c>
      <c r="E910" s="53">
        <v>5.600001335144043</v>
      </c>
    </row>
    <row r="911" spans="1:5" ht="30" x14ac:dyDescent="0.25">
      <c r="A911" s="5" t="s">
        <v>1814</v>
      </c>
      <c r="B911" s="15" t="s">
        <v>1815</v>
      </c>
      <c r="C911" s="20" t="s">
        <v>1816</v>
      </c>
      <c r="D911" s="48">
        <v>1870.695556640625</v>
      </c>
      <c r="E911" s="59">
        <v>1870.695556640625</v>
      </c>
    </row>
    <row r="912" spans="1:5" ht="30" x14ac:dyDescent="0.25">
      <c r="A912" s="5" t="s">
        <v>1817</v>
      </c>
      <c r="B912" s="15" t="s">
        <v>1818</v>
      </c>
      <c r="C912" s="20" t="s">
        <v>38</v>
      </c>
      <c r="D912" s="46">
        <v>0</v>
      </c>
      <c r="E912" s="57">
        <v>0</v>
      </c>
    </row>
    <row r="913" spans="1:5" ht="30" x14ac:dyDescent="0.25">
      <c r="A913" s="5" t="s">
        <v>1819</v>
      </c>
      <c r="B913" s="15" t="s">
        <v>1820</v>
      </c>
      <c r="C913" s="20" t="s">
        <v>27</v>
      </c>
      <c r="D913" s="46">
        <v>0</v>
      </c>
      <c r="E913" s="57">
        <v>0</v>
      </c>
    </row>
    <row r="914" spans="1:5" ht="30" x14ac:dyDescent="0.25">
      <c r="A914" s="5" t="s">
        <v>1821</v>
      </c>
      <c r="B914" s="15" t="s">
        <v>1822</v>
      </c>
      <c r="C914" s="20" t="s">
        <v>27</v>
      </c>
      <c r="D914" s="46">
        <v>0</v>
      </c>
      <c r="E914" s="57">
        <v>0</v>
      </c>
    </row>
    <row r="915" spans="1:5" ht="30" x14ac:dyDescent="0.25">
      <c r="A915" s="5" t="s">
        <v>1823</v>
      </c>
      <c r="B915" s="15" t="s">
        <v>1824</v>
      </c>
      <c r="C915" s="20" t="s">
        <v>27</v>
      </c>
      <c r="D915" s="46">
        <v>0</v>
      </c>
      <c r="E915" s="57">
        <v>0</v>
      </c>
    </row>
    <row r="916" spans="1:5" ht="30" x14ac:dyDescent="0.25">
      <c r="A916" s="5" t="s">
        <v>1825</v>
      </c>
      <c r="B916" s="15" t="s">
        <v>1826</v>
      </c>
      <c r="C916" s="20" t="s">
        <v>27</v>
      </c>
      <c r="D916" s="46">
        <v>0</v>
      </c>
      <c r="E916" s="57">
        <v>0</v>
      </c>
    </row>
    <row r="917" spans="1:5" ht="30" x14ac:dyDescent="0.25">
      <c r="A917" s="5" t="s">
        <v>1827</v>
      </c>
      <c r="B917" s="15" t="s">
        <v>1828</v>
      </c>
      <c r="C917" s="20" t="s">
        <v>1829</v>
      </c>
      <c r="D917" s="46">
        <v>0</v>
      </c>
      <c r="E917" s="57">
        <v>0</v>
      </c>
    </row>
    <row r="918" spans="1:5" ht="30" x14ac:dyDescent="0.25">
      <c r="A918" s="5" t="s">
        <v>1830</v>
      </c>
      <c r="B918" s="15" t="s">
        <v>1831</v>
      </c>
      <c r="C918" s="20" t="s">
        <v>1829</v>
      </c>
      <c r="D918" s="46">
        <v>0</v>
      </c>
      <c r="E918" s="57">
        <v>0</v>
      </c>
    </row>
    <row r="919" spans="1:5" ht="30" x14ac:dyDescent="0.25">
      <c r="A919" s="5" t="s">
        <v>1832</v>
      </c>
      <c r="B919" s="15" t="s">
        <v>1833</v>
      </c>
      <c r="C919" s="20" t="s">
        <v>1013</v>
      </c>
      <c r="D919" s="46">
        <v>0</v>
      </c>
      <c r="E919" s="57">
        <v>0</v>
      </c>
    </row>
    <row r="920" spans="1:5" ht="30" x14ac:dyDescent="0.25">
      <c r="A920" s="5" t="s">
        <v>1834</v>
      </c>
      <c r="B920" s="15" t="s">
        <v>1835</v>
      </c>
      <c r="C920" s="20" t="s">
        <v>38</v>
      </c>
      <c r="D920" s="42">
        <v>1.0882352590560913</v>
      </c>
      <c r="E920" s="53">
        <v>1.1301212310791016</v>
      </c>
    </row>
    <row r="921" spans="1:5" ht="30" x14ac:dyDescent="0.25">
      <c r="A921" s="5" t="s">
        <v>1836</v>
      </c>
      <c r="B921" s="15" t="s">
        <v>1837</v>
      </c>
      <c r="C921" s="20" t="s">
        <v>30</v>
      </c>
      <c r="D921" s="45">
        <v>101.98698425292969</v>
      </c>
      <c r="E921" s="56">
        <v>103.06179046630859</v>
      </c>
    </row>
    <row r="922" spans="1:5" ht="30" x14ac:dyDescent="0.25">
      <c r="A922" s="5" t="s">
        <v>1838</v>
      </c>
      <c r="B922" s="15" t="s">
        <v>1839</v>
      </c>
      <c r="C922" s="20" t="s">
        <v>155</v>
      </c>
      <c r="D922" s="44">
        <v>6733.31982421875</v>
      </c>
      <c r="E922" s="55">
        <v>7943.56396484375</v>
      </c>
    </row>
    <row r="923" spans="1:5" ht="30" x14ac:dyDescent="0.25">
      <c r="A923" s="5" t="s">
        <v>1840</v>
      </c>
      <c r="B923" s="15" t="s">
        <v>1841</v>
      </c>
      <c r="C923" s="20" t="s">
        <v>155</v>
      </c>
      <c r="D923" s="44">
        <v>5927.12646484375</v>
      </c>
      <c r="E923" s="55">
        <v>6983.736328125</v>
      </c>
    </row>
    <row r="924" spans="1:5" ht="30" x14ac:dyDescent="0.25">
      <c r="A924" s="5" t="s">
        <v>1842</v>
      </c>
      <c r="B924" s="15" t="s">
        <v>1843</v>
      </c>
      <c r="C924" s="20" t="s">
        <v>155</v>
      </c>
      <c r="D924" s="45">
        <v>806.1934814453125</v>
      </c>
      <c r="E924" s="56">
        <v>959.8275146484375</v>
      </c>
    </row>
    <row r="925" spans="1:5" ht="30" x14ac:dyDescent="0.25">
      <c r="A925" s="5" t="s">
        <v>1844</v>
      </c>
      <c r="B925" s="15" t="s">
        <v>1845</v>
      </c>
      <c r="C925" s="20" t="s">
        <v>30</v>
      </c>
      <c r="D925" s="43">
        <v>31.075321197509766</v>
      </c>
      <c r="E925" s="54">
        <v>31.245754241943359</v>
      </c>
    </row>
    <row r="926" spans="1:5" ht="30" x14ac:dyDescent="0.25">
      <c r="A926" s="5" t="s">
        <v>1846</v>
      </c>
      <c r="B926" s="15" t="s">
        <v>1847</v>
      </c>
      <c r="C926" s="20" t="s">
        <v>30</v>
      </c>
      <c r="D926" s="42">
        <v>2.0000033378601074</v>
      </c>
      <c r="E926" s="53">
        <v>2.0000033378601074</v>
      </c>
    </row>
    <row r="927" spans="1:5" ht="30" x14ac:dyDescent="0.25">
      <c r="A927" s="5" t="s">
        <v>1848</v>
      </c>
      <c r="B927" s="15" t="s">
        <v>1849</v>
      </c>
      <c r="C927" s="20" t="s">
        <v>30</v>
      </c>
      <c r="D927" s="42">
        <v>5.600001335144043</v>
      </c>
      <c r="E927" s="53">
        <v>5.600001335144043</v>
      </c>
    </row>
    <row r="928" spans="1:5" ht="30" x14ac:dyDescent="0.25">
      <c r="A928" s="5" t="s">
        <v>1850</v>
      </c>
      <c r="B928" s="15" t="s">
        <v>1851</v>
      </c>
      <c r="C928" s="20" t="s">
        <v>1816</v>
      </c>
      <c r="D928" s="48">
        <v>1870.695556640625</v>
      </c>
      <c r="E928" s="59">
        <v>1870.695556640625</v>
      </c>
    </row>
    <row r="929" spans="1:5" ht="30" x14ac:dyDescent="0.25">
      <c r="A929" s="5" t="s">
        <v>1852</v>
      </c>
      <c r="B929" s="15" t="s">
        <v>1853</v>
      </c>
      <c r="C929" s="20" t="s">
        <v>38</v>
      </c>
      <c r="D929" s="46">
        <v>0</v>
      </c>
      <c r="E929" s="57">
        <v>0</v>
      </c>
    </row>
    <row r="930" spans="1:5" ht="30" x14ac:dyDescent="0.25">
      <c r="A930" s="5" t="s">
        <v>1854</v>
      </c>
      <c r="B930" s="15" t="s">
        <v>1855</v>
      </c>
      <c r="C930" s="20" t="s">
        <v>27</v>
      </c>
      <c r="D930" s="46">
        <v>0</v>
      </c>
      <c r="E930" s="57">
        <v>0</v>
      </c>
    </row>
    <row r="931" spans="1:5" ht="30" x14ac:dyDescent="0.25">
      <c r="A931" s="5" t="s">
        <v>1856</v>
      </c>
      <c r="B931" s="15" t="s">
        <v>1857</v>
      </c>
      <c r="C931" s="20" t="s">
        <v>27</v>
      </c>
      <c r="D931" s="46">
        <v>0</v>
      </c>
      <c r="E931" s="57">
        <v>0</v>
      </c>
    </row>
    <row r="932" spans="1:5" ht="30" x14ac:dyDescent="0.25">
      <c r="A932" s="5" t="s">
        <v>1858</v>
      </c>
      <c r="B932" s="15" t="s">
        <v>1859</v>
      </c>
      <c r="C932" s="20" t="s">
        <v>27</v>
      </c>
      <c r="D932" s="46">
        <v>0</v>
      </c>
      <c r="E932" s="57">
        <v>0</v>
      </c>
    </row>
    <row r="933" spans="1:5" ht="30" x14ac:dyDescent="0.25">
      <c r="A933" s="5" t="s">
        <v>1860</v>
      </c>
      <c r="B933" s="15" t="s">
        <v>1861</v>
      </c>
      <c r="C933" s="20" t="s">
        <v>27</v>
      </c>
      <c r="D933" s="46">
        <v>0</v>
      </c>
      <c r="E933" s="57">
        <v>0</v>
      </c>
    </row>
    <row r="934" spans="1:5" ht="30" x14ac:dyDescent="0.25">
      <c r="A934" s="5" t="s">
        <v>1862</v>
      </c>
      <c r="B934" s="15" t="s">
        <v>1863</v>
      </c>
      <c r="C934" s="20" t="s">
        <v>1829</v>
      </c>
      <c r="D934" s="46">
        <v>0</v>
      </c>
      <c r="E934" s="57">
        <v>0</v>
      </c>
    </row>
    <row r="935" spans="1:5" ht="30" x14ac:dyDescent="0.25">
      <c r="A935" s="5" t="s">
        <v>1864</v>
      </c>
      <c r="B935" s="15" t="s">
        <v>1865</v>
      </c>
      <c r="C935" s="20" t="s">
        <v>1829</v>
      </c>
      <c r="D935" s="46">
        <v>0</v>
      </c>
      <c r="E935" s="57">
        <v>0</v>
      </c>
    </row>
    <row r="936" spans="1:5" ht="30" x14ac:dyDescent="0.25">
      <c r="A936" s="5" t="s">
        <v>1866</v>
      </c>
      <c r="B936" s="15" t="s">
        <v>1867</v>
      </c>
      <c r="C936" s="20" t="s">
        <v>1013</v>
      </c>
      <c r="D936" s="46">
        <v>0</v>
      </c>
      <c r="E936" s="57">
        <v>0</v>
      </c>
    </row>
    <row r="937" spans="1:5" ht="30" x14ac:dyDescent="0.25">
      <c r="A937" s="5" t="s">
        <v>1868</v>
      </c>
      <c r="B937" s="15" t="s">
        <v>1869</v>
      </c>
      <c r="C937" s="20" t="s">
        <v>38</v>
      </c>
      <c r="D937" s="42">
        <v>1.7705881595611572</v>
      </c>
      <c r="E937" s="53">
        <v>1.8385108709335327</v>
      </c>
    </row>
    <row r="938" spans="1:5" ht="30" x14ac:dyDescent="0.25">
      <c r="A938" s="5" t="s">
        <v>1870</v>
      </c>
      <c r="B938" s="15" t="s">
        <v>1871</v>
      </c>
      <c r="C938" s="20" t="s">
        <v>30</v>
      </c>
      <c r="D938" s="45">
        <v>116.40223693847656</v>
      </c>
      <c r="E938" s="56">
        <v>117.57020568847656</v>
      </c>
    </row>
    <row r="939" spans="1:5" ht="30" x14ac:dyDescent="0.25">
      <c r="A939" s="5" t="s">
        <v>1872</v>
      </c>
      <c r="B939" s="15" t="s">
        <v>1873</v>
      </c>
      <c r="C939" s="20" t="s">
        <v>155</v>
      </c>
      <c r="D939" s="44">
        <v>3142.156982421875</v>
      </c>
      <c r="E939" s="55">
        <v>3711.154052734375</v>
      </c>
    </row>
    <row r="940" spans="1:5" ht="30" x14ac:dyDescent="0.25">
      <c r="A940" s="5" t="s">
        <v>1874</v>
      </c>
      <c r="B940" s="15" t="s">
        <v>1875</v>
      </c>
      <c r="C940" s="20" t="s">
        <v>155</v>
      </c>
      <c r="D940" s="48">
        <v>2943.103759765625</v>
      </c>
      <c r="E940" s="55">
        <v>3473.415771484375</v>
      </c>
    </row>
    <row r="941" spans="1:5" ht="30" x14ac:dyDescent="0.25">
      <c r="A941" s="5" t="s">
        <v>1876</v>
      </c>
      <c r="B941" s="15" t="s">
        <v>1877</v>
      </c>
      <c r="C941" s="20" t="s">
        <v>155</v>
      </c>
      <c r="D941" s="45">
        <v>199.05319213867187</v>
      </c>
      <c r="E941" s="56">
        <v>237.73820495605469</v>
      </c>
    </row>
    <row r="942" spans="1:5" ht="30" x14ac:dyDescent="0.25">
      <c r="A942" s="5" t="s">
        <v>1878</v>
      </c>
      <c r="B942" s="15" t="s">
        <v>1879</v>
      </c>
      <c r="C942" s="20" t="s">
        <v>30</v>
      </c>
      <c r="D942" s="43">
        <v>14.41414737701416</v>
      </c>
      <c r="E942" s="54">
        <v>14.506946563720703</v>
      </c>
    </row>
    <row r="943" spans="1:5" ht="30" x14ac:dyDescent="0.25">
      <c r="A943" s="5" t="s">
        <v>1880</v>
      </c>
      <c r="B943" s="15" t="s">
        <v>1881</v>
      </c>
      <c r="C943" s="20" t="s">
        <v>30</v>
      </c>
      <c r="D943" s="42">
        <v>2.0000033378601074</v>
      </c>
      <c r="E943" s="53">
        <v>2.0000033378601074</v>
      </c>
    </row>
    <row r="944" spans="1:5" ht="30" x14ac:dyDescent="0.25">
      <c r="A944" s="5" t="s">
        <v>1882</v>
      </c>
      <c r="B944" s="15" t="s">
        <v>1883</v>
      </c>
      <c r="C944" s="20" t="s">
        <v>30</v>
      </c>
      <c r="D944" s="42">
        <v>5.600001335144043</v>
      </c>
      <c r="E944" s="53">
        <v>5.600001335144043</v>
      </c>
    </row>
    <row r="945" spans="1:5" ht="30" x14ac:dyDescent="0.25">
      <c r="A945" s="5" t="s">
        <v>1884</v>
      </c>
      <c r="B945" s="15" t="s">
        <v>1885</v>
      </c>
      <c r="C945" s="20" t="s">
        <v>1816</v>
      </c>
      <c r="D945" s="48">
        <v>1870.695556640625</v>
      </c>
      <c r="E945" s="59">
        <v>1870.695556640625</v>
      </c>
    </row>
    <row r="946" spans="1:5" ht="30" x14ac:dyDescent="0.25">
      <c r="A946" s="5" t="s">
        <v>1886</v>
      </c>
      <c r="B946" s="15" t="s">
        <v>1887</v>
      </c>
      <c r="C946" s="20" t="s">
        <v>38</v>
      </c>
      <c r="D946" s="46">
        <v>0</v>
      </c>
      <c r="E946" s="57">
        <v>0</v>
      </c>
    </row>
    <row r="947" spans="1:5" ht="30" x14ac:dyDescent="0.25">
      <c r="A947" s="5" t="s">
        <v>1888</v>
      </c>
      <c r="B947" s="15" t="s">
        <v>1889</v>
      </c>
      <c r="C947" s="20" t="s">
        <v>27</v>
      </c>
      <c r="D947" s="46">
        <v>0</v>
      </c>
      <c r="E947" s="57">
        <v>0</v>
      </c>
    </row>
    <row r="948" spans="1:5" ht="30" x14ac:dyDescent="0.25">
      <c r="A948" s="5" t="s">
        <v>1890</v>
      </c>
      <c r="B948" s="15" t="s">
        <v>1891</v>
      </c>
      <c r="C948" s="20" t="s">
        <v>27</v>
      </c>
      <c r="D948" s="46">
        <v>0</v>
      </c>
      <c r="E948" s="57">
        <v>0</v>
      </c>
    </row>
    <row r="949" spans="1:5" ht="30" x14ac:dyDescent="0.25">
      <c r="A949" s="5" t="s">
        <v>1892</v>
      </c>
      <c r="B949" s="15" t="s">
        <v>1893</v>
      </c>
      <c r="C949" s="20" t="s">
        <v>27</v>
      </c>
      <c r="D949" s="46">
        <v>0</v>
      </c>
      <c r="E949" s="57">
        <v>0</v>
      </c>
    </row>
    <row r="950" spans="1:5" ht="30" x14ac:dyDescent="0.25">
      <c r="A950" s="5" t="s">
        <v>1894</v>
      </c>
      <c r="B950" s="15" t="s">
        <v>1895</v>
      </c>
      <c r="C950" s="20" t="s">
        <v>27</v>
      </c>
      <c r="D950" s="46">
        <v>0</v>
      </c>
      <c r="E950" s="57">
        <v>0</v>
      </c>
    </row>
    <row r="951" spans="1:5" ht="30" x14ac:dyDescent="0.25">
      <c r="A951" s="5" t="s">
        <v>1896</v>
      </c>
      <c r="B951" s="15" t="s">
        <v>1897</v>
      </c>
      <c r="C951" s="20" t="s">
        <v>1829</v>
      </c>
      <c r="D951" s="46">
        <v>0</v>
      </c>
      <c r="E951" s="57">
        <v>0</v>
      </c>
    </row>
    <row r="952" spans="1:5" ht="30" x14ac:dyDescent="0.25">
      <c r="A952" s="5" t="s">
        <v>1898</v>
      </c>
      <c r="B952" s="15" t="s">
        <v>1899</v>
      </c>
      <c r="C952" s="20" t="s">
        <v>1829</v>
      </c>
      <c r="D952" s="46">
        <v>0</v>
      </c>
      <c r="E952" s="57">
        <v>0</v>
      </c>
    </row>
    <row r="953" spans="1:5" ht="30" x14ac:dyDescent="0.25">
      <c r="A953" s="5" t="s">
        <v>1900</v>
      </c>
      <c r="B953" s="15" t="s">
        <v>1901</v>
      </c>
      <c r="C953" s="20" t="s">
        <v>1013</v>
      </c>
      <c r="D953" s="46">
        <v>0</v>
      </c>
      <c r="E953" s="57">
        <v>0</v>
      </c>
    </row>
    <row r="954" spans="1:5" ht="30" x14ac:dyDescent="0.25">
      <c r="A954" s="5" t="s">
        <v>1902</v>
      </c>
      <c r="B954" s="15" t="s">
        <v>1903</v>
      </c>
      <c r="C954" s="20" t="s">
        <v>38</v>
      </c>
      <c r="D954" s="42">
        <v>4.4666666984558105</v>
      </c>
      <c r="E954" s="53">
        <v>4.6380453109741211</v>
      </c>
    </row>
    <row r="955" spans="1:5" ht="30" x14ac:dyDescent="0.25">
      <c r="A955" s="5" t="s">
        <v>1904</v>
      </c>
      <c r="B955" s="15" t="s">
        <v>1905</v>
      </c>
      <c r="C955" s="20" t="s">
        <v>30</v>
      </c>
      <c r="D955" s="45">
        <v>147.63398742675781</v>
      </c>
      <c r="E955" s="56">
        <v>149.0262451171875</v>
      </c>
    </row>
    <row r="956" spans="1:5" ht="30" x14ac:dyDescent="0.25">
      <c r="A956" s="5" t="s">
        <v>1906</v>
      </c>
      <c r="B956" s="15" t="s">
        <v>1907</v>
      </c>
      <c r="C956" s="20" t="s">
        <v>155</v>
      </c>
      <c r="D956" s="44">
        <v>7274.02783203125</v>
      </c>
      <c r="E956" s="55">
        <v>8586.8603515625</v>
      </c>
    </row>
    <row r="957" spans="1:5" ht="30" x14ac:dyDescent="0.25">
      <c r="A957" s="5" t="s">
        <v>1908</v>
      </c>
      <c r="B957" s="15" t="s">
        <v>1909</v>
      </c>
      <c r="C957" s="20" t="s">
        <v>155</v>
      </c>
      <c r="D957" s="44">
        <v>6517.9140625</v>
      </c>
      <c r="E957" s="55">
        <v>7700.12353515625</v>
      </c>
    </row>
    <row r="958" spans="1:5" ht="30" x14ac:dyDescent="0.25">
      <c r="A958" s="5" t="s">
        <v>1910</v>
      </c>
      <c r="B958" s="15" t="s">
        <v>1911</v>
      </c>
      <c r="C958" s="20" t="s">
        <v>155</v>
      </c>
      <c r="D958" s="45">
        <v>395.35430908203125</v>
      </c>
      <c r="E958" s="56">
        <v>455.9609375</v>
      </c>
    </row>
    <row r="959" spans="1:5" ht="30" x14ac:dyDescent="0.25">
      <c r="A959" s="5" t="s">
        <v>1912</v>
      </c>
      <c r="B959" s="15" t="s">
        <v>1913</v>
      </c>
      <c r="C959" s="20" t="s">
        <v>155</v>
      </c>
      <c r="D959" s="45">
        <v>360.759521484375</v>
      </c>
      <c r="E959" s="56">
        <v>430.7757568359375</v>
      </c>
    </row>
    <row r="960" spans="1:5" ht="30" x14ac:dyDescent="0.25">
      <c r="A960" s="5" t="s">
        <v>1914</v>
      </c>
      <c r="B960" s="15" t="s">
        <v>1915</v>
      </c>
      <c r="C960" s="20" t="s">
        <v>30</v>
      </c>
      <c r="D960" s="43">
        <v>33.026969909667969</v>
      </c>
      <c r="E960" s="54">
        <v>33.215385437011719</v>
      </c>
    </row>
    <row r="961" spans="1:5" ht="30" x14ac:dyDescent="0.25">
      <c r="A961" s="5" t="s">
        <v>1916</v>
      </c>
      <c r="B961" s="15" t="s">
        <v>1917</v>
      </c>
      <c r="C961" s="20" t="s">
        <v>30</v>
      </c>
      <c r="D961" s="47">
        <v>0.19775390625</v>
      </c>
      <c r="E961" s="58">
        <v>0.2330356240272522</v>
      </c>
    </row>
    <row r="962" spans="1:5" ht="30" x14ac:dyDescent="0.25">
      <c r="A962" s="5" t="s">
        <v>1918</v>
      </c>
      <c r="B962" s="15" t="s">
        <v>1919</v>
      </c>
      <c r="C962" s="20" t="s">
        <v>30</v>
      </c>
      <c r="D962" s="42">
        <v>5.600001335144043</v>
      </c>
      <c r="E962" s="53">
        <v>5.600001335144043</v>
      </c>
    </row>
    <row r="963" spans="1:5" ht="30" x14ac:dyDescent="0.25">
      <c r="A963" s="5" t="s">
        <v>1920</v>
      </c>
      <c r="B963" s="15" t="s">
        <v>1921</v>
      </c>
      <c r="C963" s="20" t="s">
        <v>1816</v>
      </c>
      <c r="D963" s="48">
        <v>1870.695556640625</v>
      </c>
      <c r="E963" s="59">
        <v>1870.695556640625</v>
      </c>
    </row>
    <row r="964" spans="1:5" ht="30" x14ac:dyDescent="0.25">
      <c r="A964" s="5" t="s">
        <v>1922</v>
      </c>
      <c r="B964" s="15" t="s">
        <v>1923</v>
      </c>
      <c r="C964" s="20" t="s">
        <v>38</v>
      </c>
      <c r="D964" s="46">
        <v>0</v>
      </c>
      <c r="E964" s="57">
        <v>0</v>
      </c>
    </row>
    <row r="965" spans="1:5" ht="30" x14ac:dyDescent="0.25">
      <c r="A965" s="5" t="s">
        <v>1924</v>
      </c>
      <c r="B965" s="15" t="s">
        <v>1925</v>
      </c>
      <c r="C965" s="20" t="s">
        <v>27</v>
      </c>
      <c r="D965" s="46">
        <v>0</v>
      </c>
      <c r="E965" s="57">
        <v>0</v>
      </c>
    </row>
    <row r="966" spans="1:5" ht="30" x14ac:dyDescent="0.25">
      <c r="A966" s="5" t="s">
        <v>1926</v>
      </c>
      <c r="B966" s="15" t="s">
        <v>1927</v>
      </c>
      <c r="C966" s="20" t="s">
        <v>27</v>
      </c>
      <c r="D966" s="46">
        <v>0</v>
      </c>
      <c r="E966" s="57">
        <v>0</v>
      </c>
    </row>
    <row r="967" spans="1:5" ht="30" x14ac:dyDescent="0.25">
      <c r="A967" s="5" t="s">
        <v>1928</v>
      </c>
      <c r="B967" s="15" t="s">
        <v>1929</v>
      </c>
      <c r="C967" s="20" t="s">
        <v>27</v>
      </c>
      <c r="D967" s="46">
        <v>0</v>
      </c>
      <c r="E967" s="57">
        <v>0</v>
      </c>
    </row>
    <row r="968" spans="1:5" ht="30" x14ac:dyDescent="0.25">
      <c r="A968" s="5" t="s">
        <v>1930</v>
      </c>
      <c r="B968" s="15" t="s">
        <v>1931</v>
      </c>
      <c r="C968" s="20" t="s">
        <v>27</v>
      </c>
      <c r="D968" s="46">
        <v>0</v>
      </c>
      <c r="E968" s="57">
        <v>0</v>
      </c>
    </row>
    <row r="969" spans="1:5" ht="30" x14ac:dyDescent="0.25">
      <c r="A969" s="5" t="s">
        <v>1932</v>
      </c>
      <c r="B969" s="15" t="s">
        <v>1933</v>
      </c>
      <c r="C969" s="20" t="s">
        <v>1829</v>
      </c>
      <c r="D969" s="46">
        <v>0</v>
      </c>
      <c r="E969" s="57">
        <v>0</v>
      </c>
    </row>
    <row r="970" spans="1:5" ht="30" x14ac:dyDescent="0.25">
      <c r="A970" s="5" t="s">
        <v>1934</v>
      </c>
      <c r="B970" s="15" t="s">
        <v>1935</v>
      </c>
      <c r="C970" s="20" t="s">
        <v>1829</v>
      </c>
      <c r="D970" s="46">
        <v>0</v>
      </c>
      <c r="E970" s="57">
        <v>0</v>
      </c>
    </row>
    <row r="971" spans="1:5" ht="30" x14ac:dyDescent="0.25">
      <c r="A971" s="5" t="s">
        <v>1936</v>
      </c>
      <c r="B971" s="15" t="s">
        <v>1937</v>
      </c>
      <c r="C971" s="20" t="s">
        <v>1013</v>
      </c>
      <c r="D971" s="46">
        <v>0</v>
      </c>
      <c r="E971" s="57">
        <v>0</v>
      </c>
    </row>
    <row r="972" spans="1:5" ht="30" x14ac:dyDescent="0.25">
      <c r="A972" s="5" t="s">
        <v>1938</v>
      </c>
      <c r="B972" s="15" t="s">
        <v>1939</v>
      </c>
      <c r="C972" s="20" t="s">
        <v>38</v>
      </c>
      <c r="D972" s="43">
        <v>15.009801864624023</v>
      </c>
      <c r="E972" s="54">
        <v>15.009801864624023</v>
      </c>
    </row>
    <row r="973" spans="1:5" ht="30" x14ac:dyDescent="0.25">
      <c r="A973" s="5" t="s">
        <v>1940</v>
      </c>
      <c r="B973" s="15" t="s">
        <v>1941</v>
      </c>
      <c r="C973" s="20" t="s">
        <v>30</v>
      </c>
      <c r="D973" s="45">
        <v>198.32623291015625</v>
      </c>
      <c r="E973" s="56">
        <v>198.32623291015625</v>
      </c>
    </row>
    <row r="974" spans="1:5" ht="30" x14ac:dyDescent="0.25">
      <c r="A974" s="5" t="s">
        <v>1942</v>
      </c>
      <c r="B974" s="15" t="s">
        <v>1943</v>
      </c>
      <c r="C974" s="20" t="s">
        <v>155</v>
      </c>
      <c r="D974" s="44">
        <v>10132.6806640625</v>
      </c>
      <c r="E974" s="55">
        <v>11810.2607421875</v>
      </c>
    </row>
    <row r="975" spans="1:5" ht="30" x14ac:dyDescent="0.25">
      <c r="A975" s="5" t="s">
        <v>1944</v>
      </c>
      <c r="B975" s="15" t="s">
        <v>1945</v>
      </c>
      <c r="C975" s="20" t="s">
        <v>155</v>
      </c>
      <c r="D975" s="44">
        <v>7854.55078125</v>
      </c>
      <c r="E975" s="55">
        <v>9156.82421875</v>
      </c>
    </row>
    <row r="976" spans="1:5" ht="30" x14ac:dyDescent="0.25">
      <c r="A976" s="5" t="s">
        <v>1946</v>
      </c>
      <c r="B976" s="15" t="s">
        <v>1947</v>
      </c>
      <c r="C976" s="20" t="s">
        <v>155</v>
      </c>
      <c r="D976" s="48">
        <v>1278.6513671875</v>
      </c>
      <c r="E976" s="59">
        <v>1484.981689453125</v>
      </c>
    </row>
    <row r="977" spans="1:5" ht="30" x14ac:dyDescent="0.25">
      <c r="A977" s="5" t="s">
        <v>1948</v>
      </c>
      <c r="B977" s="15" t="s">
        <v>1949</v>
      </c>
      <c r="C977" s="20" t="s">
        <v>155</v>
      </c>
      <c r="D977" s="45">
        <v>999.4786376953125</v>
      </c>
      <c r="E977" s="59">
        <v>1168.454833984375</v>
      </c>
    </row>
    <row r="978" spans="1:5" ht="30" x14ac:dyDescent="0.25">
      <c r="A978" s="5" t="s">
        <v>1950</v>
      </c>
      <c r="B978" s="15" t="s">
        <v>1951</v>
      </c>
      <c r="C978" s="20" t="s">
        <v>30</v>
      </c>
      <c r="D978" s="43">
        <v>41.585269927978516</v>
      </c>
      <c r="E978" s="54">
        <v>41.449092864990234</v>
      </c>
    </row>
    <row r="979" spans="1:5" ht="30" x14ac:dyDescent="0.25">
      <c r="A979" s="5" t="s">
        <v>1952</v>
      </c>
      <c r="B979" s="15" t="s">
        <v>1953</v>
      </c>
      <c r="C979" s="20" t="s">
        <v>30</v>
      </c>
      <c r="D979" s="47">
        <v>-0.1900058388710022</v>
      </c>
      <c r="E979" s="58">
        <v>-0.1900058388710022</v>
      </c>
    </row>
    <row r="980" spans="1:5" ht="30" x14ac:dyDescent="0.25">
      <c r="A980" s="5" t="s">
        <v>1954</v>
      </c>
      <c r="B980" s="15" t="s">
        <v>1955</v>
      </c>
      <c r="C980" s="20" t="s">
        <v>30</v>
      </c>
      <c r="D980" s="42">
        <v>6.5360007286071777</v>
      </c>
      <c r="E980" s="53">
        <v>6.5360007286071777</v>
      </c>
    </row>
    <row r="981" spans="1:5" ht="30" x14ac:dyDescent="0.25">
      <c r="A981" s="5" t="s">
        <v>1956</v>
      </c>
      <c r="B981" s="15" t="s">
        <v>1957</v>
      </c>
      <c r="C981" s="20" t="s">
        <v>1816</v>
      </c>
      <c r="D981" s="45">
        <v>363.94097900390625</v>
      </c>
      <c r="E981" s="56">
        <v>363.94097900390625</v>
      </c>
    </row>
    <row r="982" spans="1:5" ht="30" x14ac:dyDescent="0.25">
      <c r="A982" s="5" t="s">
        <v>1958</v>
      </c>
      <c r="B982" s="15" t="s">
        <v>1959</v>
      </c>
      <c r="C982" s="20" t="s">
        <v>38</v>
      </c>
      <c r="D982" s="43">
        <v>17.466667175292969</v>
      </c>
      <c r="E982" s="54">
        <v>17.466667175292969</v>
      </c>
    </row>
    <row r="983" spans="1:5" ht="30" x14ac:dyDescent="0.25">
      <c r="A983" s="5" t="s">
        <v>1960</v>
      </c>
      <c r="B983" s="15" t="s">
        <v>1961</v>
      </c>
      <c r="C983" s="20" t="s">
        <v>27</v>
      </c>
      <c r="D983" s="43">
        <v>10.079264640808105</v>
      </c>
      <c r="E983" s="54">
        <v>10.079264640808105</v>
      </c>
    </row>
    <row r="984" spans="1:5" ht="30" x14ac:dyDescent="0.25">
      <c r="A984" s="5" t="s">
        <v>1962</v>
      </c>
      <c r="B984" s="15" t="s">
        <v>1963</v>
      </c>
      <c r="C984" s="20" t="s">
        <v>27</v>
      </c>
      <c r="D984" s="47">
        <v>0.94351297616958618</v>
      </c>
      <c r="E984" s="58">
        <v>0.94351297616958618</v>
      </c>
    </row>
    <row r="985" spans="1:5" ht="30" x14ac:dyDescent="0.25">
      <c r="A985" s="5" t="s">
        <v>1964</v>
      </c>
      <c r="B985" s="15" t="s">
        <v>1965</v>
      </c>
      <c r="C985" s="20" t="s">
        <v>27</v>
      </c>
      <c r="D985" s="43">
        <v>11.546473503112793</v>
      </c>
      <c r="E985" s="54">
        <v>11.546473503112793</v>
      </c>
    </row>
    <row r="986" spans="1:5" ht="30" x14ac:dyDescent="0.25">
      <c r="A986" s="5" t="s">
        <v>1966</v>
      </c>
      <c r="B986" s="15" t="s">
        <v>1967</v>
      </c>
      <c r="C986" s="20" t="s">
        <v>27</v>
      </c>
      <c r="D986" s="47">
        <v>0.96256297826766968</v>
      </c>
      <c r="E986" s="58">
        <v>0.96256297826766968</v>
      </c>
    </row>
    <row r="987" spans="1:5" ht="30" x14ac:dyDescent="0.25">
      <c r="A987" s="5" t="s">
        <v>1968</v>
      </c>
      <c r="B987" s="15" t="s">
        <v>1969</v>
      </c>
      <c r="C987" s="20" t="s">
        <v>1829</v>
      </c>
      <c r="D987" s="44">
        <v>9076.5849609375</v>
      </c>
      <c r="E987" s="55">
        <v>9076.5849609375</v>
      </c>
    </row>
    <row r="988" spans="1:5" ht="30" x14ac:dyDescent="0.25">
      <c r="A988" s="5" t="s">
        <v>1970</v>
      </c>
      <c r="B988" s="15" t="s">
        <v>1971</v>
      </c>
      <c r="C988" s="20" t="s">
        <v>1829</v>
      </c>
      <c r="D988" s="44">
        <v>10543.6572265625</v>
      </c>
      <c r="E988" s="55">
        <v>10543.6572265625</v>
      </c>
    </row>
    <row r="989" spans="1:5" ht="30" x14ac:dyDescent="0.25">
      <c r="A989" s="5" t="s">
        <v>1972</v>
      </c>
      <c r="B989" s="15" t="s">
        <v>1973</v>
      </c>
      <c r="C989" s="20" t="s">
        <v>1013</v>
      </c>
      <c r="D989" s="46">
        <v>0</v>
      </c>
      <c r="E989" s="57">
        <v>0</v>
      </c>
    </row>
    <row r="990" spans="1:5" ht="30" x14ac:dyDescent="0.25">
      <c r="A990" s="5" t="s">
        <v>1974</v>
      </c>
      <c r="B990" s="15" t="s">
        <v>1975</v>
      </c>
      <c r="C990" s="20" t="s">
        <v>38</v>
      </c>
      <c r="D990" s="43">
        <v>22.480392456054688</v>
      </c>
      <c r="E990" s="54">
        <v>22.605251312255859</v>
      </c>
    </row>
    <row r="991" spans="1:5" ht="30" x14ac:dyDescent="0.25">
      <c r="A991" s="5" t="s">
        <v>1976</v>
      </c>
      <c r="B991" s="15" t="s">
        <v>1977</v>
      </c>
      <c r="C991" s="20" t="s">
        <v>30</v>
      </c>
      <c r="D991" s="45">
        <v>218.37445068359375</v>
      </c>
      <c r="E991" s="56">
        <v>218.66217041015625</v>
      </c>
    </row>
    <row r="992" spans="1:5" ht="30" x14ac:dyDescent="0.25">
      <c r="A992" s="5" t="s">
        <v>1978</v>
      </c>
      <c r="B992" s="15" t="s">
        <v>1979</v>
      </c>
      <c r="C992" s="20" t="s">
        <v>155</v>
      </c>
      <c r="D992" s="44">
        <v>5937.50537109375</v>
      </c>
      <c r="E992" s="55">
        <v>7039.47802734375</v>
      </c>
    </row>
    <row r="993" spans="1:5" ht="30" x14ac:dyDescent="0.25">
      <c r="A993" s="5" t="s">
        <v>1980</v>
      </c>
      <c r="B993" s="15" t="s">
        <v>1981</v>
      </c>
      <c r="C993" s="20" t="s">
        <v>155</v>
      </c>
      <c r="D993" s="44">
        <v>4773.216796875</v>
      </c>
      <c r="E993" s="55">
        <v>5657.76904296875</v>
      </c>
    </row>
    <row r="994" spans="1:5" ht="30" x14ac:dyDescent="0.25">
      <c r="A994" s="5" t="s">
        <v>1982</v>
      </c>
      <c r="B994" s="15" t="s">
        <v>1983</v>
      </c>
      <c r="C994" s="20" t="s">
        <v>155</v>
      </c>
      <c r="D994" s="48">
        <v>1016.0961303710937</v>
      </c>
      <c r="E994" s="59">
        <v>1201.960693359375</v>
      </c>
    </row>
    <row r="995" spans="1:5" ht="30" x14ac:dyDescent="0.25">
      <c r="A995" s="5" t="s">
        <v>1984</v>
      </c>
      <c r="B995" s="15" t="s">
        <v>1985</v>
      </c>
      <c r="C995" s="20" t="s">
        <v>155</v>
      </c>
      <c r="D995" s="45">
        <v>148.19221496582031</v>
      </c>
      <c r="E995" s="56">
        <v>179.74810791015625</v>
      </c>
    </row>
    <row r="996" spans="1:5" ht="30" x14ac:dyDescent="0.25">
      <c r="A996" s="5" t="s">
        <v>1986</v>
      </c>
      <c r="B996" s="15" t="s">
        <v>1987</v>
      </c>
      <c r="C996" s="20" t="s">
        <v>30</v>
      </c>
      <c r="D996" s="43">
        <v>23.620029449462891</v>
      </c>
      <c r="E996" s="54">
        <v>23.947347640991211</v>
      </c>
    </row>
    <row r="997" spans="1:5" ht="30" x14ac:dyDescent="0.25">
      <c r="A997" s="5" t="s">
        <v>1988</v>
      </c>
      <c r="B997" s="15" t="s">
        <v>1989</v>
      </c>
      <c r="C997" s="20" t="s">
        <v>30</v>
      </c>
      <c r="D997" s="42">
        <v>-3.7725491523742676</v>
      </c>
      <c r="E997" s="53">
        <v>-3.8122899532318115</v>
      </c>
    </row>
    <row r="998" spans="1:5" ht="30" x14ac:dyDescent="0.25">
      <c r="A998" s="5" t="s">
        <v>1990</v>
      </c>
      <c r="B998" s="15" t="s">
        <v>1991</v>
      </c>
      <c r="C998" s="20" t="s">
        <v>30</v>
      </c>
      <c r="D998" s="42">
        <v>7.0409989356994629</v>
      </c>
      <c r="E998" s="53">
        <v>7.0409989356994629</v>
      </c>
    </row>
    <row r="999" spans="1:5" ht="30" x14ac:dyDescent="0.25">
      <c r="A999" s="5" t="s">
        <v>1992</v>
      </c>
      <c r="B999" s="15" t="s">
        <v>1993</v>
      </c>
      <c r="C999" s="20" t="s">
        <v>1816</v>
      </c>
      <c r="D999" s="48">
        <v>1870.695556640625</v>
      </c>
      <c r="E999" s="59">
        <v>1870.695556640625</v>
      </c>
    </row>
    <row r="1000" spans="1:5" ht="30" x14ac:dyDescent="0.25">
      <c r="A1000" s="5" t="s">
        <v>1994</v>
      </c>
      <c r="B1000" s="15" t="s">
        <v>1995</v>
      </c>
      <c r="C1000" s="20" t="s">
        <v>38</v>
      </c>
      <c r="D1000" s="46">
        <v>0</v>
      </c>
      <c r="E1000" s="57">
        <v>0</v>
      </c>
    </row>
    <row r="1001" spans="1:5" ht="30" x14ac:dyDescent="0.25">
      <c r="A1001" s="5" t="s">
        <v>1996</v>
      </c>
      <c r="B1001" s="15" t="s">
        <v>1997</v>
      </c>
      <c r="C1001" s="20" t="s">
        <v>27</v>
      </c>
      <c r="D1001" s="46">
        <v>0</v>
      </c>
      <c r="E1001" s="57">
        <v>0</v>
      </c>
    </row>
    <row r="1002" spans="1:5" ht="30" x14ac:dyDescent="0.25">
      <c r="A1002" s="5" t="s">
        <v>1998</v>
      </c>
      <c r="B1002" s="15" t="s">
        <v>1999</v>
      </c>
      <c r="C1002" s="20" t="s">
        <v>27</v>
      </c>
      <c r="D1002" s="46">
        <v>0</v>
      </c>
      <c r="E1002" s="57">
        <v>0</v>
      </c>
    </row>
    <row r="1003" spans="1:5" ht="30" x14ac:dyDescent="0.25">
      <c r="A1003" s="5" t="s">
        <v>2000</v>
      </c>
      <c r="B1003" s="15" t="s">
        <v>2001</v>
      </c>
      <c r="C1003" s="20" t="s">
        <v>27</v>
      </c>
      <c r="D1003" s="46">
        <v>0</v>
      </c>
      <c r="E1003" s="57">
        <v>0</v>
      </c>
    </row>
    <row r="1004" spans="1:5" ht="30" x14ac:dyDescent="0.25">
      <c r="A1004" s="5" t="s">
        <v>2002</v>
      </c>
      <c r="B1004" s="15" t="s">
        <v>2003</v>
      </c>
      <c r="C1004" s="20" t="s">
        <v>27</v>
      </c>
      <c r="D1004" s="46">
        <v>0</v>
      </c>
      <c r="E1004" s="57">
        <v>0</v>
      </c>
    </row>
    <row r="1005" spans="1:5" ht="30" x14ac:dyDescent="0.25">
      <c r="A1005" s="5" t="s">
        <v>2004</v>
      </c>
      <c r="B1005" s="15" t="s">
        <v>2005</v>
      </c>
      <c r="C1005" s="20" t="s">
        <v>1829</v>
      </c>
      <c r="D1005" s="46">
        <v>0</v>
      </c>
      <c r="E1005" s="57">
        <v>0</v>
      </c>
    </row>
    <row r="1006" spans="1:5" ht="30" x14ac:dyDescent="0.25">
      <c r="A1006" s="5" t="s">
        <v>2006</v>
      </c>
      <c r="B1006" s="15" t="s">
        <v>2007</v>
      </c>
      <c r="C1006" s="20" t="s">
        <v>1829</v>
      </c>
      <c r="D1006" s="46">
        <v>0</v>
      </c>
      <c r="E1006" s="57">
        <v>0</v>
      </c>
    </row>
    <row r="1007" spans="1:5" ht="30" x14ac:dyDescent="0.25">
      <c r="A1007" s="5" t="s">
        <v>2008</v>
      </c>
      <c r="B1007" s="15" t="s">
        <v>2009</v>
      </c>
      <c r="C1007" s="20" t="s">
        <v>1013</v>
      </c>
      <c r="D1007" s="46">
        <v>0</v>
      </c>
      <c r="E1007" s="57">
        <v>0</v>
      </c>
    </row>
    <row r="1008" spans="1:5" x14ac:dyDescent="0.25">
      <c r="A1008" s="5" t="s">
        <v>2010</v>
      </c>
      <c r="B1008" s="15" t="s">
        <v>2011</v>
      </c>
      <c r="C1008" s="20" t="s">
        <v>38</v>
      </c>
      <c r="D1008" s="42">
        <v>1.0124009847640991</v>
      </c>
      <c r="E1008" s="53">
        <v>1.0124000310897827</v>
      </c>
    </row>
    <row r="1009" spans="1:5" x14ac:dyDescent="0.25">
      <c r="A1009" s="5" t="s">
        <v>2012</v>
      </c>
      <c r="B1009" s="15" t="s">
        <v>2013</v>
      </c>
      <c r="C1009" s="20" t="s">
        <v>30</v>
      </c>
      <c r="D1009" s="43">
        <v>33.000003814697266</v>
      </c>
      <c r="E1009" s="54">
        <v>33.000003814697266</v>
      </c>
    </row>
    <row r="1010" spans="1:5" x14ac:dyDescent="0.25">
      <c r="A1010" s="5" t="s">
        <v>2014</v>
      </c>
      <c r="B1010" s="15" t="s">
        <v>2015</v>
      </c>
      <c r="C1010" s="20" t="s">
        <v>371</v>
      </c>
      <c r="D1010" s="44">
        <v>15181.7607421875</v>
      </c>
      <c r="E1010" s="55">
        <v>15424.9052734375</v>
      </c>
    </row>
    <row r="1011" spans="1:5" x14ac:dyDescent="0.25">
      <c r="A1011" s="5" t="s">
        <v>2016</v>
      </c>
      <c r="B1011" s="15" t="s">
        <v>344</v>
      </c>
      <c r="C1011" s="20" t="s">
        <v>41</v>
      </c>
      <c r="D1011" s="43">
        <v>37.878452301025391</v>
      </c>
      <c r="E1011" s="54">
        <v>42.623653411865234</v>
      </c>
    </row>
    <row r="1012" spans="1:5" x14ac:dyDescent="0.25">
      <c r="A1012" s="5" t="s">
        <v>2017</v>
      </c>
      <c r="B1012" s="15" t="s">
        <v>2018</v>
      </c>
      <c r="C1012" s="20" t="s">
        <v>155</v>
      </c>
      <c r="D1012" s="44">
        <v>159534.578125</v>
      </c>
      <c r="E1012" s="55">
        <v>182426.421875</v>
      </c>
    </row>
    <row r="1013" spans="1:5" x14ac:dyDescent="0.25">
      <c r="A1013" s="5" t="s">
        <v>2019</v>
      </c>
      <c r="B1013" s="15" t="s">
        <v>2020</v>
      </c>
      <c r="C1013" s="20" t="s">
        <v>155</v>
      </c>
      <c r="D1013" s="44">
        <v>176211.171875</v>
      </c>
      <c r="E1013" s="55">
        <v>198285.921875</v>
      </c>
    </row>
    <row r="1014" spans="1:5" x14ac:dyDescent="0.25">
      <c r="A1014" s="5" t="s">
        <v>2021</v>
      </c>
      <c r="B1014" s="15" t="s">
        <v>2022</v>
      </c>
      <c r="C1014" s="20" t="s">
        <v>347</v>
      </c>
      <c r="D1014" s="42">
        <v>2.4391825199127197</v>
      </c>
      <c r="E1014" s="53">
        <v>2.4391825199127197</v>
      </c>
    </row>
    <row r="1015" spans="1:5" x14ac:dyDescent="0.25">
      <c r="A1015" s="5" t="s">
        <v>2023</v>
      </c>
      <c r="B1015" s="15" t="s">
        <v>2024</v>
      </c>
      <c r="C1015" s="20" t="s">
        <v>1004</v>
      </c>
      <c r="D1015" s="48">
        <v>1400.88232421875</v>
      </c>
      <c r="E1015" s="59">
        <v>1601.8968505859375</v>
      </c>
    </row>
    <row r="1016" spans="1:5" x14ac:dyDescent="0.25">
      <c r="A1016" s="5" t="s">
        <v>2025</v>
      </c>
      <c r="B1016" s="15" t="s">
        <v>349</v>
      </c>
      <c r="C1016" s="20"/>
      <c r="D1016" s="12" t="s">
        <v>350</v>
      </c>
      <c r="E1016" s="33" t="s">
        <v>350</v>
      </c>
    </row>
    <row r="1017" spans="1:5" x14ac:dyDescent="0.25">
      <c r="A1017" s="5" t="s">
        <v>2026</v>
      </c>
      <c r="B1017" s="15" t="s">
        <v>2027</v>
      </c>
      <c r="C1017" s="20"/>
      <c r="D1017" s="12" t="s">
        <v>2028</v>
      </c>
      <c r="E1017" s="33" t="s">
        <v>2028</v>
      </c>
    </row>
    <row r="1018" spans="1:5" x14ac:dyDescent="0.25">
      <c r="A1018" s="5" t="s">
        <v>2029</v>
      </c>
      <c r="B1018" s="15" t="s">
        <v>2030</v>
      </c>
      <c r="C1018" s="20" t="s">
        <v>371</v>
      </c>
      <c r="D1018" s="44">
        <v>15162.0673828125</v>
      </c>
      <c r="E1018" s="55">
        <v>15407.5234375</v>
      </c>
    </row>
    <row r="1019" spans="1:5" x14ac:dyDescent="0.25">
      <c r="A1019" s="5" t="s">
        <v>2031</v>
      </c>
      <c r="B1019" s="15" t="s">
        <v>370</v>
      </c>
      <c r="C1019" s="20" t="s">
        <v>371</v>
      </c>
      <c r="D1019" s="44">
        <v>16747</v>
      </c>
      <c r="E1019" s="55">
        <v>16747</v>
      </c>
    </row>
    <row r="1020" spans="1:5" ht="30" x14ac:dyDescent="0.25">
      <c r="A1020" s="5" t="s">
        <v>2032</v>
      </c>
      <c r="B1020" s="15" t="s">
        <v>342</v>
      </c>
      <c r="C1020" s="20" t="s">
        <v>30</v>
      </c>
      <c r="D1020" s="43">
        <v>33.000007629394531</v>
      </c>
      <c r="E1020" s="54">
        <v>33.000007629394531</v>
      </c>
    </row>
    <row r="1021" spans="1:5" ht="30" x14ac:dyDescent="0.25">
      <c r="A1021" s="5" t="s">
        <v>2033</v>
      </c>
      <c r="B1021" s="15" t="s">
        <v>2034</v>
      </c>
      <c r="C1021" s="20" t="s">
        <v>371</v>
      </c>
      <c r="D1021" s="44">
        <v>15181.7607421875</v>
      </c>
      <c r="E1021" s="55">
        <v>15424.904296875</v>
      </c>
    </row>
    <row r="1022" spans="1:5" ht="30" x14ac:dyDescent="0.25">
      <c r="A1022" s="5" t="s">
        <v>2035</v>
      </c>
      <c r="B1022" s="15" t="s">
        <v>2036</v>
      </c>
      <c r="C1022" s="20" t="s">
        <v>371</v>
      </c>
      <c r="D1022" s="44">
        <v>16839.009765625</v>
      </c>
      <c r="E1022" s="55">
        <v>16828.384765625</v>
      </c>
    </row>
    <row r="1023" spans="1:5" x14ac:dyDescent="0.25">
      <c r="A1023" s="5" t="s">
        <v>2037</v>
      </c>
      <c r="B1023" s="15" t="s">
        <v>2038</v>
      </c>
      <c r="C1023" s="20" t="s">
        <v>33</v>
      </c>
      <c r="D1023" s="43">
        <v>39.349998474121094</v>
      </c>
      <c r="E1023" s="54">
        <v>39.349998474121094</v>
      </c>
    </row>
    <row r="1024" spans="1:5" x14ac:dyDescent="0.25">
      <c r="A1024" s="5" t="s">
        <v>2039</v>
      </c>
      <c r="B1024" s="15" t="s">
        <v>2040</v>
      </c>
      <c r="C1024" s="20" t="s">
        <v>33</v>
      </c>
      <c r="D1024" s="42">
        <v>2.7799999713897705</v>
      </c>
      <c r="E1024" s="53">
        <v>2.7799999713897705</v>
      </c>
    </row>
    <row r="1025" spans="1:5" x14ac:dyDescent="0.25">
      <c r="A1025" s="5" t="s">
        <v>2041</v>
      </c>
      <c r="B1025" s="15" t="s">
        <v>2042</v>
      </c>
      <c r="C1025" s="20" t="s">
        <v>33</v>
      </c>
      <c r="D1025" s="43">
        <v>10.410001754760742</v>
      </c>
      <c r="E1025" s="54">
        <v>20.460000991821289</v>
      </c>
    </row>
    <row r="1026" spans="1:5" x14ac:dyDescent="0.25">
      <c r="A1026" s="5" t="s">
        <v>2043</v>
      </c>
      <c r="B1026" s="15" t="s">
        <v>2044</v>
      </c>
      <c r="C1026" s="20" t="s">
        <v>33</v>
      </c>
      <c r="D1026" s="47">
        <v>0.55000001192092896</v>
      </c>
      <c r="E1026" s="58">
        <v>0.55000001192092896</v>
      </c>
    </row>
    <row r="1027" spans="1:5" x14ac:dyDescent="0.25">
      <c r="A1027" s="5" t="s">
        <v>2045</v>
      </c>
      <c r="B1027" s="15" t="s">
        <v>2046</v>
      </c>
      <c r="C1027" s="20" t="s">
        <v>33</v>
      </c>
      <c r="D1027" s="47">
        <v>0.25</v>
      </c>
      <c r="E1027" s="58">
        <v>0.25</v>
      </c>
    </row>
    <row r="1028" spans="1:5" x14ac:dyDescent="0.25">
      <c r="A1028" s="5" t="s">
        <v>2047</v>
      </c>
      <c r="B1028" s="15" t="s">
        <v>2048</v>
      </c>
      <c r="C1028" s="20" t="s">
        <v>33</v>
      </c>
      <c r="D1028" s="46">
        <v>0</v>
      </c>
      <c r="E1028" s="57">
        <v>0</v>
      </c>
    </row>
    <row r="1029" spans="1:5" ht="30" x14ac:dyDescent="0.25">
      <c r="A1029" s="5" t="s">
        <v>2049</v>
      </c>
      <c r="B1029" s="15" t="s">
        <v>2050</v>
      </c>
      <c r="C1029" s="20" t="s">
        <v>33</v>
      </c>
      <c r="D1029" s="46">
        <v>0</v>
      </c>
      <c r="E1029" s="57">
        <v>0</v>
      </c>
    </row>
    <row r="1030" spans="1:5" x14ac:dyDescent="0.25">
      <c r="A1030" s="5" t="s">
        <v>2051</v>
      </c>
      <c r="B1030" s="15" t="s">
        <v>2052</v>
      </c>
      <c r="C1030" s="20" t="s">
        <v>33</v>
      </c>
      <c r="D1030" s="42">
        <v>6.6100001335144043</v>
      </c>
      <c r="E1030" s="53">
        <v>6.6100001335144043</v>
      </c>
    </row>
    <row r="1031" spans="1:5" ht="30" x14ac:dyDescent="0.25">
      <c r="A1031" s="5" t="s">
        <v>2053</v>
      </c>
      <c r="B1031" s="15" t="s">
        <v>2054</v>
      </c>
      <c r="C1031" s="20" t="s">
        <v>33</v>
      </c>
      <c r="D1031" s="43">
        <v>40.049999237060547</v>
      </c>
      <c r="E1031" s="54">
        <v>30</v>
      </c>
    </row>
    <row r="1032" spans="1:5" ht="30" x14ac:dyDescent="0.25">
      <c r="A1032" s="5" t="s">
        <v>2055</v>
      </c>
      <c r="B1032" s="15" t="s">
        <v>2056</v>
      </c>
      <c r="C1032" s="20"/>
      <c r="D1032" s="42">
        <v>6.9687104225158691</v>
      </c>
      <c r="E1032" s="53">
        <v>7.558323860168457</v>
      </c>
    </row>
    <row r="1033" spans="1:5" x14ac:dyDescent="0.25">
      <c r="A1033" s="5" t="s">
        <v>2057</v>
      </c>
      <c r="B1033" s="15" t="s">
        <v>2058</v>
      </c>
      <c r="C1033" s="20" t="s">
        <v>38</v>
      </c>
      <c r="D1033" s="42">
        <v>1.0124009847640991</v>
      </c>
      <c r="E1033" s="53">
        <v>1.0124000310897827</v>
      </c>
    </row>
    <row r="1034" spans="1:5" x14ac:dyDescent="0.25">
      <c r="A1034" s="5" t="s">
        <v>2059</v>
      </c>
      <c r="B1034" s="15" t="s">
        <v>2060</v>
      </c>
      <c r="C1034" s="20" t="s">
        <v>30</v>
      </c>
      <c r="D1034" s="43">
        <v>32.180335998535156</v>
      </c>
      <c r="E1034" s="54">
        <v>30.000160217285156</v>
      </c>
    </row>
    <row r="1035" spans="1:5" x14ac:dyDescent="0.25">
      <c r="A1035" s="5" t="s">
        <v>2061</v>
      </c>
      <c r="B1035" s="15" t="s">
        <v>2062</v>
      </c>
      <c r="C1035" s="20" t="s">
        <v>371</v>
      </c>
      <c r="D1035" s="42">
        <v>7.3473086357116699</v>
      </c>
      <c r="E1035" s="53">
        <v>5.1202263832092285</v>
      </c>
    </row>
    <row r="1036" spans="1:5" x14ac:dyDescent="0.25">
      <c r="A1036" s="5" t="s">
        <v>2063</v>
      </c>
      <c r="B1036" s="15" t="s">
        <v>415</v>
      </c>
      <c r="C1036" s="20" t="s">
        <v>41</v>
      </c>
      <c r="D1036" s="43">
        <v>59.053302764892578</v>
      </c>
      <c r="E1036" s="54">
        <v>63.270633697509766</v>
      </c>
    </row>
    <row r="1037" spans="1:5" ht="30" x14ac:dyDescent="0.25">
      <c r="A1037" s="5" t="s">
        <v>2064</v>
      </c>
      <c r="B1037" s="15" t="s">
        <v>2065</v>
      </c>
      <c r="C1037" s="20"/>
      <c r="D1037" s="43">
        <v>28.657535552978516</v>
      </c>
      <c r="E1037" s="54">
        <v>28.642177581787109</v>
      </c>
    </row>
    <row r="1038" spans="1:5" x14ac:dyDescent="0.25">
      <c r="A1038" s="5" t="s">
        <v>2066</v>
      </c>
      <c r="B1038" s="15" t="s">
        <v>2067</v>
      </c>
      <c r="C1038" s="20" t="s">
        <v>33</v>
      </c>
      <c r="D1038" s="43">
        <v>75.874130249023438</v>
      </c>
      <c r="E1038" s="54">
        <v>75.764625549316406</v>
      </c>
    </row>
    <row r="1039" spans="1:5" x14ac:dyDescent="0.25">
      <c r="A1039" s="5" t="s">
        <v>2068</v>
      </c>
      <c r="B1039" s="15" t="s">
        <v>2069</v>
      </c>
      <c r="C1039" s="20" t="s">
        <v>33</v>
      </c>
      <c r="D1039" s="43">
        <v>20.357677459716797</v>
      </c>
      <c r="E1039" s="54">
        <v>20.328296661376953</v>
      </c>
    </row>
    <row r="1040" spans="1:5" ht="30" x14ac:dyDescent="0.25">
      <c r="A1040" s="5" t="s">
        <v>2070</v>
      </c>
      <c r="B1040" s="15" t="s">
        <v>2071</v>
      </c>
      <c r="C1040" s="20" t="s">
        <v>33</v>
      </c>
      <c r="D1040" s="47">
        <v>2.9446981847286224E-2</v>
      </c>
      <c r="E1040" s="58">
        <v>2.9404481872916222E-2</v>
      </c>
    </row>
    <row r="1041" spans="1:5" ht="30" x14ac:dyDescent="0.25">
      <c r="A1041" s="5" t="s">
        <v>2072</v>
      </c>
      <c r="B1041" s="15" t="s">
        <v>2073</v>
      </c>
      <c r="C1041" s="20" t="s">
        <v>33</v>
      </c>
      <c r="D1041" s="42">
        <v>2.8249666690826416</v>
      </c>
      <c r="E1041" s="53">
        <v>2.9652163982391357</v>
      </c>
    </row>
    <row r="1042" spans="1:5" ht="30" x14ac:dyDescent="0.25">
      <c r="A1042" s="5" t="s">
        <v>2074</v>
      </c>
      <c r="B1042" s="15" t="s">
        <v>2075</v>
      </c>
      <c r="C1042" s="20" t="s">
        <v>33</v>
      </c>
      <c r="D1042" s="46">
        <v>0</v>
      </c>
      <c r="E1042" s="57">
        <v>0</v>
      </c>
    </row>
    <row r="1043" spans="1:5" x14ac:dyDescent="0.25">
      <c r="A1043" s="5" t="s">
        <v>2076</v>
      </c>
      <c r="B1043" s="15" t="s">
        <v>2077</v>
      </c>
      <c r="C1043" s="20" t="s">
        <v>33</v>
      </c>
      <c r="D1043" s="47">
        <v>0.91377675533294678</v>
      </c>
      <c r="E1043" s="58">
        <v>0.91245788335800171</v>
      </c>
    </row>
    <row r="1044" spans="1:5" ht="30" x14ac:dyDescent="0.25">
      <c r="A1044" s="5" t="s">
        <v>2078</v>
      </c>
      <c r="B1044" s="15" t="s">
        <v>2079</v>
      </c>
      <c r="C1044" s="20" t="s">
        <v>33</v>
      </c>
      <c r="D1044" s="46">
        <v>0</v>
      </c>
      <c r="E1044" s="57">
        <v>0</v>
      </c>
    </row>
    <row r="1045" spans="1:5" x14ac:dyDescent="0.25">
      <c r="A1045" s="5" t="s">
        <v>2080</v>
      </c>
      <c r="B1045" s="15" t="s">
        <v>2081</v>
      </c>
      <c r="C1045" s="20" t="s">
        <v>41</v>
      </c>
      <c r="D1045" s="47">
        <v>2.6705302298069E-2</v>
      </c>
      <c r="E1045" s="58">
        <v>2.8586501255631447E-2</v>
      </c>
    </row>
    <row r="1046" spans="1:5" x14ac:dyDescent="0.25">
      <c r="A1046" s="5" t="s">
        <v>2082</v>
      </c>
      <c r="B1046" s="15" t="s">
        <v>2083</v>
      </c>
      <c r="C1046" s="20" t="s">
        <v>38</v>
      </c>
      <c r="D1046" s="42">
        <v>1.0124009847640991</v>
      </c>
      <c r="E1046" s="53">
        <v>1.0124000310897827</v>
      </c>
    </row>
    <row r="1047" spans="1:5" x14ac:dyDescent="0.25">
      <c r="A1047" s="5" t="s">
        <v>2084</v>
      </c>
      <c r="B1047" s="15" t="s">
        <v>2085</v>
      </c>
      <c r="C1047" s="20" t="s">
        <v>30</v>
      </c>
      <c r="D1047" s="43">
        <v>32.180335998535156</v>
      </c>
      <c r="E1047" s="54">
        <v>30.000160217285156</v>
      </c>
    </row>
    <row r="1048" spans="1:5" x14ac:dyDescent="0.25">
      <c r="A1048" s="5" t="s">
        <v>2086</v>
      </c>
      <c r="B1048" s="15" t="s">
        <v>2087</v>
      </c>
      <c r="C1048" s="20" t="s">
        <v>371</v>
      </c>
      <c r="D1048" s="42">
        <v>7.3473086357116699</v>
      </c>
      <c r="E1048" s="53">
        <v>5.1202263832092285</v>
      </c>
    </row>
    <row r="1049" spans="1:5" x14ac:dyDescent="0.25">
      <c r="A1049" s="5" t="s">
        <v>2088</v>
      </c>
      <c r="B1049" s="15" t="s">
        <v>408</v>
      </c>
      <c r="C1049" s="20" t="s">
        <v>41</v>
      </c>
      <c r="D1049" s="43">
        <v>56.737483978271484</v>
      </c>
      <c r="E1049" s="54">
        <v>60.789436340332031</v>
      </c>
    </row>
    <row r="1050" spans="1:5" ht="30" x14ac:dyDescent="0.25">
      <c r="A1050" s="5" t="s">
        <v>2089</v>
      </c>
      <c r="B1050" s="15" t="s">
        <v>2090</v>
      </c>
      <c r="C1050" s="20"/>
      <c r="D1050" s="43">
        <v>28.657535552978516</v>
      </c>
      <c r="E1050" s="54">
        <v>28.642177581787109</v>
      </c>
    </row>
    <row r="1051" spans="1:5" ht="30" x14ac:dyDescent="0.25">
      <c r="A1051" s="5" t="s">
        <v>2091</v>
      </c>
      <c r="B1051" s="15" t="s">
        <v>2092</v>
      </c>
      <c r="C1051" s="20" t="s">
        <v>33</v>
      </c>
      <c r="D1051" s="43">
        <v>75.874130249023438</v>
      </c>
      <c r="E1051" s="54">
        <v>75.764625549316406</v>
      </c>
    </row>
    <row r="1052" spans="1:5" ht="30" x14ac:dyDescent="0.25">
      <c r="A1052" s="5" t="s">
        <v>2093</v>
      </c>
      <c r="B1052" s="15" t="s">
        <v>2094</v>
      </c>
      <c r="C1052" s="20" t="s">
        <v>33</v>
      </c>
      <c r="D1052" s="43">
        <v>20.357677459716797</v>
      </c>
      <c r="E1052" s="54">
        <v>20.328296661376953</v>
      </c>
    </row>
    <row r="1053" spans="1:5" ht="30" x14ac:dyDescent="0.25">
      <c r="A1053" s="5" t="s">
        <v>2095</v>
      </c>
      <c r="B1053" s="15" t="s">
        <v>2096</v>
      </c>
      <c r="C1053" s="20" t="s">
        <v>33</v>
      </c>
      <c r="D1053" s="47">
        <v>2.9446981847286224E-2</v>
      </c>
      <c r="E1053" s="58">
        <v>2.9404481872916222E-2</v>
      </c>
    </row>
    <row r="1054" spans="1:5" ht="30" x14ac:dyDescent="0.25">
      <c r="A1054" s="5" t="s">
        <v>2097</v>
      </c>
      <c r="B1054" s="15" t="s">
        <v>2098</v>
      </c>
      <c r="C1054" s="20" t="s">
        <v>33</v>
      </c>
      <c r="D1054" s="42">
        <v>2.8249666690826416</v>
      </c>
      <c r="E1054" s="53">
        <v>2.9652163982391357</v>
      </c>
    </row>
    <row r="1055" spans="1:5" ht="30" x14ac:dyDescent="0.25">
      <c r="A1055" s="5" t="s">
        <v>2099</v>
      </c>
      <c r="B1055" s="15" t="s">
        <v>2100</v>
      </c>
      <c r="C1055" s="20" t="s">
        <v>33</v>
      </c>
      <c r="D1055" s="46">
        <v>0</v>
      </c>
      <c r="E1055" s="57">
        <v>0</v>
      </c>
    </row>
    <row r="1056" spans="1:5" ht="30" x14ac:dyDescent="0.25">
      <c r="A1056" s="5" t="s">
        <v>2101</v>
      </c>
      <c r="B1056" s="15" t="s">
        <v>2102</v>
      </c>
      <c r="C1056" s="20" t="s">
        <v>33</v>
      </c>
      <c r="D1056" s="47">
        <v>0.91377675533294678</v>
      </c>
      <c r="E1056" s="58">
        <v>0.91245788335800171</v>
      </c>
    </row>
    <row r="1057" spans="1:5" ht="30" x14ac:dyDescent="0.25">
      <c r="A1057" s="5" t="s">
        <v>2103</v>
      </c>
      <c r="B1057" s="15" t="s">
        <v>2104</v>
      </c>
      <c r="C1057" s="20" t="s">
        <v>33</v>
      </c>
      <c r="D1057" s="46">
        <v>0</v>
      </c>
      <c r="E1057" s="57">
        <v>0</v>
      </c>
    </row>
    <row r="1058" spans="1:5" x14ac:dyDescent="0.25">
      <c r="A1058" s="5" t="s">
        <v>2105</v>
      </c>
      <c r="B1058" s="15" t="s">
        <v>2106</v>
      </c>
      <c r="C1058" s="20" t="s">
        <v>41</v>
      </c>
      <c r="D1058" s="47">
        <v>2.5658033788204193E-2</v>
      </c>
      <c r="E1058" s="58">
        <v>2.7465466409921646E-2</v>
      </c>
    </row>
    <row r="1059" spans="1:5" x14ac:dyDescent="0.25">
      <c r="A1059" s="5" t="s">
        <v>2107</v>
      </c>
      <c r="B1059" s="15" t="s">
        <v>2108</v>
      </c>
      <c r="C1059" s="20" t="s">
        <v>38</v>
      </c>
      <c r="D1059" s="42">
        <v>1.0124009847640991</v>
      </c>
      <c r="E1059" s="53">
        <v>1.0124000310897827</v>
      </c>
    </row>
    <row r="1060" spans="1:5" x14ac:dyDescent="0.25">
      <c r="A1060" s="5" t="s">
        <v>2109</v>
      </c>
      <c r="B1060" s="15" t="s">
        <v>2110</v>
      </c>
      <c r="C1060" s="20" t="s">
        <v>30</v>
      </c>
      <c r="D1060" s="43">
        <v>32.180335998535156</v>
      </c>
      <c r="E1060" s="54">
        <v>30.000160217285156</v>
      </c>
    </row>
    <row r="1061" spans="1:5" x14ac:dyDescent="0.25">
      <c r="A1061" s="5" t="s">
        <v>2111</v>
      </c>
      <c r="B1061" s="15" t="s">
        <v>2112</v>
      </c>
      <c r="C1061" s="20" t="s">
        <v>371</v>
      </c>
      <c r="D1061" s="42">
        <v>7.3473086357116699</v>
      </c>
      <c r="E1061" s="53">
        <v>5.1202263832092285</v>
      </c>
    </row>
    <row r="1062" spans="1:5" x14ac:dyDescent="0.25">
      <c r="A1062" s="5" t="s">
        <v>2113</v>
      </c>
      <c r="B1062" s="15" t="s">
        <v>421</v>
      </c>
      <c r="C1062" s="20" t="s">
        <v>41</v>
      </c>
      <c r="D1062" s="43">
        <v>59.053302764892578</v>
      </c>
      <c r="E1062" s="54">
        <v>63.270633697509766</v>
      </c>
    </row>
    <row r="1063" spans="1:5" ht="30" x14ac:dyDescent="0.25">
      <c r="A1063" s="5" t="s">
        <v>2114</v>
      </c>
      <c r="B1063" s="15" t="s">
        <v>2115</v>
      </c>
      <c r="C1063" s="20"/>
      <c r="D1063" s="43">
        <v>28.657535552978516</v>
      </c>
      <c r="E1063" s="54">
        <v>28.642177581787109</v>
      </c>
    </row>
    <row r="1064" spans="1:5" ht="30" x14ac:dyDescent="0.25">
      <c r="A1064" s="5" t="s">
        <v>2116</v>
      </c>
      <c r="B1064" s="15" t="s">
        <v>2117</v>
      </c>
      <c r="C1064" s="20" t="s">
        <v>33</v>
      </c>
      <c r="D1064" s="43">
        <v>75.874130249023438</v>
      </c>
      <c r="E1064" s="54">
        <v>75.764625549316406</v>
      </c>
    </row>
    <row r="1065" spans="1:5" ht="30" x14ac:dyDescent="0.25">
      <c r="A1065" s="5" t="s">
        <v>2118</v>
      </c>
      <c r="B1065" s="15" t="s">
        <v>2119</v>
      </c>
      <c r="C1065" s="20" t="s">
        <v>33</v>
      </c>
      <c r="D1065" s="43">
        <v>20.357677459716797</v>
      </c>
      <c r="E1065" s="54">
        <v>20.328296661376953</v>
      </c>
    </row>
    <row r="1066" spans="1:5" ht="30" x14ac:dyDescent="0.25">
      <c r="A1066" s="5" t="s">
        <v>2120</v>
      </c>
      <c r="B1066" s="15" t="s">
        <v>2121</v>
      </c>
      <c r="C1066" s="20" t="s">
        <v>33</v>
      </c>
      <c r="D1066" s="47">
        <v>2.9446981847286224E-2</v>
      </c>
      <c r="E1066" s="58">
        <v>2.9404481872916222E-2</v>
      </c>
    </row>
    <row r="1067" spans="1:5" ht="30" x14ac:dyDescent="0.25">
      <c r="A1067" s="5" t="s">
        <v>2122</v>
      </c>
      <c r="B1067" s="15" t="s">
        <v>2123</v>
      </c>
      <c r="C1067" s="20" t="s">
        <v>33</v>
      </c>
      <c r="D1067" s="42">
        <v>2.8249666690826416</v>
      </c>
      <c r="E1067" s="53">
        <v>2.9652163982391357</v>
      </c>
    </row>
    <row r="1068" spans="1:5" ht="30" x14ac:dyDescent="0.25">
      <c r="A1068" s="5" t="s">
        <v>2124</v>
      </c>
      <c r="B1068" s="15" t="s">
        <v>2125</v>
      </c>
      <c r="C1068" s="20" t="s">
        <v>33</v>
      </c>
      <c r="D1068" s="46">
        <v>0</v>
      </c>
      <c r="E1068" s="57">
        <v>0</v>
      </c>
    </row>
    <row r="1069" spans="1:5" ht="30" x14ac:dyDescent="0.25">
      <c r="A1069" s="5" t="s">
        <v>2126</v>
      </c>
      <c r="B1069" s="15" t="s">
        <v>2127</v>
      </c>
      <c r="C1069" s="20" t="s">
        <v>33</v>
      </c>
      <c r="D1069" s="47">
        <v>0.91377675533294678</v>
      </c>
      <c r="E1069" s="58">
        <v>0.91245788335800171</v>
      </c>
    </row>
    <row r="1070" spans="1:5" ht="30" x14ac:dyDescent="0.25">
      <c r="A1070" s="5" t="s">
        <v>2128</v>
      </c>
      <c r="B1070" s="15" t="s">
        <v>2129</v>
      </c>
      <c r="C1070" s="20" t="s">
        <v>33</v>
      </c>
      <c r="D1070" s="46">
        <v>0</v>
      </c>
      <c r="E1070" s="57">
        <v>0</v>
      </c>
    </row>
    <row r="1071" spans="1:5" x14ac:dyDescent="0.25">
      <c r="A1071" s="5" t="s">
        <v>2130</v>
      </c>
      <c r="B1071" s="15" t="s">
        <v>2131</v>
      </c>
      <c r="C1071" s="20" t="s">
        <v>41</v>
      </c>
      <c r="D1071" s="47">
        <v>2.6705302298069E-2</v>
      </c>
      <c r="E1071" s="58">
        <v>2.8586501255631447E-2</v>
      </c>
    </row>
    <row r="1072" spans="1:5" x14ac:dyDescent="0.25">
      <c r="A1072" s="5" t="s">
        <v>2132</v>
      </c>
      <c r="B1072" s="15" t="s">
        <v>2133</v>
      </c>
      <c r="C1072" s="20" t="s">
        <v>38</v>
      </c>
      <c r="D1072" s="42">
        <v>1.0124009847640991</v>
      </c>
      <c r="E1072" s="53">
        <v>1.0124000310897827</v>
      </c>
    </row>
    <row r="1073" spans="1:5" x14ac:dyDescent="0.25">
      <c r="A1073" s="5" t="s">
        <v>2134</v>
      </c>
      <c r="B1073" s="15" t="s">
        <v>2135</v>
      </c>
      <c r="C1073" s="20" t="s">
        <v>30</v>
      </c>
      <c r="D1073" s="43">
        <v>32.180335998535156</v>
      </c>
      <c r="E1073" s="54">
        <v>30.000160217285156</v>
      </c>
    </row>
    <row r="1074" spans="1:5" x14ac:dyDescent="0.25">
      <c r="A1074" s="5" t="s">
        <v>2136</v>
      </c>
      <c r="B1074" s="15" t="s">
        <v>2137</v>
      </c>
      <c r="C1074" s="20" t="s">
        <v>371</v>
      </c>
      <c r="D1074" s="42">
        <v>7.3473086357116699</v>
      </c>
      <c r="E1074" s="53">
        <v>5.1202263832092285</v>
      </c>
    </row>
    <row r="1075" spans="1:5" x14ac:dyDescent="0.25">
      <c r="A1075" s="5" t="s">
        <v>2138</v>
      </c>
      <c r="B1075" s="15" t="s">
        <v>427</v>
      </c>
      <c r="C1075" s="20" t="s">
        <v>41</v>
      </c>
      <c r="D1075" s="43">
        <v>56.737483978271484</v>
      </c>
      <c r="E1075" s="54">
        <v>60.789436340332031</v>
      </c>
    </row>
    <row r="1076" spans="1:5" ht="30" x14ac:dyDescent="0.25">
      <c r="A1076" s="5" t="s">
        <v>2139</v>
      </c>
      <c r="B1076" s="15" t="s">
        <v>2140</v>
      </c>
      <c r="C1076" s="20"/>
      <c r="D1076" s="43">
        <v>28.657535552978516</v>
      </c>
      <c r="E1076" s="54">
        <v>28.642177581787109</v>
      </c>
    </row>
    <row r="1077" spans="1:5" ht="30" x14ac:dyDescent="0.25">
      <c r="A1077" s="5" t="s">
        <v>2141</v>
      </c>
      <c r="B1077" s="15" t="s">
        <v>2142</v>
      </c>
      <c r="C1077" s="20" t="s">
        <v>33</v>
      </c>
      <c r="D1077" s="43">
        <v>75.874130249023438</v>
      </c>
      <c r="E1077" s="54">
        <v>75.764625549316406</v>
      </c>
    </row>
    <row r="1078" spans="1:5" ht="30" x14ac:dyDescent="0.25">
      <c r="A1078" s="5" t="s">
        <v>2143</v>
      </c>
      <c r="B1078" s="15" t="s">
        <v>2144</v>
      </c>
      <c r="C1078" s="20" t="s">
        <v>33</v>
      </c>
      <c r="D1078" s="43">
        <v>20.357677459716797</v>
      </c>
      <c r="E1078" s="54">
        <v>20.328296661376953</v>
      </c>
    </row>
    <row r="1079" spans="1:5" ht="30" x14ac:dyDescent="0.25">
      <c r="A1079" s="5" t="s">
        <v>2145</v>
      </c>
      <c r="B1079" s="15" t="s">
        <v>2146</v>
      </c>
      <c r="C1079" s="20" t="s">
        <v>33</v>
      </c>
      <c r="D1079" s="47">
        <v>2.9446981847286224E-2</v>
      </c>
      <c r="E1079" s="58">
        <v>2.9404481872916222E-2</v>
      </c>
    </row>
    <row r="1080" spans="1:5" ht="30" x14ac:dyDescent="0.25">
      <c r="A1080" s="5" t="s">
        <v>2147</v>
      </c>
      <c r="B1080" s="15" t="s">
        <v>2148</v>
      </c>
      <c r="C1080" s="20" t="s">
        <v>33</v>
      </c>
      <c r="D1080" s="42">
        <v>2.8249666690826416</v>
      </c>
      <c r="E1080" s="53">
        <v>2.9652163982391357</v>
      </c>
    </row>
    <row r="1081" spans="1:5" ht="30" x14ac:dyDescent="0.25">
      <c r="A1081" s="5" t="s">
        <v>2149</v>
      </c>
      <c r="B1081" s="15" t="s">
        <v>2150</v>
      </c>
      <c r="C1081" s="20" t="s">
        <v>33</v>
      </c>
      <c r="D1081" s="46">
        <v>0</v>
      </c>
      <c r="E1081" s="57">
        <v>0</v>
      </c>
    </row>
    <row r="1082" spans="1:5" ht="30" x14ac:dyDescent="0.25">
      <c r="A1082" s="5" t="s">
        <v>2151</v>
      </c>
      <c r="B1082" s="15" t="s">
        <v>2152</v>
      </c>
      <c r="C1082" s="20" t="s">
        <v>33</v>
      </c>
      <c r="D1082" s="47">
        <v>0.91377675533294678</v>
      </c>
      <c r="E1082" s="58">
        <v>0.91245788335800171</v>
      </c>
    </row>
    <row r="1083" spans="1:5" ht="30" x14ac:dyDescent="0.25">
      <c r="A1083" s="5" t="s">
        <v>2153</v>
      </c>
      <c r="B1083" s="15" t="s">
        <v>2154</v>
      </c>
      <c r="C1083" s="20" t="s">
        <v>33</v>
      </c>
      <c r="D1083" s="46">
        <v>0</v>
      </c>
      <c r="E1083" s="57">
        <v>0</v>
      </c>
    </row>
    <row r="1084" spans="1:5" x14ac:dyDescent="0.25">
      <c r="A1084" s="5" t="s">
        <v>2155</v>
      </c>
      <c r="B1084" s="15" t="s">
        <v>2156</v>
      </c>
      <c r="C1084" s="20" t="s">
        <v>41</v>
      </c>
      <c r="D1084" s="47">
        <v>2.5658033788204193E-2</v>
      </c>
      <c r="E1084" s="58">
        <v>2.7465466409921646E-2</v>
      </c>
    </row>
    <row r="1085" spans="1:5" x14ac:dyDescent="0.25">
      <c r="A1085" s="5" t="s">
        <v>2157</v>
      </c>
      <c r="B1085" s="15" t="s">
        <v>2158</v>
      </c>
      <c r="C1085" s="20"/>
      <c r="D1085" s="12" t="s">
        <v>1358</v>
      </c>
      <c r="E1085" s="33" t="s">
        <v>1358</v>
      </c>
    </row>
    <row r="1086" spans="1:5" ht="30" x14ac:dyDescent="0.25">
      <c r="A1086" s="5" t="s">
        <v>2159</v>
      </c>
      <c r="B1086" s="15" t="s">
        <v>2160</v>
      </c>
      <c r="C1086" s="20"/>
      <c r="D1086" s="12" t="s">
        <v>2161</v>
      </c>
      <c r="E1086" s="33" t="s">
        <v>2161</v>
      </c>
    </row>
    <row r="1087" spans="1:5" x14ac:dyDescent="0.25">
      <c r="A1087" s="5" t="s">
        <v>2162</v>
      </c>
      <c r="B1087" s="15" t="s">
        <v>2163</v>
      </c>
      <c r="C1087" s="20" t="s">
        <v>27</v>
      </c>
      <c r="D1087" s="43">
        <v>21.309940338134766</v>
      </c>
      <c r="E1087" s="54">
        <v>21.298185348510742</v>
      </c>
    </row>
    <row r="1088" spans="1:5" ht="30" x14ac:dyDescent="0.25">
      <c r="A1088" s="5" t="s">
        <v>2164</v>
      </c>
      <c r="B1088" s="15" t="s">
        <v>2165</v>
      </c>
      <c r="C1088" s="20" t="s">
        <v>38</v>
      </c>
      <c r="D1088" s="42">
        <v>2.0812187194824219</v>
      </c>
      <c r="E1088" s="53">
        <v>2.0812187194824219</v>
      </c>
    </row>
    <row r="1089" spans="1:5" ht="30" x14ac:dyDescent="0.25">
      <c r="A1089" s="5" t="s">
        <v>2166</v>
      </c>
      <c r="B1089" s="15" t="s">
        <v>2167</v>
      </c>
      <c r="C1089" s="20" t="s">
        <v>38</v>
      </c>
      <c r="D1089" s="42">
        <v>2.0812187194824219</v>
      </c>
      <c r="E1089" s="53">
        <v>2.0812187194824219</v>
      </c>
    </row>
    <row r="1090" spans="1:5" ht="30" x14ac:dyDescent="0.25">
      <c r="A1090" s="5" t="s">
        <v>2168</v>
      </c>
      <c r="B1090" s="15" t="s">
        <v>2169</v>
      </c>
      <c r="C1090" s="20" t="s">
        <v>38</v>
      </c>
      <c r="D1090" s="46">
        <v>0</v>
      </c>
      <c r="E1090" s="57">
        <v>0</v>
      </c>
    </row>
    <row r="1091" spans="1:5" ht="30" x14ac:dyDescent="0.25">
      <c r="A1091" s="5" t="s">
        <v>2170</v>
      </c>
      <c r="B1091" s="15" t="s">
        <v>2171</v>
      </c>
      <c r="C1091" s="20" t="s">
        <v>33</v>
      </c>
      <c r="D1091" s="43">
        <v>50.000083923339844</v>
      </c>
      <c r="E1091" s="54">
        <v>50.000106811523437</v>
      </c>
    </row>
    <row r="1092" spans="1:5" ht="30" x14ac:dyDescent="0.25">
      <c r="A1092" s="5" t="s">
        <v>2172</v>
      </c>
      <c r="B1092" s="15" t="s">
        <v>2173</v>
      </c>
      <c r="C1092" s="20" t="s">
        <v>155</v>
      </c>
      <c r="D1092" s="45">
        <v>477.9644775390625</v>
      </c>
      <c r="E1092" s="56">
        <v>557.0623779296875</v>
      </c>
    </row>
    <row r="1093" spans="1:5" ht="30" x14ac:dyDescent="0.25">
      <c r="A1093" s="5" t="s">
        <v>2174</v>
      </c>
      <c r="B1093" s="15" t="s">
        <v>2175</v>
      </c>
      <c r="C1093" s="20" t="s">
        <v>155</v>
      </c>
      <c r="D1093" s="45">
        <v>463.62554931640625</v>
      </c>
      <c r="E1093" s="56">
        <v>540.35052490234375</v>
      </c>
    </row>
    <row r="1094" spans="1:5" ht="30" x14ac:dyDescent="0.25">
      <c r="A1094" s="5" t="s">
        <v>2176</v>
      </c>
      <c r="B1094" s="15" t="s">
        <v>2177</v>
      </c>
      <c r="C1094" s="20" t="s">
        <v>155</v>
      </c>
      <c r="D1094" s="45">
        <v>497.65362548828125</v>
      </c>
      <c r="E1094" s="56">
        <v>579.3955078125</v>
      </c>
    </row>
    <row r="1095" spans="1:5" x14ac:dyDescent="0.25">
      <c r="A1095" s="5" t="s">
        <v>2178</v>
      </c>
      <c r="B1095" s="15" t="s">
        <v>2179</v>
      </c>
      <c r="C1095" s="20" t="s">
        <v>41</v>
      </c>
      <c r="D1095" s="44">
        <v>3993.5029296875</v>
      </c>
      <c r="E1095" s="55">
        <v>4656.955078125</v>
      </c>
    </row>
    <row r="1096" spans="1:5" ht="30" x14ac:dyDescent="0.25">
      <c r="A1096" s="5" t="s">
        <v>2180</v>
      </c>
      <c r="B1096" s="15" t="s">
        <v>2181</v>
      </c>
      <c r="C1096" s="20" t="s">
        <v>38</v>
      </c>
      <c r="D1096" s="42">
        <v>1.0135135650634766</v>
      </c>
      <c r="E1096" s="53">
        <v>1.0135135650634766</v>
      </c>
    </row>
    <row r="1097" spans="1:5" ht="30" x14ac:dyDescent="0.25">
      <c r="A1097" s="5" t="s">
        <v>2182</v>
      </c>
      <c r="B1097" s="15" t="s">
        <v>2183</v>
      </c>
      <c r="C1097" s="20" t="s">
        <v>30</v>
      </c>
      <c r="D1097" s="43">
        <v>29.241609573364258</v>
      </c>
      <c r="E1097" s="54">
        <v>27.322341918945312</v>
      </c>
    </row>
    <row r="1098" spans="1:5" ht="30" x14ac:dyDescent="0.25">
      <c r="A1098" s="5" t="s">
        <v>2184</v>
      </c>
      <c r="B1098" s="15" t="s">
        <v>2185</v>
      </c>
      <c r="C1098" s="20" t="s">
        <v>371</v>
      </c>
      <c r="D1098" s="45">
        <v>122.57319641113281</v>
      </c>
      <c r="E1098" s="56">
        <v>114.54660034179687</v>
      </c>
    </row>
    <row r="1099" spans="1:5" x14ac:dyDescent="0.25">
      <c r="A1099" s="5" t="s">
        <v>2186</v>
      </c>
      <c r="B1099" s="15" t="s">
        <v>2187</v>
      </c>
      <c r="C1099" s="20" t="s">
        <v>41</v>
      </c>
      <c r="D1099" s="44">
        <v>3993.5029296875</v>
      </c>
      <c r="E1099" s="55">
        <v>4656.955078125</v>
      </c>
    </row>
    <row r="1100" spans="1:5" ht="30" x14ac:dyDescent="0.25">
      <c r="A1100" s="5" t="s">
        <v>2188</v>
      </c>
      <c r="B1100" s="15" t="s">
        <v>2189</v>
      </c>
      <c r="C1100" s="20" t="s">
        <v>38</v>
      </c>
      <c r="D1100" s="42">
        <v>3.0947322845458984</v>
      </c>
      <c r="E1100" s="53">
        <v>3.0947322845458984</v>
      </c>
    </row>
    <row r="1101" spans="1:5" ht="30" x14ac:dyDescent="0.25">
      <c r="A1101" s="5" t="s">
        <v>2190</v>
      </c>
      <c r="B1101" s="15" t="s">
        <v>2191</v>
      </c>
      <c r="C1101" s="20" t="s">
        <v>30</v>
      </c>
      <c r="D1101" s="43">
        <v>29.29571533203125</v>
      </c>
      <c r="E1101" s="54">
        <v>27.376125335693359</v>
      </c>
    </row>
    <row r="1102" spans="1:5" ht="30" x14ac:dyDescent="0.25">
      <c r="A1102" s="5" t="s">
        <v>2192</v>
      </c>
      <c r="B1102" s="15" t="s">
        <v>2193</v>
      </c>
      <c r="C1102" s="20" t="s">
        <v>371</v>
      </c>
      <c r="D1102" s="45">
        <v>122.99112701416016</v>
      </c>
      <c r="E1102" s="56">
        <v>114.96430206298828</v>
      </c>
    </row>
    <row r="1103" spans="1:5" x14ac:dyDescent="0.25">
      <c r="A1103" s="5" t="s">
        <v>2194</v>
      </c>
      <c r="B1103" s="15" t="s">
        <v>2195</v>
      </c>
      <c r="C1103" s="20"/>
      <c r="D1103" s="12" t="s">
        <v>1596</v>
      </c>
      <c r="E1103" s="33" t="s">
        <v>1596</v>
      </c>
    </row>
    <row r="1104" spans="1:5" ht="30" x14ac:dyDescent="0.25">
      <c r="A1104" s="5" t="s">
        <v>2196</v>
      </c>
      <c r="B1104" s="15" t="s">
        <v>2197</v>
      </c>
      <c r="C1104" s="20" t="s">
        <v>155</v>
      </c>
      <c r="D1104" s="45">
        <v>515.040771484375</v>
      </c>
      <c r="E1104" s="56">
        <v>599.6385498046875</v>
      </c>
    </row>
    <row r="1105" spans="1:5" ht="30" x14ac:dyDescent="0.25">
      <c r="A1105" s="5" t="s">
        <v>2198</v>
      </c>
      <c r="B1105" s="15" t="s">
        <v>2199</v>
      </c>
      <c r="C1105" s="20" t="s">
        <v>33</v>
      </c>
      <c r="D1105" s="43">
        <v>96.057380676269531</v>
      </c>
      <c r="E1105" s="54">
        <v>96.158859252929688</v>
      </c>
    </row>
    <row r="1106" spans="1:5" ht="30" x14ac:dyDescent="0.25">
      <c r="A1106" s="5" t="s">
        <v>438</v>
      </c>
      <c r="B1106" s="15" t="s">
        <v>2200</v>
      </c>
      <c r="C1106" s="20"/>
      <c r="D1106" s="42">
        <v>1.0349382162094116</v>
      </c>
      <c r="E1106" s="53">
        <v>1.0349382162094116</v>
      </c>
    </row>
    <row r="1107" spans="1:5" ht="30" x14ac:dyDescent="0.25">
      <c r="A1107" s="5" t="s">
        <v>2201</v>
      </c>
      <c r="B1107" s="15" t="s">
        <v>2202</v>
      </c>
      <c r="C1107" s="20"/>
      <c r="D1107" s="42">
        <v>1</v>
      </c>
      <c r="E1107" s="53">
        <v>1</v>
      </c>
    </row>
    <row r="1108" spans="1:5" ht="30" x14ac:dyDescent="0.25">
      <c r="A1108" s="5" t="s">
        <v>2203</v>
      </c>
      <c r="B1108" s="15" t="s">
        <v>2204</v>
      </c>
      <c r="C1108" s="20" t="s">
        <v>155</v>
      </c>
      <c r="D1108" s="45">
        <v>497.65362548828125</v>
      </c>
      <c r="E1108" s="56">
        <v>579.3955078125</v>
      </c>
    </row>
    <row r="1109" spans="1:5" ht="30" x14ac:dyDescent="0.25">
      <c r="A1109" s="5" t="s">
        <v>2205</v>
      </c>
      <c r="B1109" s="15" t="s">
        <v>2206</v>
      </c>
      <c r="C1109" s="20" t="s">
        <v>155</v>
      </c>
      <c r="D1109" s="45">
        <v>477.9644775390625</v>
      </c>
      <c r="E1109" s="56">
        <v>557.0623779296875</v>
      </c>
    </row>
    <row r="1110" spans="1:5" ht="30" x14ac:dyDescent="0.25">
      <c r="A1110" s="5" t="s">
        <v>2207</v>
      </c>
      <c r="B1110" s="15" t="s">
        <v>2208</v>
      </c>
      <c r="C1110" s="20" t="s">
        <v>33</v>
      </c>
      <c r="D1110" s="43">
        <v>96.043601989746094</v>
      </c>
      <c r="E1110" s="54">
        <v>96.14544677734375</v>
      </c>
    </row>
    <row r="1111" spans="1:5" ht="30" x14ac:dyDescent="0.25">
      <c r="A1111" s="5" t="s">
        <v>2209</v>
      </c>
      <c r="B1111" s="15" t="s">
        <v>2210</v>
      </c>
      <c r="C1111" s="20" t="s">
        <v>155</v>
      </c>
      <c r="D1111" s="43">
        <v>19.689144134521484</v>
      </c>
      <c r="E1111" s="54">
        <v>22.333137512207031</v>
      </c>
    </row>
    <row r="1112" spans="1:5" ht="30" x14ac:dyDescent="0.25">
      <c r="A1112" s="5" t="s">
        <v>2211</v>
      </c>
      <c r="B1112" s="15" t="s">
        <v>2212</v>
      </c>
      <c r="C1112" s="20" t="s">
        <v>155</v>
      </c>
      <c r="D1112" s="45">
        <v>494.66366577148437</v>
      </c>
      <c r="E1112" s="56">
        <v>576.525146484375</v>
      </c>
    </row>
    <row r="1113" spans="1:5" x14ac:dyDescent="0.25">
      <c r="A1113" s="5" t="s">
        <v>2213</v>
      </c>
      <c r="B1113" s="15" t="s">
        <v>2214</v>
      </c>
      <c r="C1113" s="20"/>
      <c r="D1113" s="12" t="s">
        <v>1358</v>
      </c>
      <c r="E1113" s="33" t="s">
        <v>1358</v>
      </c>
    </row>
    <row r="1114" spans="1:5" ht="30" x14ac:dyDescent="0.25">
      <c r="A1114" s="5" t="s">
        <v>2215</v>
      </c>
      <c r="B1114" s="15" t="s">
        <v>2216</v>
      </c>
      <c r="C1114" s="20"/>
      <c r="D1114" s="12" t="s">
        <v>2161</v>
      </c>
      <c r="E1114" s="33" t="s">
        <v>2161</v>
      </c>
    </row>
    <row r="1115" spans="1:5" x14ac:dyDescent="0.25">
      <c r="A1115" s="5" t="s">
        <v>2217</v>
      </c>
      <c r="B1115" s="15" t="s">
        <v>2218</v>
      </c>
      <c r="C1115" s="20" t="s">
        <v>27</v>
      </c>
      <c r="D1115" s="43">
        <v>21.309940338134766</v>
      </c>
      <c r="E1115" s="54">
        <v>21.298185348510742</v>
      </c>
    </row>
    <row r="1116" spans="1:5" ht="30" x14ac:dyDescent="0.25">
      <c r="A1116" s="5" t="s">
        <v>2219</v>
      </c>
      <c r="B1116" s="15" t="s">
        <v>2220</v>
      </c>
      <c r="C1116" s="20" t="s">
        <v>38</v>
      </c>
      <c r="D1116" s="42">
        <v>2.0812187194824219</v>
      </c>
      <c r="E1116" s="53">
        <v>2.0812187194824219</v>
      </c>
    </row>
    <row r="1117" spans="1:5" ht="30" x14ac:dyDescent="0.25">
      <c r="A1117" s="5" t="s">
        <v>2221</v>
      </c>
      <c r="B1117" s="15" t="s">
        <v>2222</v>
      </c>
      <c r="C1117" s="20" t="s">
        <v>38</v>
      </c>
      <c r="D1117" s="42">
        <v>2.0812187194824219</v>
      </c>
      <c r="E1117" s="53">
        <v>2.0812187194824219</v>
      </c>
    </row>
    <row r="1118" spans="1:5" ht="30" x14ac:dyDescent="0.25">
      <c r="A1118" s="5" t="s">
        <v>2223</v>
      </c>
      <c r="B1118" s="15" t="s">
        <v>2224</v>
      </c>
      <c r="C1118" s="20" t="s">
        <v>38</v>
      </c>
      <c r="D1118" s="46">
        <v>0</v>
      </c>
      <c r="E1118" s="57">
        <v>0</v>
      </c>
    </row>
    <row r="1119" spans="1:5" ht="30" x14ac:dyDescent="0.25">
      <c r="A1119" s="5" t="s">
        <v>2225</v>
      </c>
      <c r="B1119" s="15" t="s">
        <v>2226</v>
      </c>
      <c r="C1119" s="20" t="s">
        <v>33</v>
      </c>
      <c r="D1119" s="43">
        <v>50.000083923339844</v>
      </c>
      <c r="E1119" s="54">
        <v>50.000106811523437</v>
      </c>
    </row>
    <row r="1120" spans="1:5" ht="30" x14ac:dyDescent="0.25">
      <c r="A1120" s="5" t="s">
        <v>2227</v>
      </c>
      <c r="B1120" s="15" t="s">
        <v>2228</v>
      </c>
      <c r="C1120" s="20" t="s">
        <v>155</v>
      </c>
      <c r="D1120" s="45">
        <v>477.9644775390625</v>
      </c>
      <c r="E1120" s="56">
        <v>557.0623779296875</v>
      </c>
    </row>
    <row r="1121" spans="1:5" ht="30" x14ac:dyDescent="0.25">
      <c r="A1121" s="5" t="s">
        <v>2229</v>
      </c>
      <c r="B1121" s="15" t="s">
        <v>2230</v>
      </c>
      <c r="C1121" s="20" t="s">
        <v>155</v>
      </c>
      <c r="D1121" s="45">
        <v>463.62554931640625</v>
      </c>
      <c r="E1121" s="56">
        <v>540.35052490234375</v>
      </c>
    </row>
    <row r="1122" spans="1:5" ht="30" x14ac:dyDescent="0.25">
      <c r="A1122" s="5" t="s">
        <v>2231</v>
      </c>
      <c r="B1122" s="15" t="s">
        <v>2232</v>
      </c>
      <c r="C1122" s="20" t="s">
        <v>155</v>
      </c>
      <c r="D1122" s="45">
        <v>497.65362548828125</v>
      </c>
      <c r="E1122" s="56">
        <v>579.3955078125</v>
      </c>
    </row>
    <row r="1123" spans="1:5" x14ac:dyDescent="0.25">
      <c r="A1123" s="5" t="s">
        <v>2233</v>
      </c>
      <c r="B1123" s="15" t="s">
        <v>2234</v>
      </c>
      <c r="C1123" s="20" t="s">
        <v>41</v>
      </c>
      <c r="D1123" s="44">
        <v>3993.5029296875</v>
      </c>
      <c r="E1123" s="55">
        <v>4656.955078125</v>
      </c>
    </row>
    <row r="1124" spans="1:5" ht="30" x14ac:dyDescent="0.25">
      <c r="A1124" s="5" t="s">
        <v>2235</v>
      </c>
      <c r="B1124" s="15" t="s">
        <v>2236</v>
      </c>
      <c r="C1124" s="20" t="s">
        <v>38</v>
      </c>
      <c r="D1124" s="42">
        <v>1.0135135650634766</v>
      </c>
      <c r="E1124" s="53">
        <v>1.0135135650634766</v>
      </c>
    </row>
    <row r="1125" spans="1:5" ht="30" x14ac:dyDescent="0.25">
      <c r="A1125" s="5" t="s">
        <v>2237</v>
      </c>
      <c r="B1125" s="15" t="s">
        <v>2238</v>
      </c>
      <c r="C1125" s="20" t="s">
        <v>30</v>
      </c>
      <c r="D1125" s="43">
        <v>29.241609573364258</v>
      </c>
      <c r="E1125" s="54">
        <v>27.322341918945312</v>
      </c>
    </row>
    <row r="1126" spans="1:5" ht="30" x14ac:dyDescent="0.25">
      <c r="A1126" s="5" t="s">
        <v>2239</v>
      </c>
      <c r="B1126" s="15" t="s">
        <v>2240</v>
      </c>
      <c r="C1126" s="20" t="s">
        <v>371</v>
      </c>
      <c r="D1126" s="45">
        <v>122.57319641113281</v>
      </c>
      <c r="E1126" s="56">
        <v>114.54660034179687</v>
      </c>
    </row>
    <row r="1127" spans="1:5" x14ac:dyDescent="0.25">
      <c r="A1127" s="5" t="s">
        <v>2241</v>
      </c>
      <c r="B1127" s="15" t="s">
        <v>2242</v>
      </c>
      <c r="C1127" s="20" t="s">
        <v>41</v>
      </c>
      <c r="D1127" s="44">
        <v>3993.5029296875</v>
      </c>
      <c r="E1127" s="55">
        <v>4656.955078125</v>
      </c>
    </row>
    <row r="1128" spans="1:5" ht="30" x14ac:dyDescent="0.25">
      <c r="A1128" s="5" t="s">
        <v>2243</v>
      </c>
      <c r="B1128" s="15" t="s">
        <v>2244</v>
      </c>
      <c r="C1128" s="20" t="s">
        <v>38</v>
      </c>
      <c r="D1128" s="42">
        <v>3.0947322845458984</v>
      </c>
      <c r="E1128" s="53">
        <v>3.0947322845458984</v>
      </c>
    </row>
    <row r="1129" spans="1:5" ht="30" x14ac:dyDescent="0.25">
      <c r="A1129" s="5" t="s">
        <v>2245</v>
      </c>
      <c r="B1129" s="15" t="s">
        <v>2246</v>
      </c>
      <c r="C1129" s="20" t="s">
        <v>30</v>
      </c>
      <c r="D1129" s="43">
        <v>29.29571533203125</v>
      </c>
      <c r="E1129" s="54">
        <v>27.376125335693359</v>
      </c>
    </row>
    <row r="1130" spans="1:5" ht="30" x14ac:dyDescent="0.25">
      <c r="A1130" s="5" t="s">
        <v>2247</v>
      </c>
      <c r="B1130" s="15" t="s">
        <v>2248</v>
      </c>
      <c r="C1130" s="20" t="s">
        <v>371</v>
      </c>
      <c r="D1130" s="45">
        <v>122.99112701416016</v>
      </c>
      <c r="E1130" s="56">
        <v>114.96430206298828</v>
      </c>
    </row>
    <row r="1131" spans="1:5" x14ac:dyDescent="0.25">
      <c r="A1131" s="5" t="s">
        <v>2249</v>
      </c>
      <c r="B1131" s="15" t="s">
        <v>2250</v>
      </c>
      <c r="C1131" s="20"/>
      <c r="D1131" s="12" t="s">
        <v>1596</v>
      </c>
      <c r="E1131" s="33" t="s">
        <v>1596</v>
      </c>
    </row>
    <row r="1132" spans="1:5" ht="30" x14ac:dyDescent="0.25">
      <c r="A1132" s="5" t="s">
        <v>2251</v>
      </c>
      <c r="B1132" s="15" t="s">
        <v>2252</v>
      </c>
      <c r="C1132" s="20" t="s">
        <v>155</v>
      </c>
      <c r="D1132" s="45">
        <v>515.040771484375</v>
      </c>
      <c r="E1132" s="56">
        <v>599.6385498046875</v>
      </c>
    </row>
    <row r="1133" spans="1:5" ht="30" x14ac:dyDescent="0.25">
      <c r="A1133" s="5" t="s">
        <v>2253</v>
      </c>
      <c r="B1133" s="15" t="s">
        <v>2254</v>
      </c>
      <c r="C1133" s="20" t="s">
        <v>33</v>
      </c>
      <c r="D1133" s="43">
        <v>96.057380676269531</v>
      </c>
      <c r="E1133" s="54">
        <v>96.158859252929688</v>
      </c>
    </row>
    <row r="1134" spans="1:5" ht="30" x14ac:dyDescent="0.25">
      <c r="A1134" s="5" t="s">
        <v>442</v>
      </c>
      <c r="B1134" s="15" t="s">
        <v>2255</v>
      </c>
      <c r="C1134" s="20"/>
      <c r="D1134" s="42">
        <v>1.0349382162094116</v>
      </c>
      <c r="E1134" s="53">
        <v>1.0349382162094116</v>
      </c>
    </row>
    <row r="1135" spans="1:5" ht="30" x14ac:dyDescent="0.25">
      <c r="A1135" s="5" t="s">
        <v>2256</v>
      </c>
      <c r="B1135" s="15" t="s">
        <v>2257</v>
      </c>
      <c r="C1135" s="20"/>
      <c r="D1135" s="42">
        <v>1</v>
      </c>
      <c r="E1135" s="53">
        <v>1</v>
      </c>
    </row>
    <row r="1136" spans="1:5" ht="30" x14ac:dyDescent="0.25">
      <c r="A1136" s="5" t="s">
        <v>2258</v>
      </c>
      <c r="B1136" s="15" t="s">
        <v>2259</v>
      </c>
      <c r="C1136" s="20" t="s">
        <v>155</v>
      </c>
      <c r="D1136" s="45">
        <v>497.65362548828125</v>
      </c>
      <c r="E1136" s="56">
        <v>579.3955078125</v>
      </c>
    </row>
    <row r="1137" spans="1:5" ht="30" x14ac:dyDescent="0.25">
      <c r="A1137" s="5" t="s">
        <v>2260</v>
      </c>
      <c r="B1137" s="15" t="s">
        <v>2261</v>
      </c>
      <c r="C1137" s="20" t="s">
        <v>155</v>
      </c>
      <c r="D1137" s="45">
        <v>477.9644775390625</v>
      </c>
      <c r="E1137" s="56">
        <v>557.0623779296875</v>
      </c>
    </row>
    <row r="1138" spans="1:5" ht="30" x14ac:dyDescent="0.25">
      <c r="A1138" s="5" t="s">
        <v>2262</v>
      </c>
      <c r="B1138" s="15" t="s">
        <v>2263</v>
      </c>
      <c r="C1138" s="20" t="s">
        <v>33</v>
      </c>
      <c r="D1138" s="43">
        <v>96.043601989746094</v>
      </c>
      <c r="E1138" s="54">
        <v>96.14544677734375</v>
      </c>
    </row>
    <row r="1139" spans="1:5" ht="30" x14ac:dyDescent="0.25">
      <c r="A1139" s="5" t="s">
        <v>2264</v>
      </c>
      <c r="B1139" s="15" t="s">
        <v>2265</v>
      </c>
      <c r="C1139" s="20" t="s">
        <v>155</v>
      </c>
      <c r="D1139" s="43">
        <v>19.689144134521484</v>
      </c>
      <c r="E1139" s="54">
        <v>22.333137512207031</v>
      </c>
    </row>
    <row r="1140" spans="1:5" ht="30" x14ac:dyDescent="0.25">
      <c r="A1140" s="5" t="s">
        <v>2266</v>
      </c>
      <c r="B1140" s="15" t="s">
        <v>2267</v>
      </c>
      <c r="C1140" s="20" t="s">
        <v>155</v>
      </c>
      <c r="D1140" s="45">
        <v>494.66366577148437</v>
      </c>
      <c r="E1140" s="56">
        <v>576.525146484375</v>
      </c>
    </row>
    <row r="1141" spans="1:5" x14ac:dyDescent="0.25">
      <c r="A1141" s="5" t="s">
        <v>2268</v>
      </c>
      <c r="B1141" s="15" t="s">
        <v>2269</v>
      </c>
      <c r="C1141" s="20"/>
      <c r="D1141" s="12" t="s">
        <v>1358</v>
      </c>
      <c r="E1141" s="33" t="s">
        <v>1358</v>
      </c>
    </row>
    <row r="1142" spans="1:5" ht="30" x14ac:dyDescent="0.25">
      <c r="A1142" s="5" t="s">
        <v>2270</v>
      </c>
      <c r="B1142" s="15" t="s">
        <v>2271</v>
      </c>
      <c r="C1142" s="20"/>
      <c r="D1142" s="12" t="s">
        <v>2161</v>
      </c>
      <c r="E1142" s="33" t="s">
        <v>2161</v>
      </c>
    </row>
    <row r="1143" spans="1:5" x14ac:dyDescent="0.25">
      <c r="A1143" s="5" t="s">
        <v>2272</v>
      </c>
      <c r="B1143" s="15" t="s">
        <v>2273</v>
      </c>
      <c r="C1143" s="20" t="s">
        <v>27</v>
      </c>
      <c r="D1143" s="46">
        <v>0</v>
      </c>
      <c r="E1143" s="57">
        <v>0</v>
      </c>
    </row>
    <row r="1144" spans="1:5" ht="30" x14ac:dyDescent="0.25">
      <c r="A1144" s="5" t="s">
        <v>2274</v>
      </c>
      <c r="B1144" s="15" t="s">
        <v>2275</v>
      </c>
      <c r="C1144" s="20" t="s">
        <v>38</v>
      </c>
      <c r="D1144" s="46">
        <v>0</v>
      </c>
      <c r="E1144" s="57">
        <v>0</v>
      </c>
    </row>
    <row r="1145" spans="1:5" ht="30" x14ac:dyDescent="0.25">
      <c r="A1145" s="5" t="s">
        <v>2276</v>
      </c>
      <c r="B1145" s="15" t="s">
        <v>2277</v>
      </c>
      <c r="C1145" s="20" t="s">
        <v>38</v>
      </c>
      <c r="D1145" s="46">
        <v>0</v>
      </c>
      <c r="E1145" s="57">
        <v>0</v>
      </c>
    </row>
    <row r="1146" spans="1:5" ht="30" x14ac:dyDescent="0.25">
      <c r="A1146" s="5" t="s">
        <v>2278</v>
      </c>
      <c r="B1146" s="15" t="s">
        <v>2279</v>
      </c>
      <c r="C1146" s="20" t="s">
        <v>38</v>
      </c>
      <c r="D1146" s="46">
        <v>0</v>
      </c>
      <c r="E1146" s="57">
        <v>0</v>
      </c>
    </row>
    <row r="1147" spans="1:5" ht="30" x14ac:dyDescent="0.25">
      <c r="A1147" s="5" t="s">
        <v>2280</v>
      </c>
      <c r="B1147" s="15" t="s">
        <v>2281</v>
      </c>
      <c r="C1147" s="20" t="s">
        <v>33</v>
      </c>
      <c r="D1147" s="43">
        <v>50.000083923339844</v>
      </c>
      <c r="E1147" s="54">
        <v>50.000106811523437</v>
      </c>
    </row>
    <row r="1148" spans="1:5" ht="30" x14ac:dyDescent="0.25">
      <c r="A1148" s="5" t="s">
        <v>2282</v>
      </c>
      <c r="B1148" s="15" t="s">
        <v>2283</v>
      </c>
      <c r="C1148" s="20" t="s">
        <v>155</v>
      </c>
      <c r="D1148" s="46">
        <v>0</v>
      </c>
      <c r="E1148" s="57">
        <v>0</v>
      </c>
    </row>
    <row r="1149" spans="1:5" ht="30" x14ac:dyDescent="0.25">
      <c r="A1149" s="5" t="s">
        <v>2284</v>
      </c>
      <c r="B1149" s="15" t="s">
        <v>2285</v>
      </c>
      <c r="C1149" s="20" t="s">
        <v>155</v>
      </c>
      <c r="D1149" s="46">
        <v>0</v>
      </c>
      <c r="E1149" s="57">
        <v>0</v>
      </c>
    </row>
    <row r="1150" spans="1:5" ht="30" x14ac:dyDescent="0.25">
      <c r="A1150" s="5" t="s">
        <v>2286</v>
      </c>
      <c r="B1150" s="15" t="s">
        <v>2287</v>
      </c>
      <c r="C1150" s="20" t="s">
        <v>155</v>
      </c>
      <c r="D1150" s="46">
        <v>0</v>
      </c>
      <c r="E1150" s="57">
        <v>0</v>
      </c>
    </row>
    <row r="1151" spans="1:5" x14ac:dyDescent="0.25">
      <c r="A1151" s="5" t="s">
        <v>2288</v>
      </c>
      <c r="B1151" s="15" t="s">
        <v>2289</v>
      </c>
      <c r="C1151" s="20" t="s">
        <v>41</v>
      </c>
      <c r="D1151" s="51">
        <v>2.9418970370898023E-7</v>
      </c>
      <c r="E1151" s="62">
        <v>2.9418970370898023E-7</v>
      </c>
    </row>
    <row r="1152" spans="1:5" ht="30" x14ac:dyDescent="0.25">
      <c r="A1152" s="5" t="s">
        <v>2290</v>
      </c>
      <c r="B1152" s="15" t="s">
        <v>2291</v>
      </c>
      <c r="C1152" s="20" t="s">
        <v>38</v>
      </c>
      <c r="D1152" s="42">
        <v>3.4473249912261963</v>
      </c>
      <c r="E1152" s="53">
        <v>3.4473249912261963</v>
      </c>
    </row>
    <row r="1153" spans="1:5" ht="30" x14ac:dyDescent="0.25">
      <c r="A1153" s="5" t="s">
        <v>2292</v>
      </c>
      <c r="B1153" s="15" t="s">
        <v>2293</v>
      </c>
      <c r="C1153" s="20" t="s">
        <v>30</v>
      </c>
      <c r="D1153" s="45">
        <v>138.32884216308594</v>
      </c>
      <c r="E1153" s="56">
        <v>138.32884216308594</v>
      </c>
    </row>
    <row r="1154" spans="1:5" ht="30" x14ac:dyDescent="0.25">
      <c r="A1154" s="5" t="s">
        <v>2294</v>
      </c>
      <c r="B1154" s="15" t="s">
        <v>2295</v>
      </c>
      <c r="C1154" s="20" t="s">
        <v>371</v>
      </c>
      <c r="D1154" s="45">
        <v>582.02984619140625</v>
      </c>
      <c r="E1154" s="56">
        <v>582.02984619140625</v>
      </c>
    </row>
    <row r="1155" spans="1:5" x14ac:dyDescent="0.25">
      <c r="A1155" s="5" t="s">
        <v>2296</v>
      </c>
      <c r="B1155" s="15" t="s">
        <v>2297</v>
      </c>
      <c r="C1155" s="20" t="s">
        <v>41</v>
      </c>
      <c r="D1155" s="46">
        <v>0</v>
      </c>
      <c r="E1155" s="57">
        <v>0</v>
      </c>
    </row>
    <row r="1156" spans="1:5" ht="30" x14ac:dyDescent="0.25">
      <c r="A1156" s="5" t="s">
        <v>2298</v>
      </c>
      <c r="B1156" s="15" t="s">
        <v>2299</v>
      </c>
      <c r="C1156" s="20" t="s">
        <v>38</v>
      </c>
      <c r="D1156" s="42">
        <v>3.4473249912261963</v>
      </c>
      <c r="E1156" s="53">
        <v>3.4473249912261963</v>
      </c>
    </row>
    <row r="1157" spans="1:5" ht="30" x14ac:dyDescent="0.25">
      <c r="A1157" s="5" t="s">
        <v>2300</v>
      </c>
      <c r="B1157" s="15" t="s">
        <v>2301</v>
      </c>
      <c r="C1157" s="20" t="s">
        <v>30</v>
      </c>
      <c r="D1157" s="45">
        <v>138.32884216308594</v>
      </c>
      <c r="E1157" s="56">
        <v>138.32884216308594</v>
      </c>
    </row>
    <row r="1158" spans="1:5" ht="30" x14ac:dyDescent="0.25">
      <c r="A1158" s="5" t="s">
        <v>2302</v>
      </c>
      <c r="B1158" s="15" t="s">
        <v>2303</v>
      </c>
      <c r="C1158" s="20" t="s">
        <v>371</v>
      </c>
      <c r="D1158" s="45">
        <v>582.02984619140625</v>
      </c>
      <c r="E1158" s="56">
        <v>582.02984619140625</v>
      </c>
    </row>
    <row r="1159" spans="1:5" x14ac:dyDescent="0.25">
      <c r="A1159" s="5" t="s">
        <v>2304</v>
      </c>
      <c r="B1159" s="15" t="s">
        <v>2305</v>
      </c>
      <c r="C1159" s="20"/>
      <c r="D1159" s="12" t="s">
        <v>1596</v>
      </c>
      <c r="E1159" s="33" t="s">
        <v>1596</v>
      </c>
    </row>
    <row r="1160" spans="1:5" ht="30" x14ac:dyDescent="0.25">
      <c r="A1160" s="5" t="s">
        <v>2306</v>
      </c>
      <c r="B1160" s="15" t="s">
        <v>2307</v>
      </c>
      <c r="C1160" s="20" t="s">
        <v>155</v>
      </c>
      <c r="D1160" s="42">
        <v>1</v>
      </c>
      <c r="E1160" s="53">
        <v>1</v>
      </c>
    </row>
    <row r="1161" spans="1:5" ht="30" x14ac:dyDescent="0.25">
      <c r="A1161" s="5" t="s">
        <v>2308</v>
      </c>
      <c r="B1161" s="15" t="s">
        <v>2309</v>
      </c>
      <c r="C1161" s="20" t="s">
        <v>33</v>
      </c>
      <c r="D1161" s="43">
        <v>96.057380676269531</v>
      </c>
      <c r="E1161" s="54">
        <v>96.158859252929688</v>
      </c>
    </row>
    <row r="1162" spans="1:5" ht="30" x14ac:dyDescent="0.25">
      <c r="A1162" s="5" t="s">
        <v>446</v>
      </c>
      <c r="B1162" s="15" t="s">
        <v>2310</v>
      </c>
      <c r="C1162" s="20"/>
      <c r="D1162" s="42">
        <v>1.75</v>
      </c>
      <c r="E1162" s="53">
        <v>1.75</v>
      </c>
    </row>
    <row r="1163" spans="1:5" ht="30" x14ac:dyDescent="0.25">
      <c r="A1163" s="5" t="s">
        <v>2311</v>
      </c>
      <c r="B1163" s="15" t="s">
        <v>2312</v>
      </c>
      <c r="C1163" s="20"/>
      <c r="D1163" s="42">
        <v>1</v>
      </c>
      <c r="E1163" s="53">
        <v>1</v>
      </c>
    </row>
    <row r="1164" spans="1:5" ht="30" x14ac:dyDescent="0.25">
      <c r="A1164" s="5" t="s">
        <v>2313</v>
      </c>
      <c r="B1164" s="15" t="s">
        <v>2314</v>
      </c>
      <c r="C1164" s="20" t="s">
        <v>155</v>
      </c>
      <c r="D1164" s="46">
        <v>0</v>
      </c>
      <c r="E1164" s="57">
        <v>0</v>
      </c>
    </row>
    <row r="1165" spans="1:5" ht="30" x14ac:dyDescent="0.25">
      <c r="A1165" s="5" t="s">
        <v>2315</v>
      </c>
      <c r="B1165" s="15" t="s">
        <v>2316</v>
      </c>
      <c r="C1165" s="20" t="s">
        <v>155</v>
      </c>
      <c r="D1165" s="46">
        <v>0</v>
      </c>
      <c r="E1165" s="57">
        <v>0</v>
      </c>
    </row>
    <row r="1166" spans="1:5" ht="30" x14ac:dyDescent="0.25">
      <c r="A1166" s="5" t="s">
        <v>2317</v>
      </c>
      <c r="B1166" s="15" t="s">
        <v>2318</v>
      </c>
      <c r="C1166" s="20" t="s">
        <v>33</v>
      </c>
      <c r="D1166" s="43">
        <v>99.900001525878906</v>
      </c>
      <c r="E1166" s="54">
        <v>99.900001525878906</v>
      </c>
    </row>
    <row r="1167" spans="1:5" ht="30" x14ac:dyDescent="0.25">
      <c r="A1167" s="5" t="s">
        <v>2319</v>
      </c>
      <c r="B1167" s="15" t="s">
        <v>2320</v>
      </c>
      <c r="C1167" s="20" t="s">
        <v>155</v>
      </c>
      <c r="D1167" s="46">
        <v>0</v>
      </c>
      <c r="E1167" s="57">
        <v>0</v>
      </c>
    </row>
    <row r="1168" spans="1:5" ht="30" x14ac:dyDescent="0.25">
      <c r="A1168" s="5" t="s">
        <v>2321</v>
      </c>
      <c r="B1168" s="15" t="s">
        <v>2322</v>
      </c>
      <c r="C1168" s="20" t="s">
        <v>155</v>
      </c>
      <c r="D1168" s="46">
        <v>0</v>
      </c>
      <c r="E1168" s="57">
        <v>0</v>
      </c>
    </row>
    <row r="1169" spans="1:5" x14ac:dyDescent="0.25">
      <c r="A1169" s="5" t="s">
        <v>2323</v>
      </c>
      <c r="B1169" s="15" t="s">
        <v>2324</v>
      </c>
      <c r="C1169" s="20"/>
      <c r="D1169" s="12" t="s">
        <v>1358</v>
      </c>
      <c r="E1169" s="33" t="s">
        <v>1358</v>
      </c>
    </row>
    <row r="1170" spans="1:5" ht="30" x14ac:dyDescent="0.25">
      <c r="A1170" s="5" t="s">
        <v>2325</v>
      </c>
      <c r="B1170" s="15" t="s">
        <v>2326</v>
      </c>
      <c r="C1170" s="20"/>
      <c r="D1170" s="12" t="s">
        <v>2161</v>
      </c>
      <c r="E1170" s="33" t="s">
        <v>2161</v>
      </c>
    </row>
    <row r="1171" spans="1:5" x14ac:dyDescent="0.25">
      <c r="A1171" s="5" t="s">
        <v>2327</v>
      </c>
      <c r="B1171" s="15" t="s">
        <v>2328</v>
      </c>
      <c r="C1171" s="20" t="s">
        <v>27</v>
      </c>
      <c r="D1171" s="43">
        <v>70.735198974609375</v>
      </c>
      <c r="E1171" s="54">
        <v>70.735252380371094</v>
      </c>
    </row>
    <row r="1172" spans="1:5" ht="30" x14ac:dyDescent="0.25">
      <c r="A1172" s="5" t="s">
        <v>2329</v>
      </c>
      <c r="B1172" s="15" t="s">
        <v>2330</v>
      </c>
      <c r="C1172" s="20" t="s">
        <v>38</v>
      </c>
      <c r="D1172" s="42">
        <v>6.8676609992980957</v>
      </c>
      <c r="E1172" s="53">
        <v>6.8676609992980957</v>
      </c>
    </row>
    <row r="1173" spans="1:5" ht="30" x14ac:dyDescent="0.25">
      <c r="A1173" s="5" t="s">
        <v>2331</v>
      </c>
      <c r="B1173" s="15" t="s">
        <v>2332</v>
      </c>
      <c r="C1173" s="20" t="s">
        <v>38</v>
      </c>
      <c r="D1173" s="42">
        <v>6.8676609992980957</v>
      </c>
      <c r="E1173" s="53">
        <v>6.8676609992980957</v>
      </c>
    </row>
    <row r="1174" spans="1:5" ht="30" x14ac:dyDescent="0.25">
      <c r="A1174" s="5" t="s">
        <v>2333</v>
      </c>
      <c r="B1174" s="15" t="s">
        <v>2334</v>
      </c>
      <c r="C1174" s="20" t="s">
        <v>38</v>
      </c>
      <c r="D1174" s="46">
        <v>0</v>
      </c>
      <c r="E1174" s="57">
        <v>0</v>
      </c>
    </row>
    <row r="1175" spans="1:5" ht="30" x14ac:dyDescent="0.25">
      <c r="A1175" s="5" t="s">
        <v>2335</v>
      </c>
      <c r="B1175" s="15" t="s">
        <v>2336</v>
      </c>
      <c r="C1175" s="20" t="s">
        <v>33</v>
      </c>
      <c r="D1175" s="43">
        <v>75.000640869140625</v>
      </c>
      <c r="E1175" s="54">
        <v>75.000694274902344</v>
      </c>
    </row>
    <row r="1176" spans="1:5" ht="30" x14ac:dyDescent="0.25">
      <c r="A1176" s="5" t="s">
        <v>2337</v>
      </c>
      <c r="B1176" s="15" t="s">
        <v>2338</v>
      </c>
      <c r="C1176" s="20" t="s">
        <v>155</v>
      </c>
      <c r="D1176" s="43">
        <v>49.209671020507813</v>
      </c>
      <c r="E1176" s="54">
        <v>57.725265502929687</v>
      </c>
    </row>
    <row r="1177" spans="1:5" ht="30" x14ac:dyDescent="0.25">
      <c r="A1177" s="5" t="s">
        <v>2339</v>
      </c>
      <c r="B1177" s="15" t="s">
        <v>2340</v>
      </c>
      <c r="C1177" s="20" t="s">
        <v>155</v>
      </c>
      <c r="D1177" s="43">
        <v>47.733383178710938</v>
      </c>
      <c r="E1177" s="54">
        <v>55.993511199951172</v>
      </c>
    </row>
    <row r="1178" spans="1:5" ht="30" x14ac:dyDescent="0.25">
      <c r="A1178" s="5" t="s">
        <v>2341</v>
      </c>
      <c r="B1178" s="15" t="s">
        <v>2342</v>
      </c>
      <c r="C1178" s="20" t="s">
        <v>155</v>
      </c>
      <c r="D1178" s="43">
        <v>52.501842498779297</v>
      </c>
      <c r="E1178" s="54">
        <v>61.440158843994141</v>
      </c>
    </row>
    <row r="1179" spans="1:5" x14ac:dyDescent="0.25">
      <c r="A1179" s="5" t="s">
        <v>2343</v>
      </c>
      <c r="B1179" s="15" t="s">
        <v>2344</v>
      </c>
      <c r="C1179" s="20" t="s">
        <v>41</v>
      </c>
      <c r="D1179" s="45">
        <v>185.80177307128906</v>
      </c>
      <c r="E1179" s="56">
        <v>217.95423889160156</v>
      </c>
    </row>
    <row r="1180" spans="1:5" x14ac:dyDescent="0.25">
      <c r="A1180" s="5" t="s">
        <v>2345</v>
      </c>
      <c r="B1180" s="15" t="s">
        <v>2346</v>
      </c>
      <c r="C1180" s="20" t="s">
        <v>38</v>
      </c>
      <c r="D1180" s="47">
        <v>0.45740789175033569</v>
      </c>
      <c r="E1180" s="58">
        <v>0.45740789175033569</v>
      </c>
    </row>
    <row r="1181" spans="1:5" ht="30" x14ac:dyDescent="0.25">
      <c r="A1181" s="5" t="s">
        <v>2347</v>
      </c>
      <c r="B1181" s="15" t="s">
        <v>2348</v>
      </c>
      <c r="C1181" s="20" t="s">
        <v>30</v>
      </c>
      <c r="D1181" s="43">
        <v>45.426506042480469</v>
      </c>
      <c r="E1181" s="54">
        <v>45.428012847900391</v>
      </c>
    </row>
    <row r="1182" spans="1:5" x14ac:dyDescent="0.25">
      <c r="A1182" s="5" t="s">
        <v>2349</v>
      </c>
      <c r="B1182" s="15" t="s">
        <v>2350</v>
      </c>
      <c r="C1182" s="20" t="s">
        <v>371</v>
      </c>
      <c r="D1182" s="45">
        <v>190.1982421875</v>
      </c>
      <c r="E1182" s="56">
        <v>190.20454406738281</v>
      </c>
    </row>
    <row r="1183" spans="1:5" x14ac:dyDescent="0.25">
      <c r="A1183" s="5" t="s">
        <v>2351</v>
      </c>
      <c r="B1183" s="15" t="s">
        <v>2352</v>
      </c>
      <c r="C1183" s="20" t="s">
        <v>41</v>
      </c>
      <c r="D1183" s="45">
        <v>185.80177307128906</v>
      </c>
      <c r="E1183" s="56">
        <v>217.95423889160156</v>
      </c>
    </row>
    <row r="1184" spans="1:5" x14ac:dyDescent="0.25">
      <c r="A1184" s="5" t="s">
        <v>2353</v>
      </c>
      <c r="B1184" s="15" t="s">
        <v>2354</v>
      </c>
      <c r="C1184" s="20" t="s">
        <v>38</v>
      </c>
      <c r="D1184" s="42">
        <v>7.3250689506530762</v>
      </c>
      <c r="E1184" s="53">
        <v>7.3250689506530762</v>
      </c>
    </row>
    <row r="1185" spans="1:5" ht="30" x14ac:dyDescent="0.25">
      <c r="A1185" s="5" t="s">
        <v>2355</v>
      </c>
      <c r="B1185" s="15" t="s">
        <v>2356</v>
      </c>
      <c r="C1185" s="20" t="s">
        <v>30</v>
      </c>
      <c r="D1185" s="43">
        <v>45.503341674804688</v>
      </c>
      <c r="E1185" s="54">
        <v>45.504852294921875</v>
      </c>
    </row>
    <row r="1186" spans="1:5" x14ac:dyDescent="0.25">
      <c r="A1186" s="5" t="s">
        <v>2357</v>
      </c>
      <c r="B1186" s="15" t="s">
        <v>2358</v>
      </c>
      <c r="C1186" s="20" t="s">
        <v>371</v>
      </c>
      <c r="D1186" s="45">
        <v>191.12309265136719</v>
      </c>
      <c r="E1186" s="56">
        <v>191.12937927246094</v>
      </c>
    </row>
    <row r="1187" spans="1:5" x14ac:dyDescent="0.25">
      <c r="A1187" s="5" t="s">
        <v>2359</v>
      </c>
      <c r="B1187" s="15" t="s">
        <v>2360</v>
      </c>
      <c r="C1187" s="20"/>
      <c r="D1187" s="12" t="s">
        <v>1596</v>
      </c>
      <c r="E1187" s="33" t="s">
        <v>1596</v>
      </c>
    </row>
    <row r="1188" spans="1:5" ht="30" x14ac:dyDescent="0.25">
      <c r="A1188" s="5" t="s">
        <v>2361</v>
      </c>
      <c r="B1188" s="15" t="s">
        <v>2362</v>
      </c>
      <c r="C1188" s="20" t="s">
        <v>155</v>
      </c>
      <c r="D1188" s="43">
        <v>54.336162567138672</v>
      </c>
      <c r="E1188" s="54">
        <v>63.586769104003906</v>
      </c>
    </row>
    <row r="1189" spans="1:5" ht="30" x14ac:dyDescent="0.25">
      <c r="A1189" s="5" t="s">
        <v>2363</v>
      </c>
      <c r="B1189" s="15" t="s">
        <v>2364</v>
      </c>
      <c r="C1189" s="20" t="s">
        <v>33</v>
      </c>
      <c r="D1189" s="43">
        <v>93.751251220703125</v>
      </c>
      <c r="E1189" s="54">
        <v>93.974693298339844</v>
      </c>
    </row>
    <row r="1190" spans="1:5" ht="30" x14ac:dyDescent="0.25">
      <c r="A1190" s="5" t="s">
        <v>434</v>
      </c>
      <c r="B1190" s="15" t="s">
        <v>2365</v>
      </c>
      <c r="C1190" s="20"/>
      <c r="D1190" s="42">
        <v>1.0349382162094116</v>
      </c>
      <c r="E1190" s="53">
        <v>1.0349382162094116</v>
      </c>
    </row>
    <row r="1191" spans="1:5" ht="30" x14ac:dyDescent="0.25">
      <c r="A1191" s="5" t="s">
        <v>2366</v>
      </c>
      <c r="B1191" s="15" t="s">
        <v>2367</v>
      </c>
      <c r="C1191" s="20"/>
      <c r="D1191" s="42">
        <v>1</v>
      </c>
      <c r="E1191" s="53">
        <v>1</v>
      </c>
    </row>
    <row r="1192" spans="1:5" ht="30" x14ac:dyDescent="0.25">
      <c r="A1192" s="5" t="s">
        <v>2368</v>
      </c>
      <c r="B1192" s="15" t="s">
        <v>2369</v>
      </c>
      <c r="C1192" s="20" t="s">
        <v>155</v>
      </c>
      <c r="D1192" s="43">
        <v>52.501842498779297</v>
      </c>
      <c r="E1192" s="54">
        <v>61.440158843994141</v>
      </c>
    </row>
    <row r="1193" spans="1:5" ht="30" x14ac:dyDescent="0.25">
      <c r="A1193" s="5" t="s">
        <v>2370</v>
      </c>
      <c r="B1193" s="15" t="s">
        <v>2371</v>
      </c>
      <c r="C1193" s="20" t="s">
        <v>155</v>
      </c>
      <c r="D1193" s="43">
        <v>49.209671020507813</v>
      </c>
      <c r="E1193" s="54">
        <v>57.725265502929687</v>
      </c>
    </row>
    <row r="1194" spans="1:5" x14ac:dyDescent="0.25">
      <c r="A1194" s="5" t="s">
        <v>2372</v>
      </c>
      <c r="B1194" s="15" t="s">
        <v>2373</v>
      </c>
      <c r="C1194" s="20" t="s">
        <v>33</v>
      </c>
      <c r="D1194" s="43">
        <v>93.729415893554687</v>
      </c>
      <c r="E1194" s="54">
        <v>93.953636169433594</v>
      </c>
    </row>
    <row r="1195" spans="1:5" ht="30" x14ac:dyDescent="0.25">
      <c r="A1195" s="5" t="s">
        <v>2374</v>
      </c>
      <c r="B1195" s="15" t="s">
        <v>2375</v>
      </c>
      <c r="C1195" s="20" t="s">
        <v>155</v>
      </c>
      <c r="D1195" s="42">
        <v>3.2921698093414307</v>
      </c>
      <c r="E1195" s="53">
        <v>3.7148928642272949</v>
      </c>
    </row>
    <row r="1196" spans="1:5" ht="30" x14ac:dyDescent="0.25">
      <c r="A1196" s="5" t="s">
        <v>2376</v>
      </c>
      <c r="B1196" s="15" t="s">
        <v>2377</v>
      </c>
      <c r="C1196" s="20" t="s">
        <v>155</v>
      </c>
      <c r="D1196" s="43">
        <v>50.928966522216797</v>
      </c>
      <c r="E1196" s="54">
        <v>59.742080688476562</v>
      </c>
    </row>
    <row r="1197" spans="1:5" x14ac:dyDescent="0.25">
      <c r="A1197" s="5" t="s">
        <v>2378</v>
      </c>
      <c r="B1197" s="15" t="s">
        <v>2379</v>
      </c>
      <c r="C1197" s="20"/>
      <c r="D1197" s="12" t="s">
        <v>1358</v>
      </c>
      <c r="E1197" s="33" t="s">
        <v>1358</v>
      </c>
    </row>
    <row r="1198" spans="1:5" ht="30" x14ac:dyDescent="0.25">
      <c r="A1198" s="5" t="s">
        <v>2380</v>
      </c>
      <c r="B1198" s="15" t="s">
        <v>2381</v>
      </c>
      <c r="C1198" s="20"/>
      <c r="D1198" s="12" t="s">
        <v>2161</v>
      </c>
      <c r="E1198" s="33" t="s">
        <v>2161</v>
      </c>
    </row>
    <row r="1199" spans="1:5" x14ac:dyDescent="0.25">
      <c r="A1199" s="5" t="s">
        <v>2382</v>
      </c>
      <c r="B1199" s="15" t="s">
        <v>2383</v>
      </c>
      <c r="C1199" s="20" t="s">
        <v>27</v>
      </c>
      <c r="D1199" s="48">
        <v>1055.7337646484375</v>
      </c>
      <c r="E1199" s="59">
        <v>1097.3057861328125</v>
      </c>
    </row>
    <row r="1200" spans="1:5" ht="30" x14ac:dyDescent="0.25">
      <c r="A1200" s="5" t="s">
        <v>2384</v>
      </c>
      <c r="B1200" s="15" t="s">
        <v>2385</v>
      </c>
      <c r="C1200" s="20" t="s">
        <v>38</v>
      </c>
      <c r="D1200" s="43">
        <v>96.039878845214844</v>
      </c>
      <c r="E1200" s="54">
        <v>99.821685791015625</v>
      </c>
    </row>
    <row r="1201" spans="1:5" ht="30" x14ac:dyDescent="0.25">
      <c r="A1201" s="5" t="s">
        <v>2386</v>
      </c>
      <c r="B1201" s="15" t="s">
        <v>2387</v>
      </c>
      <c r="C1201" s="20" t="s">
        <v>38</v>
      </c>
      <c r="D1201" s="43">
        <v>96.039878845214844</v>
      </c>
      <c r="E1201" s="54">
        <v>99.821685791015625</v>
      </c>
    </row>
    <row r="1202" spans="1:5" ht="30" x14ac:dyDescent="0.25">
      <c r="A1202" s="5" t="s">
        <v>2388</v>
      </c>
      <c r="B1202" s="15" t="s">
        <v>2389</v>
      </c>
      <c r="C1202" s="20" t="s">
        <v>38</v>
      </c>
      <c r="D1202" s="46">
        <v>0</v>
      </c>
      <c r="E1202" s="57">
        <v>0</v>
      </c>
    </row>
    <row r="1203" spans="1:5" ht="30" x14ac:dyDescent="0.25">
      <c r="A1203" s="5" t="s">
        <v>2390</v>
      </c>
      <c r="B1203" s="15" t="s">
        <v>2391</v>
      </c>
      <c r="C1203" s="20" t="s">
        <v>33</v>
      </c>
      <c r="D1203" s="43">
        <v>49.999919891357422</v>
      </c>
      <c r="E1203" s="54">
        <v>50.000053405761719</v>
      </c>
    </row>
    <row r="1204" spans="1:5" ht="30" x14ac:dyDescent="0.25">
      <c r="A1204" s="5" t="s">
        <v>2392</v>
      </c>
      <c r="B1204" s="15" t="s">
        <v>2393</v>
      </c>
      <c r="C1204" s="20" t="s">
        <v>155</v>
      </c>
      <c r="D1204" s="45">
        <v>625.0675048828125</v>
      </c>
      <c r="E1204" s="56">
        <v>760.432861328125</v>
      </c>
    </row>
    <row r="1205" spans="1:5" ht="30" x14ac:dyDescent="0.25">
      <c r="A1205" s="5" t="s">
        <v>2394</v>
      </c>
      <c r="B1205" s="15" t="s">
        <v>2395</v>
      </c>
      <c r="C1205" s="20" t="s">
        <v>155</v>
      </c>
      <c r="D1205" s="45">
        <v>606.31549072265625</v>
      </c>
      <c r="E1205" s="56">
        <v>737.619873046875</v>
      </c>
    </row>
    <row r="1206" spans="1:5" ht="30" x14ac:dyDescent="0.25">
      <c r="A1206" s="5" t="s">
        <v>2396</v>
      </c>
      <c r="B1206" s="15" t="s">
        <v>2397</v>
      </c>
      <c r="C1206" s="20" t="s">
        <v>155</v>
      </c>
      <c r="D1206" s="45">
        <v>649.846435546875</v>
      </c>
      <c r="E1206" s="56">
        <v>789.64898681640625</v>
      </c>
    </row>
    <row r="1207" spans="1:5" x14ac:dyDescent="0.25">
      <c r="A1207" s="5" t="s">
        <v>2398</v>
      </c>
      <c r="B1207" s="15" t="s">
        <v>2399</v>
      </c>
      <c r="C1207" s="20" t="s">
        <v>41</v>
      </c>
      <c r="D1207" s="45">
        <v>105.41726684570312</v>
      </c>
      <c r="E1207" s="56">
        <v>123.38818359375</v>
      </c>
    </row>
    <row r="1208" spans="1:5" ht="30" x14ac:dyDescent="0.25">
      <c r="A1208" s="5" t="s">
        <v>2400</v>
      </c>
      <c r="B1208" s="15" t="s">
        <v>2401</v>
      </c>
      <c r="C1208" s="20" t="s">
        <v>38</v>
      </c>
      <c r="D1208" s="42">
        <v>3.4473249912261963</v>
      </c>
      <c r="E1208" s="53">
        <v>3.4473249912261963</v>
      </c>
    </row>
    <row r="1209" spans="1:5" ht="30" x14ac:dyDescent="0.25">
      <c r="A1209" s="5" t="s">
        <v>2402</v>
      </c>
      <c r="B1209" s="15" t="s">
        <v>2403</v>
      </c>
      <c r="C1209" s="20" t="s">
        <v>30</v>
      </c>
      <c r="D1209" s="45">
        <v>138.32884216308594</v>
      </c>
      <c r="E1209" s="56">
        <v>138.32884216308594</v>
      </c>
    </row>
    <row r="1210" spans="1:5" ht="30" x14ac:dyDescent="0.25">
      <c r="A1210" s="5" t="s">
        <v>2404</v>
      </c>
      <c r="B1210" s="15" t="s">
        <v>2405</v>
      </c>
      <c r="C1210" s="20" t="s">
        <v>371</v>
      </c>
      <c r="D1210" s="45">
        <v>582.02984619140625</v>
      </c>
      <c r="E1210" s="56">
        <v>582.02984619140625</v>
      </c>
    </row>
    <row r="1211" spans="1:5" x14ac:dyDescent="0.25">
      <c r="A1211" s="5" t="s">
        <v>2406</v>
      </c>
      <c r="B1211" s="15" t="s">
        <v>2407</v>
      </c>
      <c r="C1211" s="20" t="s">
        <v>41</v>
      </c>
      <c r="D1211" s="45">
        <v>105.41726684570312</v>
      </c>
      <c r="E1211" s="56">
        <v>123.38818359375</v>
      </c>
    </row>
    <row r="1212" spans="1:5" ht="30" x14ac:dyDescent="0.25">
      <c r="A1212" s="5" t="s">
        <v>2408</v>
      </c>
      <c r="B1212" s="15" t="s">
        <v>2409</v>
      </c>
      <c r="C1212" s="20" t="s">
        <v>38</v>
      </c>
      <c r="D1212" s="43">
        <v>99.487205505371094</v>
      </c>
      <c r="E1212" s="56">
        <v>103.26901245117187</v>
      </c>
    </row>
    <row r="1213" spans="1:5" ht="30" x14ac:dyDescent="0.25">
      <c r="A1213" s="5" t="s">
        <v>2410</v>
      </c>
      <c r="B1213" s="15" t="s">
        <v>2411</v>
      </c>
      <c r="C1213" s="20" t="s">
        <v>30</v>
      </c>
      <c r="D1213" s="45">
        <v>141.71981811523438</v>
      </c>
      <c r="E1213" s="56">
        <v>141.85299682617187</v>
      </c>
    </row>
    <row r="1214" spans="1:5" ht="30" x14ac:dyDescent="0.25">
      <c r="A1214" s="5" t="s">
        <v>2412</v>
      </c>
      <c r="B1214" s="15" t="s">
        <v>2413</v>
      </c>
      <c r="C1214" s="20" t="s">
        <v>371</v>
      </c>
      <c r="D1214" s="45">
        <v>602.73516845703125</v>
      </c>
      <c r="E1214" s="56">
        <v>603.55047607421875</v>
      </c>
    </row>
    <row r="1215" spans="1:5" x14ac:dyDescent="0.25">
      <c r="A1215" s="5" t="s">
        <v>2414</v>
      </c>
      <c r="B1215" s="15" t="s">
        <v>2415</v>
      </c>
      <c r="C1215" s="20"/>
      <c r="D1215" s="12" t="s">
        <v>1596</v>
      </c>
      <c r="E1215" s="33" t="s">
        <v>1596</v>
      </c>
    </row>
    <row r="1216" spans="1:5" ht="30" x14ac:dyDescent="0.25">
      <c r="A1216" s="5" t="s">
        <v>2416</v>
      </c>
      <c r="B1216" s="15" t="s">
        <v>2417</v>
      </c>
      <c r="C1216" s="20" t="s">
        <v>155</v>
      </c>
      <c r="D1216" s="45">
        <v>903.21380615234375</v>
      </c>
      <c r="E1216" s="59">
        <v>1097.523681640625</v>
      </c>
    </row>
    <row r="1217" spans="1:5" ht="30" x14ac:dyDescent="0.25">
      <c r="A1217" s="5" t="s">
        <v>2418</v>
      </c>
      <c r="B1217" s="15" t="s">
        <v>2419</v>
      </c>
      <c r="C1217" s="20" t="s">
        <v>33</v>
      </c>
      <c r="D1217" s="43">
        <v>96.407440185546875</v>
      </c>
      <c r="E1217" s="54">
        <v>96.514045715332031</v>
      </c>
    </row>
    <row r="1218" spans="1:5" ht="30" x14ac:dyDescent="0.25">
      <c r="A1218" s="5" t="s">
        <v>450</v>
      </c>
      <c r="B1218" s="15" t="s">
        <v>2420</v>
      </c>
      <c r="C1218" s="20"/>
      <c r="D1218" s="42">
        <v>1.3898880481719971</v>
      </c>
      <c r="E1218" s="53">
        <v>1.3898880481719971</v>
      </c>
    </row>
    <row r="1219" spans="1:5" ht="30" x14ac:dyDescent="0.25">
      <c r="A1219" s="5" t="s">
        <v>2421</v>
      </c>
      <c r="B1219" s="15" t="s">
        <v>2422</v>
      </c>
      <c r="C1219" s="20"/>
      <c r="D1219" s="42">
        <v>1</v>
      </c>
      <c r="E1219" s="53">
        <v>1</v>
      </c>
    </row>
    <row r="1220" spans="1:5" ht="30" x14ac:dyDescent="0.25">
      <c r="A1220" s="5" t="s">
        <v>2423</v>
      </c>
      <c r="B1220" s="15" t="s">
        <v>2424</v>
      </c>
      <c r="C1220" s="20" t="s">
        <v>155</v>
      </c>
      <c r="D1220" s="45">
        <v>649.846435546875</v>
      </c>
      <c r="E1220" s="56">
        <v>789.64898681640625</v>
      </c>
    </row>
    <row r="1221" spans="1:5" ht="30" x14ac:dyDescent="0.25">
      <c r="A1221" s="5" t="s">
        <v>2425</v>
      </c>
      <c r="B1221" s="15" t="s">
        <v>2426</v>
      </c>
      <c r="C1221" s="20" t="s">
        <v>155</v>
      </c>
      <c r="D1221" s="45">
        <v>625.0675048828125</v>
      </c>
      <c r="E1221" s="56">
        <v>760.432861328125</v>
      </c>
    </row>
    <row r="1222" spans="1:5" ht="30" x14ac:dyDescent="0.25">
      <c r="A1222" s="5" t="s">
        <v>2427</v>
      </c>
      <c r="B1222" s="15" t="s">
        <v>2428</v>
      </c>
      <c r="C1222" s="20" t="s">
        <v>33</v>
      </c>
      <c r="D1222" s="43">
        <v>96.18695068359375</v>
      </c>
      <c r="E1222" s="54">
        <v>96.30010986328125</v>
      </c>
    </row>
    <row r="1223" spans="1:5" ht="30" x14ac:dyDescent="0.25">
      <c r="A1223" s="5" t="s">
        <v>2429</v>
      </c>
      <c r="B1223" s="15" t="s">
        <v>2430</v>
      </c>
      <c r="C1223" s="20" t="s">
        <v>155</v>
      </c>
      <c r="D1223" s="43">
        <v>24.778909683227539</v>
      </c>
      <c r="E1223" s="54">
        <v>29.216140747070313</v>
      </c>
    </row>
    <row r="1224" spans="1:5" ht="30" x14ac:dyDescent="0.25">
      <c r="A1224" s="5" t="s">
        <v>2431</v>
      </c>
      <c r="B1224" s="15" t="s">
        <v>2432</v>
      </c>
      <c r="C1224" s="20" t="s">
        <v>155</v>
      </c>
      <c r="D1224" s="45">
        <v>868.77386474609375</v>
      </c>
      <c r="E1224" s="59">
        <v>1056.91650390625</v>
      </c>
    </row>
    <row r="1225" spans="1:5" x14ac:dyDescent="0.25">
      <c r="A1225" s="5" t="s">
        <v>2433</v>
      </c>
      <c r="B1225" s="15" t="s">
        <v>2434</v>
      </c>
      <c r="C1225" s="20"/>
      <c r="D1225" s="12" t="s">
        <v>1358</v>
      </c>
      <c r="E1225" s="33" t="s">
        <v>1358</v>
      </c>
    </row>
    <row r="1226" spans="1:5" ht="30" x14ac:dyDescent="0.25">
      <c r="A1226" s="5" t="s">
        <v>2435</v>
      </c>
      <c r="B1226" s="15" t="s">
        <v>2436</v>
      </c>
      <c r="C1226" s="20"/>
      <c r="D1226" s="12" t="s">
        <v>2161</v>
      </c>
      <c r="E1226" s="33" t="s">
        <v>2161</v>
      </c>
    </row>
    <row r="1227" spans="1:5" x14ac:dyDescent="0.25">
      <c r="A1227" s="5" t="s">
        <v>2437</v>
      </c>
      <c r="B1227" s="15" t="s">
        <v>2438</v>
      </c>
      <c r="C1227" s="20" t="s">
        <v>27</v>
      </c>
      <c r="D1227" s="48">
        <v>1055.7337646484375</v>
      </c>
      <c r="E1227" s="59">
        <v>1097.3057861328125</v>
      </c>
    </row>
    <row r="1228" spans="1:5" ht="30" x14ac:dyDescent="0.25">
      <c r="A1228" s="5" t="s">
        <v>2439</v>
      </c>
      <c r="B1228" s="15" t="s">
        <v>2440</v>
      </c>
      <c r="C1228" s="20" t="s">
        <v>38</v>
      </c>
      <c r="D1228" s="43">
        <v>96.039878845214844</v>
      </c>
      <c r="E1228" s="54">
        <v>99.821685791015625</v>
      </c>
    </row>
    <row r="1229" spans="1:5" ht="30" x14ac:dyDescent="0.25">
      <c r="A1229" s="5" t="s">
        <v>2441</v>
      </c>
      <c r="B1229" s="15" t="s">
        <v>2442</v>
      </c>
      <c r="C1229" s="20" t="s">
        <v>38</v>
      </c>
      <c r="D1229" s="43">
        <v>96.039878845214844</v>
      </c>
      <c r="E1229" s="54">
        <v>99.821685791015625</v>
      </c>
    </row>
    <row r="1230" spans="1:5" ht="30" x14ac:dyDescent="0.25">
      <c r="A1230" s="5" t="s">
        <v>2443</v>
      </c>
      <c r="B1230" s="15" t="s">
        <v>2444</v>
      </c>
      <c r="C1230" s="20" t="s">
        <v>38</v>
      </c>
      <c r="D1230" s="46">
        <v>0</v>
      </c>
      <c r="E1230" s="57">
        <v>0</v>
      </c>
    </row>
    <row r="1231" spans="1:5" ht="30" x14ac:dyDescent="0.25">
      <c r="A1231" s="5" t="s">
        <v>2445</v>
      </c>
      <c r="B1231" s="15" t="s">
        <v>2446</v>
      </c>
      <c r="C1231" s="20" t="s">
        <v>33</v>
      </c>
      <c r="D1231" s="43">
        <v>49.999919891357422</v>
      </c>
      <c r="E1231" s="54">
        <v>50.000053405761719</v>
      </c>
    </row>
    <row r="1232" spans="1:5" ht="30" x14ac:dyDescent="0.25">
      <c r="A1232" s="5" t="s">
        <v>2447</v>
      </c>
      <c r="B1232" s="15" t="s">
        <v>2448</v>
      </c>
      <c r="C1232" s="20" t="s">
        <v>155</v>
      </c>
      <c r="D1232" s="45">
        <v>625.06756591796875</v>
      </c>
      <c r="E1232" s="56">
        <v>760.4329833984375</v>
      </c>
    </row>
    <row r="1233" spans="1:5" ht="30" x14ac:dyDescent="0.25">
      <c r="A1233" s="5" t="s">
        <v>2449</v>
      </c>
      <c r="B1233" s="15" t="s">
        <v>2450</v>
      </c>
      <c r="C1233" s="20" t="s">
        <v>155</v>
      </c>
      <c r="D1233" s="45">
        <v>606.3155517578125</v>
      </c>
      <c r="E1233" s="56">
        <v>737.6199951171875</v>
      </c>
    </row>
    <row r="1234" spans="1:5" ht="30" x14ac:dyDescent="0.25">
      <c r="A1234" s="5" t="s">
        <v>2451</v>
      </c>
      <c r="B1234" s="15" t="s">
        <v>2452</v>
      </c>
      <c r="C1234" s="20" t="s">
        <v>155</v>
      </c>
      <c r="D1234" s="45">
        <v>649.84649658203125</v>
      </c>
      <c r="E1234" s="56">
        <v>789.64910888671875</v>
      </c>
    </row>
    <row r="1235" spans="1:5" x14ac:dyDescent="0.25">
      <c r="A1235" s="5" t="s">
        <v>2453</v>
      </c>
      <c r="B1235" s="15" t="s">
        <v>2454</v>
      </c>
      <c r="C1235" s="20" t="s">
        <v>41</v>
      </c>
      <c r="D1235" s="45">
        <v>105.41728210449219</v>
      </c>
      <c r="E1235" s="56">
        <v>123.38819122314453</v>
      </c>
    </row>
    <row r="1236" spans="1:5" ht="30" x14ac:dyDescent="0.25">
      <c r="A1236" s="5" t="s">
        <v>2455</v>
      </c>
      <c r="B1236" s="15" t="s">
        <v>2456</v>
      </c>
      <c r="C1236" s="20" t="s">
        <v>38</v>
      </c>
      <c r="D1236" s="42">
        <v>3.4473249912261963</v>
      </c>
      <c r="E1236" s="53">
        <v>3.4473249912261963</v>
      </c>
    </row>
    <row r="1237" spans="1:5" ht="30" x14ac:dyDescent="0.25">
      <c r="A1237" s="5" t="s">
        <v>2457</v>
      </c>
      <c r="B1237" s="15" t="s">
        <v>2458</v>
      </c>
      <c r="C1237" s="20" t="s">
        <v>30</v>
      </c>
      <c r="D1237" s="45">
        <v>138.32884216308594</v>
      </c>
      <c r="E1237" s="56">
        <v>138.32884216308594</v>
      </c>
    </row>
    <row r="1238" spans="1:5" ht="30" x14ac:dyDescent="0.25">
      <c r="A1238" s="5" t="s">
        <v>2459</v>
      </c>
      <c r="B1238" s="15" t="s">
        <v>2460</v>
      </c>
      <c r="C1238" s="20" t="s">
        <v>371</v>
      </c>
      <c r="D1238" s="45">
        <v>582.02984619140625</v>
      </c>
      <c r="E1238" s="56">
        <v>582.02984619140625</v>
      </c>
    </row>
    <row r="1239" spans="1:5" x14ac:dyDescent="0.25">
      <c r="A1239" s="5" t="s">
        <v>2461</v>
      </c>
      <c r="B1239" s="15" t="s">
        <v>2462</v>
      </c>
      <c r="C1239" s="20" t="s">
        <v>41</v>
      </c>
      <c r="D1239" s="45">
        <v>105.41728210449219</v>
      </c>
      <c r="E1239" s="56">
        <v>123.38819122314453</v>
      </c>
    </row>
    <row r="1240" spans="1:5" ht="30" x14ac:dyDescent="0.25">
      <c r="A1240" s="5" t="s">
        <v>2463</v>
      </c>
      <c r="B1240" s="15" t="s">
        <v>2464</v>
      </c>
      <c r="C1240" s="20" t="s">
        <v>38</v>
      </c>
      <c r="D1240" s="43">
        <v>99.487205505371094</v>
      </c>
      <c r="E1240" s="56">
        <v>103.26901245117187</v>
      </c>
    </row>
    <row r="1241" spans="1:5" ht="30" x14ac:dyDescent="0.25">
      <c r="A1241" s="5" t="s">
        <v>2465</v>
      </c>
      <c r="B1241" s="15" t="s">
        <v>2466</v>
      </c>
      <c r="C1241" s="20" t="s">
        <v>30</v>
      </c>
      <c r="D1241" s="45">
        <v>141.71981811523438</v>
      </c>
      <c r="E1241" s="56">
        <v>141.85299682617187</v>
      </c>
    </row>
    <row r="1242" spans="1:5" ht="30" x14ac:dyDescent="0.25">
      <c r="A1242" s="5" t="s">
        <v>2467</v>
      </c>
      <c r="B1242" s="15" t="s">
        <v>2468</v>
      </c>
      <c r="C1242" s="20" t="s">
        <v>371</v>
      </c>
      <c r="D1242" s="45">
        <v>602.73516845703125</v>
      </c>
      <c r="E1242" s="56">
        <v>603.55047607421875</v>
      </c>
    </row>
    <row r="1243" spans="1:5" x14ac:dyDescent="0.25">
      <c r="A1243" s="5" t="s">
        <v>2469</v>
      </c>
      <c r="B1243" s="15" t="s">
        <v>2470</v>
      </c>
      <c r="C1243" s="20"/>
      <c r="D1243" s="12" t="s">
        <v>1596</v>
      </c>
      <c r="E1243" s="33" t="s">
        <v>1596</v>
      </c>
    </row>
    <row r="1244" spans="1:5" ht="30" x14ac:dyDescent="0.25">
      <c r="A1244" s="5" t="s">
        <v>2471</v>
      </c>
      <c r="B1244" s="15" t="s">
        <v>2472</v>
      </c>
      <c r="C1244" s="20" t="s">
        <v>155</v>
      </c>
      <c r="D1244" s="45">
        <v>903.2138671875</v>
      </c>
      <c r="E1244" s="59">
        <v>1097.5238037109375</v>
      </c>
    </row>
    <row r="1245" spans="1:5" ht="30" x14ac:dyDescent="0.25">
      <c r="A1245" s="5" t="s">
        <v>2473</v>
      </c>
      <c r="B1245" s="15" t="s">
        <v>2474</v>
      </c>
      <c r="C1245" s="20" t="s">
        <v>33</v>
      </c>
      <c r="D1245" s="43">
        <v>96.407440185546875</v>
      </c>
      <c r="E1245" s="54">
        <v>96.514045715332031</v>
      </c>
    </row>
    <row r="1246" spans="1:5" ht="30" x14ac:dyDescent="0.25">
      <c r="A1246" s="5" t="s">
        <v>454</v>
      </c>
      <c r="B1246" s="15" t="s">
        <v>2475</v>
      </c>
      <c r="C1246" s="20"/>
      <c r="D1246" s="42">
        <v>1.3898880481719971</v>
      </c>
      <c r="E1246" s="53">
        <v>1.3898880481719971</v>
      </c>
    </row>
    <row r="1247" spans="1:5" ht="30" x14ac:dyDescent="0.25">
      <c r="A1247" s="5" t="s">
        <v>2476</v>
      </c>
      <c r="B1247" s="15" t="s">
        <v>2477</v>
      </c>
      <c r="C1247" s="20"/>
      <c r="D1247" s="42">
        <v>1</v>
      </c>
      <c r="E1247" s="53">
        <v>1</v>
      </c>
    </row>
    <row r="1248" spans="1:5" ht="30" x14ac:dyDescent="0.25">
      <c r="A1248" s="5" t="s">
        <v>2478</v>
      </c>
      <c r="B1248" s="15" t="s">
        <v>2479</v>
      </c>
      <c r="C1248" s="20" t="s">
        <v>155</v>
      </c>
      <c r="D1248" s="45">
        <v>649.84649658203125</v>
      </c>
      <c r="E1248" s="56">
        <v>789.64910888671875</v>
      </c>
    </row>
    <row r="1249" spans="1:5" ht="30" x14ac:dyDescent="0.25">
      <c r="A1249" s="5" t="s">
        <v>2480</v>
      </c>
      <c r="B1249" s="15" t="s">
        <v>2481</v>
      </c>
      <c r="C1249" s="20" t="s">
        <v>155</v>
      </c>
      <c r="D1249" s="45">
        <v>625.06756591796875</v>
      </c>
      <c r="E1249" s="56">
        <v>760.4329833984375</v>
      </c>
    </row>
    <row r="1250" spans="1:5" ht="30" x14ac:dyDescent="0.25">
      <c r="A1250" s="5" t="s">
        <v>2482</v>
      </c>
      <c r="B1250" s="15" t="s">
        <v>2483</v>
      </c>
      <c r="C1250" s="20" t="s">
        <v>33</v>
      </c>
      <c r="D1250" s="43">
        <v>96.18695068359375</v>
      </c>
      <c r="E1250" s="54">
        <v>96.30010986328125</v>
      </c>
    </row>
    <row r="1251" spans="1:5" ht="30" x14ac:dyDescent="0.25">
      <c r="A1251" s="5" t="s">
        <v>2484</v>
      </c>
      <c r="B1251" s="15" t="s">
        <v>2485</v>
      </c>
      <c r="C1251" s="20" t="s">
        <v>155</v>
      </c>
      <c r="D1251" s="43">
        <v>24.778911590576172</v>
      </c>
      <c r="E1251" s="54">
        <v>29.216146469116211</v>
      </c>
    </row>
    <row r="1252" spans="1:5" ht="30" x14ac:dyDescent="0.25">
      <c r="A1252" s="5" t="s">
        <v>2486</v>
      </c>
      <c r="B1252" s="15" t="s">
        <v>2487</v>
      </c>
      <c r="C1252" s="20" t="s">
        <v>155</v>
      </c>
      <c r="D1252" s="45">
        <v>868.77392578125</v>
      </c>
      <c r="E1252" s="59">
        <v>1056.916748046875</v>
      </c>
    </row>
    <row r="1253" spans="1:5" x14ac:dyDescent="0.25">
      <c r="A1253" s="5" t="s">
        <v>2488</v>
      </c>
      <c r="B1253" s="15" t="s">
        <v>2489</v>
      </c>
      <c r="C1253" s="20" t="s">
        <v>41</v>
      </c>
      <c r="D1253" s="47">
        <v>0.55332273244857788</v>
      </c>
      <c r="E1253" s="58">
        <v>0.63843095302581787</v>
      </c>
    </row>
    <row r="1254" spans="1:5" ht="30" x14ac:dyDescent="0.25">
      <c r="A1254" s="5" t="s">
        <v>2490</v>
      </c>
      <c r="B1254" s="15" t="s">
        <v>457</v>
      </c>
      <c r="C1254" s="20" t="s">
        <v>30</v>
      </c>
      <c r="D1254" s="43">
        <v>14.999990463256836</v>
      </c>
      <c r="E1254" s="54">
        <v>14.999990463256836</v>
      </c>
    </row>
    <row r="1255" spans="1:5" ht="30" x14ac:dyDescent="0.25">
      <c r="A1255" s="5" t="s">
        <v>2491</v>
      </c>
      <c r="B1255" s="15" t="s">
        <v>2492</v>
      </c>
      <c r="C1255" s="20" t="s">
        <v>371</v>
      </c>
      <c r="D1255" s="43">
        <v>63.078983306884766</v>
      </c>
      <c r="E1255" s="54">
        <v>63.078983306884766</v>
      </c>
    </row>
    <row r="1256" spans="1:5" x14ac:dyDescent="0.25">
      <c r="A1256" s="5" t="s">
        <v>2493</v>
      </c>
      <c r="B1256" s="15" t="s">
        <v>2494</v>
      </c>
      <c r="C1256" s="20" t="s">
        <v>41</v>
      </c>
      <c r="D1256" s="46">
        <v>0</v>
      </c>
      <c r="E1256" s="57">
        <v>0</v>
      </c>
    </row>
    <row r="1257" spans="1:5" ht="30" x14ac:dyDescent="0.25">
      <c r="A1257" s="5" t="s">
        <v>2495</v>
      </c>
      <c r="B1257" s="15" t="s">
        <v>2496</v>
      </c>
      <c r="C1257" s="20" t="s">
        <v>30</v>
      </c>
      <c r="D1257" s="43">
        <v>45.517333984375</v>
      </c>
      <c r="E1257" s="54">
        <v>45.517333984375</v>
      </c>
    </row>
    <row r="1258" spans="1:5" ht="30" x14ac:dyDescent="0.25">
      <c r="A1258" s="5" t="s">
        <v>2497</v>
      </c>
      <c r="B1258" s="15" t="s">
        <v>2498</v>
      </c>
      <c r="C1258" s="20" t="s">
        <v>371</v>
      </c>
      <c r="D1258" s="45">
        <v>190.57798767089844</v>
      </c>
      <c r="E1258" s="56">
        <v>190.57798767089844</v>
      </c>
    </row>
    <row r="1259" spans="1:5" x14ac:dyDescent="0.25">
      <c r="A1259" s="5" t="s">
        <v>2499</v>
      </c>
      <c r="B1259" s="15" t="s">
        <v>2500</v>
      </c>
      <c r="C1259" s="20" t="s">
        <v>38</v>
      </c>
      <c r="D1259" s="47">
        <v>0.45740789175033569</v>
      </c>
      <c r="E1259" s="58">
        <v>0.45740789175033569</v>
      </c>
    </row>
    <row r="1260" spans="1:5" x14ac:dyDescent="0.25">
      <c r="A1260" s="5" t="s">
        <v>2501</v>
      </c>
      <c r="B1260" s="15" t="s">
        <v>2502</v>
      </c>
      <c r="C1260" s="20" t="s">
        <v>41</v>
      </c>
      <c r="D1260" s="45">
        <v>185.24844360351562</v>
      </c>
      <c r="E1260" s="56">
        <v>217.3157958984375</v>
      </c>
    </row>
    <row r="1261" spans="1:5" ht="30" x14ac:dyDescent="0.25">
      <c r="A1261" s="5" t="s">
        <v>2503</v>
      </c>
      <c r="B1261" s="15" t="s">
        <v>2504</v>
      </c>
      <c r="C1261" s="20" t="s">
        <v>30</v>
      </c>
      <c r="D1261" s="43">
        <v>45.517333984375</v>
      </c>
      <c r="E1261" s="54">
        <v>45.517333984375</v>
      </c>
    </row>
    <row r="1262" spans="1:5" x14ac:dyDescent="0.25">
      <c r="A1262" s="5" t="s">
        <v>2505</v>
      </c>
      <c r="B1262" s="15" t="s">
        <v>2506</v>
      </c>
      <c r="C1262" s="20" t="s">
        <v>371</v>
      </c>
      <c r="D1262" s="45">
        <v>190.57798767089844</v>
      </c>
      <c r="E1262" s="56">
        <v>190.57798767089844</v>
      </c>
    </row>
    <row r="1263" spans="1:5" x14ac:dyDescent="0.25">
      <c r="A1263" s="5" t="s">
        <v>2507</v>
      </c>
      <c r="B1263" s="15" t="s">
        <v>2508</v>
      </c>
      <c r="C1263" s="20" t="s">
        <v>41</v>
      </c>
      <c r="D1263" s="45">
        <v>185.80177307128906</v>
      </c>
      <c r="E1263" s="56">
        <v>217.95423889160156</v>
      </c>
    </row>
    <row r="1264" spans="1:5" ht="30" x14ac:dyDescent="0.25">
      <c r="A1264" s="5" t="s">
        <v>2509</v>
      </c>
      <c r="B1264" s="15" t="s">
        <v>2510</v>
      </c>
      <c r="C1264" s="20" t="s">
        <v>30</v>
      </c>
      <c r="D1264" s="43">
        <v>45.426525115966797</v>
      </c>
      <c r="E1264" s="54">
        <v>45.428016662597656</v>
      </c>
    </row>
    <row r="1265" spans="1:5" x14ac:dyDescent="0.25">
      <c r="A1265" s="5" t="s">
        <v>2511</v>
      </c>
      <c r="B1265" s="15" t="s">
        <v>2512</v>
      </c>
      <c r="C1265" s="20" t="s">
        <v>371</v>
      </c>
      <c r="D1265" s="45">
        <v>190.1982421875</v>
      </c>
      <c r="E1265" s="56">
        <v>190.20454406738281</v>
      </c>
    </row>
    <row r="1266" spans="1:5" ht="30" x14ac:dyDescent="0.25">
      <c r="A1266" s="5" t="s">
        <v>472</v>
      </c>
      <c r="B1266" s="15" t="s">
        <v>473</v>
      </c>
      <c r="C1266" s="20"/>
      <c r="D1266" s="47">
        <v>0.5</v>
      </c>
      <c r="E1266" s="58">
        <v>0.5</v>
      </c>
    </row>
    <row r="1267" spans="1:5" ht="30" x14ac:dyDescent="0.25">
      <c r="A1267" s="5" t="s">
        <v>474</v>
      </c>
      <c r="B1267" s="15" t="s">
        <v>475</v>
      </c>
      <c r="C1267" s="20"/>
      <c r="D1267" s="47">
        <v>0.5</v>
      </c>
      <c r="E1267" s="58">
        <v>0.5</v>
      </c>
    </row>
    <row r="1268" spans="1:5" ht="30" x14ac:dyDescent="0.25">
      <c r="A1268" s="5" t="s">
        <v>2513</v>
      </c>
      <c r="B1268" s="15" t="s">
        <v>2514</v>
      </c>
      <c r="C1268" s="20"/>
      <c r="D1268" s="47">
        <v>0.5</v>
      </c>
      <c r="E1268" s="58">
        <v>0.5</v>
      </c>
    </row>
    <row r="1269" spans="1:5" ht="30" x14ac:dyDescent="0.25">
      <c r="A1269" s="5" t="s">
        <v>2515</v>
      </c>
      <c r="B1269" s="15" t="s">
        <v>2516</v>
      </c>
      <c r="C1269" s="20"/>
      <c r="D1269" s="47">
        <v>0.5</v>
      </c>
      <c r="E1269" s="58">
        <v>0.5</v>
      </c>
    </row>
    <row r="1270" spans="1:5" ht="30" x14ac:dyDescent="0.25">
      <c r="A1270" s="5" t="s">
        <v>460</v>
      </c>
      <c r="B1270" s="15" t="s">
        <v>461</v>
      </c>
      <c r="C1270" s="20"/>
      <c r="D1270" s="47">
        <v>9.9999994039535522E-2</v>
      </c>
      <c r="E1270" s="58">
        <v>9.9999994039535522E-2</v>
      </c>
    </row>
    <row r="1271" spans="1:5" ht="30" x14ac:dyDescent="0.25">
      <c r="A1271" s="5" t="s">
        <v>462</v>
      </c>
      <c r="B1271" s="15" t="s">
        <v>463</v>
      </c>
      <c r="C1271" s="20"/>
      <c r="D1271" s="47">
        <v>0.89999997615814209</v>
      </c>
      <c r="E1271" s="58">
        <v>0.89999997615814209</v>
      </c>
    </row>
    <row r="1272" spans="1:5" ht="30" x14ac:dyDescent="0.25">
      <c r="A1272" s="5" t="s">
        <v>2517</v>
      </c>
      <c r="B1272" s="15" t="s">
        <v>2518</v>
      </c>
      <c r="C1272" s="20"/>
      <c r="D1272" s="47">
        <v>9.9999986588954926E-2</v>
      </c>
      <c r="E1272" s="58">
        <v>9.9999994039535522E-2</v>
      </c>
    </row>
    <row r="1273" spans="1:5" ht="30" x14ac:dyDescent="0.25">
      <c r="A1273" s="5" t="s">
        <v>2519</v>
      </c>
      <c r="B1273" s="15" t="s">
        <v>2520</v>
      </c>
      <c r="C1273" s="20"/>
      <c r="D1273" s="47">
        <v>0.89999991655349731</v>
      </c>
      <c r="E1273" s="58">
        <v>0.90000003576278687</v>
      </c>
    </row>
    <row r="1274" spans="1:5" ht="30" x14ac:dyDescent="0.25">
      <c r="A1274" s="5" t="s">
        <v>464</v>
      </c>
      <c r="B1274" s="15" t="s">
        <v>465</v>
      </c>
      <c r="C1274" s="20"/>
      <c r="D1274" s="47">
        <v>9.0000003576278687E-2</v>
      </c>
      <c r="E1274" s="58">
        <v>9.0000003576278687E-2</v>
      </c>
    </row>
    <row r="1275" spans="1:5" ht="30" x14ac:dyDescent="0.25">
      <c r="A1275" s="5" t="s">
        <v>466</v>
      </c>
      <c r="B1275" s="15" t="s">
        <v>467</v>
      </c>
      <c r="C1275" s="20"/>
      <c r="D1275" s="47">
        <v>0.90999996662139893</v>
      </c>
      <c r="E1275" s="58">
        <v>0.90999996662139893</v>
      </c>
    </row>
    <row r="1276" spans="1:5" ht="30" x14ac:dyDescent="0.25">
      <c r="A1276" s="5" t="s">
        <v>2521</v>
      </c>
      <c r="B1276" s="15" t="s">
        <v>2522</v>
      </c>
      <c r="C1276" s="20"/>
      <c r="D1276" s="47">
        <v>9.0000011026859283E-2</v>
      </c>
      <c r="E1276" s="58">
        <v>9.0000003576278687E-2</v>
      </c>
    </row>
    <row r="1277" spans="1:5" ht="30" x14ac:dyDescent="0.25">
      <c r="A1277" s="5" t="s">
        <v>2523</v>
      </c>
      <c r="B1277" s="15" t="s">
        <v>2524</v>
      </c>
      <c r="C1277" s="20"/>
      <c r="D1277" s="47">
        <v>0.9100000262260437</v>
      </c>
      <c r="E1277" s="58">
        <v>0.90999996662139893</v>
      </c>
    </row>
    <row r="1278" spans="1:5" ht="30" x14ac:dyDescent="0.25">
      <c r="A1278" s="5" t="s">
        <v>468</v>
      </c>
      <c r="B1278" s="15" t="s">
        <v>469</v>
      </c>
      <c r="C1278" s="20"/>
      <c r="D1278" s="47">
        <v>0.5</v>
      </c>
      <c r="E1278" s="58">
        <v>0.5</v>
      </c>
    </row>
    <row r="1279" spans="1:5" ht="30" x14ac:dyDescent="0.25">
      <c r="A1279" s="5" t="s">
        <v>470</v>
      </c>
      <c r="B1279" s="15" t="s">
        <v>471</v>
      </c>
      <c r="C1279" s="20"/>
      <c r="D1279" s="47">
        <v>0.5</v>
      </c>
      <c r="E1279" s="58">
        <v>0.5</v>
      </c>
    </row>
    <row r="1280" spans="1:5" ht="30" x14ac:dyDescent="0.25">
      <c r="A1280" s="5" t="s">
        <v>2525</v>
      </c>
      <c r="B1280" s="15" t="s">
        <v>2526</v>
      </c>
      <c r="C1280" s="20"/>
      <c r="D1280" s="50">
        <v>7.0449220947921276E-3</v>
      </c>
      <c r="E1280" s="61">
        <v>6.9281449541449547E-3</v>
      </c>
    </row>
    <row r="1281" spans="1:5" ht="30" x14ac:dyDescent="0.25">
      <c r="A1281" s="5" t="s">
        <v>2527</v>
      </c>
      <c r="B1281" s="15" t="s">
        <v>2528</v>
      </c>
      <c r="C1281" s="20"/>
      <c r="D1281" s="47">
        <v>0.99295502901077271</v>
      </c>
      <c r="E1281" s="58">
        <v>0.99307185411453247</v>
      </c>
    </row>
    <row r="1282" spans="1:5" ht="30" x14ac:dyDescent="0.25">
      <c r="A1282" s="5" t="s">
        <v>476</v>
      </c>
      <c r="B1282" s="15" t="s">
        <v>477</v>
      </c>
      <c r="C1282" s="20"/>
      <c r="D1282" s="47">
        <v>0.3333333432674408</v>
      </c>
      <c r="E1282" s="58">
        <v>0.3333333432674408</v>
      </c>
    </row>
    <row r="1283" spans="1:5" ht="30" x14ac:dyDescent="0.25">
      <c r="A1283" s="5" t="s">
        <v>478</v>
      </c>
      <c r="B1283" s="15" t="s">
        <v>479</v>
      </c>
      <c r="C1283" s="20"/>
      <c r="D1283" s="47">
        <v>0.33333331346511841</v>
      </c>
      <c r="E1283" s="58">
        <v>0.33333331346511841</v>
      </c>
    </row>
    <row r="1284" spans="1:5" ht="30" x14ac:dyDescent="0.25">
      <c r="A1284" s="5" t="s">
        <v>480</v>
      </c>
      <c r="B1284" s="15" t="s">
        <v>481</v>
      </c>
      <c r="C1284" s="20"/>
      <c r="D1284" s="47">
        <v>0.3333333432674408</v>
      </c>
      <c r="E1284" s="58">
        <v>0.3333333432674408</v>
      </c>
    </row>
    <row r="1285" spans="1:5" ht="30" x14ac:dyDescent="0.25">
      <c r="A1285" s="5" t="s">
        <v>2529</v>
      </c>
      <c r="B1285" s="15" t="s">
        <v>2530</v>
      </c>
      <c r="C1285" s="20"/>
      <c r="D1285" s="47">
        <v>0.50000005960464478</v>
      </c>
      <c r="E1285" s="58">
        <v>0.50000005960464478</v>
      </c>
    </row>
    <row r="1286" spans="1:5" ht="30" x14ac:dyDescent="0.25">
      <c r="A1286" s="5" t="s">
        <v>2531</v>
      </c>
      <c r="B1286" s="15" t="s">
        <v>2532</v>
      </c>
      <c r="C1286" s="20"/>
      <c r="D1286" s="47">
        <v>0.5</v>
      </c>
      <c r="E1286" s="58">
        <v>0.5</v>
      </c>
    </row>
    <row r="1287" spans="1:5" ht="30" x14ac:dyDescent="0.25">
      <c r="A1287" s="5" t="s">
        <v>2533</v>
      </c>
      <c r="B1287" s="15" t="s">
        <v>2534</v>
      </c>
      <c r="C1287" s="20"/>
      <c r="D1287" s="51">
        <v>1.3953581623482592E-9</v>
      </c>
      <c r="E1287" s="62">
        <v>1.1921308384899021E-9</v>
      </c>
    </row>
    <row r="1288" spans="1:5" ht="30" x14ac:dyDescent="0.25">
      <c r="A1288" s="5" t="s">
        <v>482</v>
      </c>
      <c r="B1288" s="15" t="s">
        <v>483</v>
      </c>
      <c r="C1288" s="20"/>
      <c r="D1288" s="47">
        <v>0.5</v>
      </c>
      <c r="E1288" s="58">
        <v>0.5</v>
      </c>
    </row>
    <row r="1289" spans="1:5" ht="30" x14ac:dyDescent="0.25">
      <c r="A1289" s="5" t="s">
        <v>484</v>
      </c>
      <c r="B1289" s="15" t="s">
        <v>485</v>
      </c>
      <c r="C1289" s="20"/>
      <c r="D1289" s="47">
        <v>0.5</v>
      </c>
      <c r="E1289" s="58">
        <v>0.5</v>
      </c>
    </row>
    <row r="1290" spans="1:5" ht="30" x14ac:dyDescent="0.25">
      <c r="A1290" s="5" t="s">
        <v>2535</v>
      </c>
      <c r="B1290" s="15" t="s">
        <v>2536</v>
      </c>
      <c r="C1290" s="20"/>
      <c r="D1290" s="47">
        <v>0.5</v>
      </c>
      <c r="E1290" s="58">
        <v>0.5</v>
      </c>
    </row>
    <row r="1291" spans="1:5" ht="30" x14ac:dyDescent="0.25">
      <c r="A1291" s="5" t="s">
        <v>2537</v>
      </c>
      <c r="B1291" s="15" t="s">
        <v>2538</v>
      </c>
      <c r="C1291" s="20"/>
      <c r="D1291" s="47">
        <v>0.5</v>
      </c>
      <c r="E1291" s="58">
        <v>0.5</v>
      </c>
    </row>
    <row r="1292" spans="1:5" ht="30" x14ac:dyDescent="0.25">
      <c r="A1292" s="5" t="s">
        <v>2539</v>
      </c>
      <c r="B1292" s="15" t="s">
        <v>2540</v>
      </c>
      <c r="C1292" s="20"/>
      <c r="D1292" s="47">
        <v>0.5</v>
      </c>
      <c r="E1292" s="58">
        <v>0.5</v>
      </c>
    </row>
    <row r="1293" spans="1:5" ht="30" x14ac:dyDescent="0.25">
      <c r="A1293" s="5" t="s">
        <v>2541</v>
      </c>
      <c r="B1293" s="15" t="s">
        <v>2542</v>
      </c>
      <c r="C1293" s="20"/>
      <c r="D1293" s="47">
        <v>0.5</v>
      </c>
      <c r="E1293" s="58">
        <v>0.5</v>
      </c>
    </row>
    <row r="1294" spans="1:5" ht="30" x14ac:dyDescent="0.25">
      <c r="A1294" s="5" t="s">
        <v>2543</v>
      </c>
      <c r="B1294" s="15" t="s">
        <v>2544</v>
      </c>
      <c r="C1294" s="20" t="s">
        <v>33</v>
      </c>
      <c r="D1294" s="43">
        <v>75.874130249023438</v>
      </c>
      <c r="E1294" s="54">
        <v>75.764625549316406</v>
      </c>
    </row>
    <row r="1295" spans="1:5" ht="30" x14ac:dyDescent="0.25">
      <c r="A1295" s="5" t="s">
        <v>2545</v>
      </c>
      <c r="B1295" s="15" t="s">
        <v>2546</v>
      </c>
      <c r="C1295" s="20" t="s">
        <v>33</v>
      </c>
      <c r="D1295" s="43">
        <v>20.357677459716797</v>
      </c>
      <c r="E1295" s="54">
        <v>20.328296661376953</v>
      </c>
    </row>
    <row r="1296" spans="1:5" ht="30" x14ac:dyDescent="0.25">
      <c r="A1296" s="5" t="s">
        <v>2547</v>
      </c>
      <c r="B1296" s="15" t="s">
        <v>2548</v>
      </c>
      <c r="C1296" s="20" t="s">
        <v>33</v>
      </c>
      <c r="D1296" s="47">
        <v>2.9446981847286224E-2</v>
      </c>
      <c r="E1296" s="58">
        <v>2.9404481872916222E-2</v>
      </c>
    </row>
    <row r="1297" spans="1:5" ht="30" x14ac:dyDescent="0.25">
      <c r="A1297" s="5" t="s">
        <v>2549</v>
      </c>
      <c r="B1297" s="15" t="s">
        <v>2550</v>
      </c>
      <c r="C1297" s="20" t="s">
        <v>33</v>
      </c>
      <c r="D1297" s="42">
        <v>2.8249666690826416</v>
      </c>
      <c r="E1297" s="53">
        <v>2.9652163982391357</v>
      </c>
    </row>
    <row r="1298" spans="1:5" ht="30" x14ac:dyDescent="0.25">
      <c r="A1298" s="5" t="s">
        <v>2551</v>
      </c>
      <c r="B1298" s="15" t="s">
        <v>2552</v>
      </c>
      <c r="C1298" s="20" t="s">
        <v>33</v>
      </c>
      <c r="D1298" s="46">
        <v>0</v>
      </c>
      <c r="E1298" s="57">
        <v>0</v>
      </c>
    </row>
    <row r="1299" spans="1:5" x14ac:dyDescent="0.25">
      <c r="A1299" s="5" t="s">
        <v>2553</v>
      </c>
      <c r="B1299" s="15" t="s">
        <v>2554</v>
      </c>
      <c r="C1299" s="20" t="s">
        <v>33</v>
      </c>
      <c r="D1299" s="47">
        <v>0.91377675533294678</v>
      </c>
      <c r="E1299" s="58">
        <v>0.91245788335800171</v>
      </c>
    </row>
    <row r="1300" spans="1:5" ht="30" x14ac:dyDescent="0.25">
      <c r="A1300" s="5" t="s">
        <v>486</v>
      </c>
      <c r="B1300" s="15" t="s">
        <v>487</v>
      </c>
      <c r="C1300" s="20"/>
      <c r="D1300" s="47">
        <v>0.5</v>
      </c>
      <c r="E1300" s="58">
        <v>0.5</v>
      </c>
    </row>
    <row r="1301" spans="1:5" ht="30" x14ac:dyDescent="0.25">
      <c r="A1301" s="5" t="s">
        <v>488</v>
      </c>
      <c r="B1301" s="15" t="s">
        <v>489</v>
      </c>
      <c r="C1301" s="20"/>
      <c r="D1301" s="47">
        <v>0.5</v>
      </c>
      <c r="E1301" s="58">
        <v>0.5</v>
      </c>
    </row>
    <row r="1302" spans="1:5" ht="30" x14ac:dyDescent="0.25">
      <c r="A1302" s="5" t="s">
        <v>2555</v>
      </c>
      <c r="B1302" s="15" t="s">
        <v>2556</v>
      </c>
      <c r="C1302" s="20"/>
      <c r="D1302" s="47">
        <v>0.5</v>
      </c>
      <c r="E1302" s="58">
        <v>0.5</v>
      </c>
    </row>
    <row r="1303" spans="1:5" ht="30" x14ac:dyDescent="0.25">
      <c r="A1303" s="5" t="s">
        <v>2557</v>
      </c>
      <c r="B1303" s="15" t="s">
        <v>2558</v>
      </c>
      <c r="C1303" s="20"/>
      <c r="D1303" s="47">
        <v>0.5</v>
      </c>
      <c r="E1303" s="58">
        <v>0.5</v>
      </c>
    </row>
    <row r="1304" spans="1:5" ht="30" x14ac:dyDescent="0.25">
      <c r="A1304" s="5" t="s">
        <v>2559</v>
      </c>
      <c r="B1304" s="15" t="s">
        <v>2560</v>
      </c>
      <c r="C1304" s="20"/>
      <c r="D1304" s="47">
        <v>0.5</v>
      </c>
      <c r="E1304" s="58">
        <v>0.5</v>
      </c>
    </row>
    <row r="1305" spans="1:5" ht="30" x14ac:dyDescent="0.25">
      <c r="A1305" s="5" t="s">
        <v>2561</v>
      </c>
      <c r="B1305" s="15" t="s">
        <v>2562</v>
      </c>
      <c r="C1305" s="20"/>
      <c r="D1305" s="47">
        <v>0.5</v>
      </c>
      <c r="E1305" s="58">
        <v>0.5</v>
      </c>
    </row>
    <row r="1306" spans="1:5" ht="30" x14ac:dyDescent="0.25">
      <c r="A1306" s="5" t="s">
        <v>2563</v>
      </c>
      <c r="B1306" s="15" t="s">
        <v>2564</v>
      </c>
      <c r="C1306" s="20" t="s">
        <v>33</v>
      </c>
      <c r="D1306" s="43">
        <v>75.874130249023438</v>
      </c>
      <c r="E1306" s="54">
        <v>75.764625549316406</v>
      </c>
    </row>
    <row r="1307" spans="1:5" ht="30" x14ac:dyDescent="0.25">
      <c r="A1307" s="5" t="s">
        <v>2565</v>
      </c>
      <c r="B1307" s="15" t="s">
        <v>2566</v>
      </c>
      <c r="C1307" s="20" t="s">
        <v>33</v>
      </c>
      <c r="D1307" s="43">
        <v>20.357677459716797</v>
      </c>
      <c r="E1307" s="54">
        <v>20.32829475402832</v>
      </c>
    </row>
    <row r="1308" spans="1:5" ht="30" x14ac:dyDescent="0.25">
      <c r="A1308" s="5" t="s">
        <v>2567</v>
      </c>
      <c r="B1308" s="15" t="s">
        <v>2568</v>
      </c>
      <c r="C1308" s="20" t="s">
        <v>33</v>
      </c>
      <c r="D1308" s="47">
        <v>2.9446981847286224E-2</v>
      </c>
      <c r="E1308" s="58">
        <v>2.9404481872916222E-2</v>
      </c>
    </row>
    <row r="1309" spans="1:5" ht="30" x14ac:dyDescent="0.25">
      <c r="A1309" s="5" t="s">
        <v>2569</v>
      </c>
      <c r="B1309" s="15" t="s">
        <v>2570</v>
      </c>
      <c r="C1309" s="20" t="s">
        <v>33</v>
      </c>
      <c r="D1309" s="42">
        <v>2.8249666690826416</v>
      </c>
      <c r="E1309" s="53">
        <v>2.9652159214019775</v>
      </c>
    </row>
    <row r="1310" spans="1:5" ht="30" x14ac:dyDescent="0.25">
      <c r="A1310" s="5" t="s">
        <v>2571</v>
      </c>
      <c r="B1310" s="15" t="s">
        <v>2572</v>
      </c>
      <c r="C1310" s="20" t="s">
        <v>33</v>
      </c>
      <c r="D1310" s="46">
        <v>0</v>
      </c>
      <c r="E1310" s="57">
        <v>0</v>
      </c>
    </row>
    <row r="1311" spans="1:5" x14ac:dyDescent="0.25">
      <c r="A1311" s="5" t="s">
        <v>2573</v>
      </c>
      <c r="B1311" s="15" t="s">
        <v>2574</v>
      </c>
      <c r="C1311" s="20" t="s">
        <v>33</v>
      </c>
      <c r="D1311" s="47">
        <v>0.91377675533294678</v>
      </c>
      <c r="E1311" s="58">
        <v>0.91245788335800171</v>
      </c>
    </row>
    <row r="1312" spans="1:5" ht="30" x14ac:dyDescent="0.25">
      <c r="A1312" s="5" t="s">
        <v>2575</v>
      </c>
      <c r="B1312" s="15" t="s">
        <v>2576</v>
      </c>
      <c r="C1312" s="20"/>
      <c r="D1312" s="12" t="s">
        <v>1358</v>
      </c>
      <c r="E1312" s="33" t="s">
        <v>1358</v>
      </c>
    </row>
    <row r="1313" spans="1:5" ht="45" x14ac:dyDescent="0.25">
      <c r="A1313" s="5" t="s">
        <v>2577</v>
      </c>
      <c r="B1313" s="15" t="s">
        <v>2578</v>
      </c>
      <c r="C1313" s="20" t="s">
        <v>155</v>
      </c>
      <c r="D1313" s="44">
        <v>11678.3017578125</v>
      </c>
      <c r="E1313" s="55">
        <v>12509.240234375</v>
      </c>
    </row>
    <row r="1314" spans="1:5" ht="45" x14ac:dyDescent="0.25">
      <c r="A1314" s="5" t="s">
        <v>2579</v>
      </c>
      <c r="B1314" s="15" t="s">
        <v>2580</v>
      </c>
      <c r="C1314" s="20" t="s">
        <v>155</v>
      </c>
      <c r="D1314" s="44">
        <v>5719.45068359375</v>
      </c>
      <c r="E1314" s="55">
        <v>6131.0400390625</v>
      </c>
    </row>
    <row r="1315" spans="1:5" ht="45" x14ac:dyDescent="0.25">
      <c r="A1315" s="5" t="s">
        <v>2581</v>
      </c>
      <c r="B1315" s="15" t="s">
        <v>2582</v>
      </c>
      <c r="C1315" s="20" t="s">
        <v>155</v>
      </c>
      <c r="D1315" s="44">
        <v>5958.8515625</v>
      </c>
      <c r="E1315" s="55">
        <v>6378.20068359375</v>
      </c>
    </row>
    <row r="1316" spans="1:5" ht="45" x14ac:dyDescent="0.25">
      <c r="A1316" s="5" t="s">
        <v>2583</v>
      </c>
      <c r="B1316" s="15" t="s">
        <v>2584</v>
      </c>
      <c r="C1316" s="20" t="s">
        <v>155</v>
      </c>
      <c r="D1316" s="44">
        <v>5690.99560546875</v>
      </c>
      <c r="E1316" s="55">
        <v>6100.53759765625</v>
      </c>
    </row>
    <row r="1317" spans="1:5" ht="45" x14ac:dyDescent="0.25">
      <c r="A1317" s="5" t="s">
        <v>2585</v>
      </c>
      <c r="B1317" s="15" t="s">
        <v>2586</v>
      </c>
      <c r="C1317" s="20" t="s">
        <v>155</v>
      </c>
      <c r="D1317" s="44">
        <v>5929.20556640625</v>
      </c>
      <c r="E1317" s="55">
        <v>6346.46875</v>
      </c>
    </row>
    <row r="1318" spans="1:5" ht="30" x14ac:dyDescent="0.25">
      <c r="A1318" s="5" t="s">
        <v>2587</v>
      </c>
      <c r="B1318" s="15" t="s">
        <v>2588</v>
      </c>
      <c r="C1318" s="20" t="s">
        <v>155</v>
      </c>
      <c r="D1318" s="43">
        <v>58.100593566894531</v>
      </c>
      <c r="E1318" s="54">
        <v>62.234081268310547</v>
      </c>
    </row>
    <row r="1319" spans="1:5" ht="30" x14ac:dyDescent="0.25">
      <c r="A1319" s="5" t="s">
        <v>2589</v>
      </c>
      <c r="B1319" s="15" t="s">
        <v>2590</v>
      </c>
      <c r="C1319" s="20" t="s">
        <v>54</v>
      </c>
      <c r="D1319" s="43">
        <v>12.453300476074219</v>
      </c>
      <c r="E1319" s="54">
        <v>12.453300476074219</v>
      </c>
    </row>
    <row r="1320" spans="1:5" ht="45" x14ac:dyDescent="0.25">
      <c r="A1320" s="5" t="s">
        <v>2591</v>
      </c>
      <c r="B1320" s="15" t="s">
        <v>2592</v>
      </c>
      <c r="C1320" s="20" t="s">
        <v>54</v>
      </c>
      <c r="D1320" s="43">
        <v>12.453300476074219</v>
      </c>
      <c r="E1320" s="54">
        <v>12.453300476074219</v>
      </c>
    </row>
    <row r="1321" spans="1:5" ht="45" x14ac:dyDescent="0.25">
      <c r="A1321" s="5" t="s">
        <v>2593</v>
      </c>
      <c r="B1321" s="15" t="s">
        <v>2594</v>
      </c>
      <c r="C1321" s="20" t="s">
        <v>54</v>
      </c>
      <c r="D1321" s="43">
        <v>12.453300476074219</v>
      </c>
      <c r="E1321" s="54">
        <v>12.453300476074219</v>
      </c>
    </row>
    <row r="1322" spans="1:5" x14ac:dyDescent="0.25">
      <c r="A1322" s="5" t="s">
        <v>2595</v>
      </c>
      <c r="B1322" s="15" t="s">
        <v>2596</v>
      </c>
      <c r="C1322" s="20"/>
      <c r="D1322" s="12" t="s">
        <v>1358</v>
      </c>
      <c r="E1322" s="33" t="s">
        <v>1358</v>
      </c>
    </row>
    <row r="1323" spans="1:5" ht="30" x14ac:dyDescent="0.25">
      <c r="A1323" s="5" t="s">
        <v>2597</v>
      </c>
      <c r="B1323" s="15" t="s">
        <v>2598</v>
      </c>
      <c r="C1323" s="20" t="s">
        <v>38</v>
      </c>
      <c r="D1323" s="47">
        <v>5.2158568054437637E-2</v>
      </c>
      <c r="E1323" s="58">
        <v>5.4167967289686203E-2</v>
      </c>
    </row>
    <row r="1324" spans="1:5" ht="30" x14ac:dyDescent="0.25">
      <c r="A1324" s="5" t="s">
        <v>2599</v>
      </c>
      <c r="B1324" s="15" t="s">
        <v>2600</v>
      </c>
      <c r="C1324" s="20" t="s">
        <v>33</v>
      </c>
      <c r="D1324" s="42">
        <v>1.0000029802322388</v>
      </c>
      <c r="E1324" s="58">
        <v>0.99999523162841797</v>
      </c>
    </row>
    <row r="1325" spans="1:5" x14ac:dyDescent="0.25">
      <c r="A1325" s="5" t="s">
        <v>2601</v>
      </c>
      <c r="B1325" s="15" t="s">
        <v>2602</v>
      </c>
      <c r="C1325" s="20" t="s">
        <v>155</v>
      </c>
      <c r="D1325" s="47">
        <v>0.40651378035545349</v>
      </c>
      <c r="E1325" s="58">
        <v>0.33810511231422424</v>
      </c>
    </row>
    <row r="1326" spans="1:5" x14ac:dyDescent="0.25">
      <c r="A1326" s="5" t="s">
        <v>2603</v>
      </c>
      <c r="B1326" s="15" t="s">
        <v>2604</v>
      </c>
      <c r="C1326" s="20"/>
      <c r="D1326" s="12" t="s">
        <v>1358</v>
      </c>
      <c r="E1326" s="33" t="s">
        <v>1358</v>
      </c>
    </row>
    <row r="1327" spans="1:5" ht="30" x14ac:dyDescent="0.25">
      <c r="A1327" s="5" t="s">
        <v>2605</v>
      </c>
      <c r="B1327" s="15" t="s">
        <v>2606</v>
      </c>
      <c r="C1327" s="20" t="s">
        <v>38</v>
      </c>
      <c r="D1327" s="42">
        <v>1.2842968702316284</v>
      </c>
      <c r="E1327" s="53">
        <v>1.3336670398712158</v>
      </c>
    </row>
    <row r="1328" spans="1:5" ht="30" x14ac:dyDescent="0.25">
      <c r="A1328" s="5" t="s">
        <v>2607</v>
      </c>
      <c r="B1328" s="15" t="s">
        <v>2608</v>
      </c>
      <c r="C1328" s="20" t="s">
        <v>33</v>
      </c>
      <c r="D1328" s="42">
        <v>1.7999954223632813</v>
      </c>
      <c r="E1328" s="53">
        <v>1.8000026941299438</v>
      </c>
    </row>
    <row r="1329" spans="1:5" x14ac:dyDescent="0.25">
      <c r="A1329" s="5" t="s">
        <v>2609</v>
      </c>
      <c r="B1329" s="15" t="s">
        <v>2610</v>
      </c>
      <c r="C1329" s="20" t="s">
        <v>155</v>
      </c>
      <c r="D1329" s="46">
        <v>0</v>
      </c>
      <c r="E1329" s="57">
        <v>0</v>
      </c>
    </row>
    <row r="1330" spans="1:5" x14ac:dyDescent="0.25">
      <c r="A1330" s="5" t="s">
        <v>2611</v>
      </c>
      <c r="B1330" s="15" t="s">
        <v>2612</v>
      </c>
      <c r="C1330" s="20"/>
      <c r="D1330" s="12" t="s">
        <v>1358</v>
      </c>
      <c r="E1330" s="33" t="s">
        <v>1358</v>
      </c>
    </row>
    <row r="1331" spans="1:5" ht="30" x14ac:dyDescent="0.25">
      <c r="A1331" s="5" t="s">
        <v>2613</v>
      </c>
      <c r="B1331" s="15" t="s">
        <v>2614</v>
      </c>
      <c r="C1331" s="20" t="s">
        <v>38</v>
      </c>
      <c r="D1331" s="47">
        <v>0.44960826635360718</v>
      </c>
      <c r="E1331" s="58">
        <v>0.46688488125801086</v>
      </c>
    </row>
    <row r="1332" spans="1:5" ht="30" x14ac:dyDescent="0.25">
      <c r="A1332" s="5" t="s">
        <v>2615</v>
      </c>
      <c r="B1332" s="15" t="s">
        <v>2616</v>
      </c>
      <c r="C1332" s="20" t="s">
        <v>33</v>
      </c>
      <c r="D1332" s="42">
        <v>2.0000019073486328</v>
      </c>
      <c r="E1332" s="53">
        <v>2.0000019073486328</v>
      </c>
    </row>
    <row r="1333" spans="1:5" x14ac:dyDescent="0.25">
      <c r="A1333" s="5" t="s">
        <v>2617</v>
      </c>
      <c r="B1333" s="15" t="s">
        <v>2618</v>
      </c>
      <c r="C1333" s="20" t="s">
        <v>155</v>
      </c>
      <c r="D1333" s="42">
        <v>2.5382728576660156</v>
      </c>
      <c r="E1333" s="53">
        <v>3.010596752166748</v>
      </c>
    </row>
    <row r="1334" spans="1:5" x14ac:dyDescent="0.25">
      <c r="A1334" s="5" t="s">
        <v>2619</v>
      </c>
      <c r="B1334" s="15" t="s">
        <v>2620</v>
      </c>
      <c r="C1334" s="20"/>
      <c r="D1334" s="12" t="s">
        <v>1358</v>
      </c>
      <c r="E1334" s="33" t="s">
        <v>1358</v>
      </c>
    </row>
    <row r="1335" spans="1:5" ht="30" x14ac:dyDescent="0.25">
      <c r="A1335" s="5" t="s">
        <v>2621</v>
      </c>
      <c r="B1335" s="15" t="s">
        <v>2622</v>
      </c>
      <c r="C1335" s="20" t="s">
        <v>38</v>
      </c>
      <c r="D1335" s="47">
        <v>0.30019542574882507</v>
      </c>
      <c r="E1335" s="58">
        <v>0.31171107292175293</v>
      </c>
    </row>
    <row r="1336" spans="1:5" ht="30" x14ac:dyDescent="0.25">
      <c r="A1336" s="5" t="s">
        <v>2623</v>
      </c>
      <c r="B1336" s="15" t="s">
        <v>2624</v>
      </c>
      <c r="C1336" s="20" t="s">
        <v>33</v>
      </c>
      <c r="D1336" s="42">
        <v>1.9999954700469971</v>
      </c>
      <c r="E1336" s="53">
        <v>1.9999971389770508</v>
      </c>
    </row>
    <row r="1337" spans="1:5" x14ac:dyDescent="0.25">
      <c r="A1337" s="5" t="s">
        <v>2625</v>
      </c>
      <c r="B1337" s="15" t="s">
        <v>2626</v>
      </c>
      <c r="C1337" s="20" t="s">
        <v>155</v>
      </c>
      <c r="D1337" s="42">
        <v>3.9634039402008057</v>
      </c>
      <c r="E1337" s="53">
        <v>4.619659423828125</v>
      </c>
    </row>
    <row r="1338" spans="1:5" x14ac:dyDescent="0.25">
      <c r="A1338" s="5" t="s">
        <v>2627</v>
      </c>
      <c r="B1338" s="15" t="s">
        <v>2628</v>
      </c>
      <c r="C1338" s="20"/>
      <c r="D1338" s="12" t="s">
        <v>1358</v>
      </c>
      <c r="E1338" s="33" t="s">
        <v>1358</v>
      </c>
    </row>
    <row r="1339" spans="1:5" ht="30" x14ac:dyDescent="0.25">
      <c r="A1339" s="5" t="s">
        <v>2629</v>
      </c>
      <c r="B1339" s="15" t="s">
        <v>2630</v>
      </c>
      <c r="C1339" s="20" t="s">
        <v>38</v>
      </c>
      <c r="D1339" s="47">
        <v>8.9333459734916687E-2</v>
      </c>
      <c r="E1339" s="58">
        <v>9.2761002480983734E-2</v>
      </c>
    </row>
    <row r="1340" spans="1:5" ht="30" x14ac:dyDescent="0.25">
      <c r="A1340" s="5" t="s">
        <v>2631</v>
      </c>
      <c r="B1340" s="15" t="s">
        <v>2632</v>
      </c>
      <c r="C1340" s="20" t="s">
        <v>33</v>
      </c>
      <c r="D1340" s="42">
        <v>2.0000028610229492</v>
      </c>
      <c r="E1340" s="53">
        <v>2.0000021457672119</v>
      </c>
    </row>
    <row r="1341" spans="1:5" x14ac:dyDescent="0.25">
      <c r="A1341" s="5" t="s">
        <v>2633</v>
      </c>
      <c r="B1341" s="15" t="s">
        <v>2634</v>
      </c>
      <c r="C1341" s="20" t="s">
        <v>155</v>
      </c>
      <c r="D1341" s="42">
        <v>3.0560111999511719</v>
      </c>
      <c r="E1341" s="53">
        <v>3.617523193359375</v>
      </c>
    </row>
    <row r="1342" spans="1:5" x14ac:dyDescent="0.25">
      <c r="A1342" s="5" t="s">
        <v>2635</v>
      </c>
      <c r="B1342" s="15" t="s">
        <v>2636</v>
      </c>
      <c r="C1342" s="20"/>
      <c r="D1342" s="12" t="s">
        <v>1358</v>
      </c>
      <c r="E1342" s="33" t="s">
        <v>1358</v>
      </c>
    </row>
    <row r="1343" spans="1:5" ht="30" x14ac:dyDescent="0.25">
      <c r="A1343" s="5" t="s">
        <v>2637</v>
      </c>
      <c r="B1343" s="15" t="s">
        <v>2638</v>
      </c>
      <c r="C1343" s="20" t="s">
        <v>38</v>
      </c>
      <c r="D1343" s="47">
        <v>3.5411670804023743E-2</v>
      </c>
      <c r="E1343" s="58">
        <v>3.6770246922969818E-2</v>
      </c>
    </row>
    <row r="1344" spans="1:5" ht="30" x14ac:dyDescent="0.25">
      <c r="A1344" s="5" t="s">
        <v>2639</v>
      </c>
      <c r="B1344" s="15" t="s">
        <v>2640</v>
      </c>
      <c r="C1344" s="20" t="s">
        <v>33</v>
      </c>
      <c r="D1344" s="42">
        <v>1.9999945163726807</v>
      </c>
      <c r="E1344" s="53">
        <v>2.0000016689300537</v>
      </c>
    </row>
    <row r="1345" spans="1:5" x14ac:dyDescent="0.25">
      <c r="A1345" s="5" t="s">
        <v>2641</v>
      </c>
      <c r="B1345" s="15" t="s">
        <v>2642</v>
      </c>
      <c r="C1345" s="20" t="s">
        <v>155</v>
      </c>
      <c r="D1345" s="42">
        <v>1.2933257818222046</v>
      </c>
      <c r="E1345" s="53">
        <v>1.5308181047439575</v>
      </c>
    </row>
    <row r="1346" spans="1:5" x14ac:dyDescent="0.25">
      <c r="A1346" s="5" t="s">
        <v>2643</v>
      </c>
      <c r="B1346" s="15" t="s">
        <v>2644</v>
      </c>
      <c r="C1346" s="20"/>
      <c r="D1346" s="12" t="s">
        <v>1358</v>
      </c>
      <c r="E1346" s="33" t="s">
        <v>1358</v>
      </c>
    </row>
    <row r="1347" spans="1:5" ht="30" x14ac:dyDescent="0.25">
      <c r="A1347" s="5" t="s">
        <v>2645</v>
      </c>
      <c r="B1347" s="15" t="s">
        <v>2646</v>
      </c>
      <c r="C1347" s="20" t="s">
        <v>38</v>
      </c>
      <c r="D1347" s="47">
        <v>2.1764671429991722E-2</v>
      </c>
      <c r="E1347" s="58">
        <v>2.2602424025535583E-2</v>
      </c>
    </row>
    <row r="1348" spans="1:5" ht="30" x14ac:dyDescent="0.25">
      <c r="A1348" s="5" t="s">
        <v>2647</v>
      </c>
      <c r="B1348" s="15" t="s">
        <v>2648</v>
      </c>
      <c r="C1348" s="20" t="s">
        <v>33</v>
      </c>
      <c r="D1348" s="42">
        <v>1.9999967813491821</v>
      </c>
      <c r="E1348" s="53">
        <v>2</v>
      </c>
    </row>
    <row r="1349" spans="1:5" x14ac:dyDescent="0.25">
      <c r="A1349" s="5" t="s">
        <v>2649</v>
      </c>
      <c r="B1349" s="15" t="s">
        <v>2650</v>
      </c>
      <c r="C1349" s="20" t="s">
        <v>155</v>
      </c>
      <c r="D1349" s="42">
        <v>2.6302623748779297</v>
      </c>
      <c r="E1349" s="53">
        <v>3.1081118583679199</v>
      </c>
    </row>
    <row r="1350" spans="1:5" x14ac:dyDescent="0.25">
      <c r="A1350" s="5" t="s">
        <v>2651</v>
      </c>
      <c r="B1350" s="15" t="s">
        <v>2652</v>
      </c>
      <c r="C1350" s="20"/>
      <c r="D1350" s="12" t="s">
        <v>1358</v>
      </c>
      <c r="E1350" s="33" t="s">
        <v>1358</v>
      </c>
    </row>
    <row r="1351" spans="1:5" ht="30" x14ac:dyDescent="0.25">
      <c r="A1351" s="5" t="s">
        <v>2653</v>
      </c>
      <c r="B1351" s="15" t="s">
        <v>2654</v>
      </c>
      <c r="C1351" s="20" t="s">
        <v>38</v>
      </c>
      <c r="D1351" s="50">
        <v>6.4901998266577721E-3</v>
      </c>
      <c r="E1351" s="61">
        <v>6.7467661574482918E-3</v>
      </c>
    </row>
    <row r="1352" spans="1:5" ht="30" x14ac:dyDescent="0.25">
      <c r="A1352" s="5" t="s">
        <v>2655</v>
      </c>
      <c r="B1352" s="15" t="s">
        <v>2656</v>
      </c>
      <c r="C1352" s="20" t="s">
        <v>33</v>
      </c>
      <c r="D1352" s="42">
        <v>2.0000011920928955</v>
      </c>
      <c r="E1352" s="53">
        <v>1.9999969005584717</v>
      </c>
    </row>
    <row r="1353" spans="1:5" x14ac:dyDescent="0.25">
      <c r="A1353" s="5" t="s">
        <v>2657</v>
      </c>
      <c r="B1353" s="15" t="s">
        <v>2658</v>
      </c>
      <c r="C1353" s="20" t="s">
        <v>155</v>
      </c>
      <c r="D1353" s="42">
        <v>1.8248896598815918</v>
      </c>
      <c r="E1353" s="53">
        <v>2.2262632846832275</v>
      </c>
    </row>
    <row r="1354" spans="1:5" x14ac:dyDescent="0.25">
      <c r="A1354" s="5" t="s">
        <v>2659</v>
      </c>
      <c r="B1354" s="15" t="s">
        <v>2660</v>
      </c>
      <c r="C1354" s="20"/>
      <c r="D1354" s="12" t="s">
        <v>1358</v>
      </c>
      <c r="E1354" s="33" t="s">
        <v>1358</v>
      </c>
    </row>
    <row r="1355" spans="1:5" ht="30" x14ac:dyDescent="0.25">
      <c r="A1355" s="5" t="s">
        <v>2661</v>
      </c>
      <c r="B1355" s="15" t="s">
        <v>2662</v>
      </c>
      <c r="C1355" s="20" t="s">
        <v>38</v>
      </c>
      <c r="D1355" s="47">
        <v>0.97683185338973999</v>
      </c>
      <c r="E1355" s="53">
        <v>1.0142760276794434</v>
      </c>
    </row>
    <row r="1356" spans="1:5" ht="30" x14ac:dyDescent="0.25">
      <c r="A1356" s="5" t="s">
        <v>2663</v>
      </c>
      <c r="B1356" s="15" t="s">
        <v>2664</v>
      </c>
      <c r="C1356" s="20" t="s">
        <v>33</v>
      </c>
      <c r="D1356" s="42">
        <v>1.0000016689300537</v>
      </c>
      <c r="E1356" s="53">
        <v>1.0000022649765015</v>
      </c>
    </row>
    <row r="1357" spans="1:5" x14ac:dyDescent="0.25">
      <c r="A1357" s="5" t="s">
        <v>2665</v>
      </c>
      <c r="B1357" s="15" t="s">
        <v>2666</v>
      </c>
      <c r="C1357" s="20" t="s">
        <v>155</v>
      </c>
      <c r="D1357" s="45">
        <v>502.50924682617188</v>
      </c>
      <c r="E1357" s="56">
        <v>587.8079833984375</v>
      </c>
    </row>
    <row r="1358" spans="1:5" x14ac:dyDescent="0.25">
      <c r="A1358" s="5" t="s">
        <v>2667</v>
      </c>
      <c r="B1358" s="15" t="s">
        <v>2668</v>
      </c>
      <c r="C1358" s="20"/>
      <c r="D1358" s="12" t="s">
        <v>1358</v>
      </c>
      <c r="E1358" s="33" t="s">
        <v>1358</v>
      </c>
    </row>
    <row r="1359" spans="1:5" ht="30" x14ac:dyDescent="0.25">
      <c r="A1359" s="5" t="s">
        <v>2669</v>
      </c>
      <c r="B1359" s="15" t="s">
        <v>2670</v>
      </c>
      <c r="C1359" s="20" t="s">
        <v>38</v>
      </c>
      <c r="D1359" s="46">
        <v>0</v>
      </c>
      <c r="E1359" s="57">
        <v>0</v>
      </c>
    </row>
    <row r="1360" spans="1:5" ht="30" x14ac:dyDescent="0.25">
      <c r="A1360" s="5" t="s">
        <v>2671</v>
      </c>
      <c r="B1360" s="15" t="s">
        <v>2672</v>
      </c>
      <c r="C1360" s="20" t="s">
        <v>33</v>
      </c>
      <c r="D1360" s="46">
        <v>0</v>
      </c>
      <c r="E1360" s="57">
        <v>0</v>
      </c>
    </row>
    <row r="1361" spans="1:5" x14ac:dyDescent="0.25">
      <c r="A1361" s="5" t="s">
        <v>2673</v>
      </c>
      <c r="B1361" s="15" t="s">
        <v>2674</v>
      </c>
      <c r="C1361" s="20" t="s">
        <v>155</v>
      </c>
      <c r="D1361" s="46">
        <v>0</v>
      </c>
      <c r="E1361" s="57">
        <v>0</v>
      </c>
    </row>
    <row r="1362" spans="1:5" ht="30" x14ac:dyDescent="0.25">
      <c r="A1362" s="5" t="s">
        <v>2675</v>
      </c>
      <c r="B1362" s="15" t="s">
        <v>2676</v>
      </c>
      <c r="C1362" s="20" t="s">
        <v>38</v>
      </c>
      <c r="D1362" s="47">
        <v>0.17499998211860657</v>
      </c>
      <c r="E1362" s="58">
        <v>0.17499998211860657</v>
      </c>
    </row>
    <row r="1363" spans="1:5" ht="30" x14ac:dyDescent="0.25">
      <c r="A1363" s="5" t="s">
        <v>2677</v>
      </c>
      <c r="B1363" s="15" t="s">
        <v>2678</v>
      </c>
      <c r="C1363" s="20" t="s">
        <v>30</v>
      </c>
      <c r="D1363" s="43">
        <v>57.200668334960938</v>
      </c>
      <c r="E1363" s="54">
        <v>57.200668334960938</v>
      </c>
    </row>
    <row r="1364" spans="1:5" ht="30" x14ac:dyDescent="0.25">
      <c r="A1364" s="5" t="s">
        <v>2679</v>
      </c>
      <c r="B1364" s="15" t="s">
        <v>2680</v>
      </c>
      <c r="C1364" s="20" t="s">
        <v>155</v>
      </c>
      <c r="D1364" s="45">
        <v>202.68865966796875</v>
      </c>
      <c r="E1364" s="56">
        <v>237.28260803222656</v>
      </c>
    </row>
    <row r="1365" spans="1:5" ht="30" x14ac:dyDescent="0.25">
      <c r="A1365" s="5" t="s">
        <v>2681</v>
      </c>
      <c r="B1365" s="15" t="s">
        <v>2682</v>
      </c>
      <c r="C1365" s="20" t="s">
        <v>30</v>
      </c>
      <c r="D1365" s="47">
        <v>0.94819813966751099</v>
      </c>
      <c r="E1365" s="58">
        <v>0.94631624221801758</v>
      </c>
    </row>
    <row r="1366" spans="1:5" ht="30" x14ac:dyDescent="0.25">
      <c r="A1366" s="5" t="s">
        <v>2683</v>
      </c>
      <c r="B1366" s="15" t="s">
        <v>2684</v>
      </c>
      <c r="C1366" s="20" t="s">
        <v>30</v>
      </c>
      <c r="D1366" s="43">
        <v>10.749114036560059</v>
      </c>
      <c r="E1366" s="54">
        <v>10.749503135681152</v>
      </c>
    </row>
    <row r="1367" spans="1:5" ht="30" x14ac:dyDescent="0.25">
      <c r="A1367" s="5" t="s">
        <v>2685</v>
      </c>
      <c r="B1367" s="15" t="s">
        <v>2686</v>
      </c>
      <c r="C1367" s="20" t="s">
        <v>1816</v>
      </c>
      <c r="D1367" s="48">
        <v>1870.695556640625</v>
      </c>
      <c r="E1367" s="59">
        <v>1870.695556640625</v>
      </c>
    </row>
    <row r="1368" spans="1:5" ht="30" x14ac:dyDescent="0.25">
      <c r="A1368" s="5" t="s">
        <v>2687</v>
      </c>
      <c r="B1368" s="15" t="s">
        <v>2688</v>
      </c>
      <c r="C1368" s="20" t="s">
        <v>38</v>
      </c>
      <c r="D1368" s="46">
        <v>0</v>
      </c>
      <c r="E1368" s="57">
        <v>0</v>
      </c>
    </row>
    <row r="1369" spans="1:5" ht="30" x14ac:dyDescent="0.25">
      <c r="A1369" s="5" t="s">
        <v>2689</v>
      </c>
      <c r="B1369" s="15" t="s">
        <v>2690</v>
      </c>
      <c r="C1369" s="20" t="s">
        <v>27</v>
      </c>
      <c r="D1369" s="46">
        <v>0</v>
      </c>
      <c r="E1369" s="57">
        <v>0</v>
      </c>
    </row>
    <row r="1370" spans="1:5" ht="30" x14ac:dyDescent="0.25">
      <c r="A1370" s="5" t="s">
        <v>2691</v>
      </c>
      <c r="B1370" s="15" t="s">
        <v>2692</v>
      </c>
      <c r="C1370" s="20" t="s">
        <v>27</v>
      </c>
      <c r="D1370" s="46">
        <v>0</v>
      </c>
      <c r="E1370" s="57">
        <v>0</v>
      </c>
    </row>
    <row r="1371" spans="1:5" ht="30" x14ac:dyDescent="0.25">
      <c r="A1371" s="5" t="s">
        <v>2693</v>
      </c>
      <c r="B1371" s="15" t="s">
        <v>2694</v>
      </c>
      <c r="C1371" s="20" t="s">
        <v>27</v>
      </c>
      <c r="D1371" s="46">
        <v>0</v>
      </c>
      <c r="E1371" s="57">
        <v>0</v>
      </c>
    </row>
    <row r="1372" spans="1:5" ht="30" x14ac:dyDescent="0.25">
      <c r="A1372" s="5" t="s">
        <v>2695</v>
      </c>
      <c r="B1372" s="15" t="s">
        <v>2696</v>
      </c>
      <c r="C1372" s="20" t="s">
        <v>27</v>
      </c>
      <c r="D1372" s="46">
        <v>0</v>
      </c>
      <c r="E1372" s="57">
        <v>0</v>
      </c>
    </row>
    <row r="1373" spans="1:5" ht="30" x14ac:dyDescent="0.25">
      <c r="A1373" s="5" t="s">
        <v>2697</v>
      </c>
      <c r="B1373" s="15" t="s">
        <v>2698</v>
      </c>
      <c r="C1373" s="20" t="s">
        <v>1829</v>
      </c>
      <c r="D1373" s="46">
        <v>0</v>
      </c>
      <c r="E1373" s="57">
        <v>0</v>
      </c>
    </row>
    <row r="1374" spans="1:5" ht="30" x14ac:dyDescent="0.25">
      <c r="A1374" s="5" t="s">
        <v>2699</v>
      </c>
      <c r="B1374" s="15" t="s">
        <v>2700</v>
      </c>
      <c r="C1374" s="20" t="s">
        <v>1829</v>
      </c>
      <c r="D1374" s="46">
        <v>0</v>
      </c>
      <c r="E1374" s="57">
        <v>0</v>
      </c>
    </row>
    <row r="1375" spans="1:5" ht="30" x14ac:dyDescent="0.25">
      <c r="A1375" s="5" t="s">
        <v>2701</v>
      </c>
      <c r="B1375" s="15" t="s">
        <v>2702</v>
      </c>
      <c r="C1375" s="20" t="s">
        <v>1013</v>
      </c>
      <c r="D1375" s="46">
        <v>0</v>
      </c>
      <c r="E1375" s="57">
        <v>0</v>
      </c>
    </row>
    <row r="1376" spans="1:5" ht="30" x14ac:dyDescent="0.25">
      <c r="A1376" s="5" t="s">
        <v>584</v>
      </c>
      <c r="B1376" s="15" t="s">
        <v>585</v>
      </c>
      <c r="C1376" s="20"/>
      <c r="D1376" s="47">
        <v>0.5</v>
      </c>
      <c r="E1376" s="58">
        <v>0.5</v>
      </c>
    </row>
    <row r="1377" spans="1:5" ht="30" x14ac:dyDescent="0.25">
      <c r="A1377" s="5" t="s">
        <v>586</v>
      </c>
      <c r="B1377" s="15" t="s">
        <v>587</v>
      </c>
      <c r="C1377" s="20"/>
      <c r="D1377" s="47">
        <v>0.5</v>
      </c>
      <c r="E1377" s="58">
        <v>0.5</v>
      </c>
    </row>
    <row r="1378" spans="1:5" ht="30" x14ac:dyDescent="0.25">
      <c r="A1378" s="5" t="s">
        <v>2703</v>
      </c>
      <c r="B1378" s="15" t="s">
        <v>2704</v>
      </c>
      <c r="C1378" s="20"/>
      <c r="D1378" s="47">
        <v>4.6639803797006607E-2</v>
      </c>
      <c r="E1378" s="58">
        <v>4.7233086079359055E-2</v>
      </c>
    </row>
    <row r="1379" spans="1:5" ht="30" x14ac:dyDescent="0.25">
      <c r="A1379" s="5" t="s">
        <v>2705</v>
      </c>
      <c r="B1379" s="15" t="s">
        <v>2706</v>
      </c>
      <c r="C1379" s="20"/>
      <c r="D1379" s="47">
        <v>0.95336019992828369</v>
      </c>
      <c r="E1379" s="58">
        <v>0.95276689529418945</v>
      </c>
    </row>
    <row r="1380" spans="1:5" ht="30" x14ac:dyDescent="0.25">
      <c r="A1380" s="5" t="s">
        <v>548</v>
      </c>
      <c r="B1380" s="15" t="s">
        <v>549</v>
      </c>
      <c r="C1380" s="20"/>
      <c r="D1380" s="47">
        <v>9.9999994039535522E-2</v>
      </c>
      <c r="E1380" s="58">
        <v>9.9999994039535522E-2</v>
      </c>
    </row>
    <row r="1381" spans="1:5" ht="30" x14ac:dyDescent="0.25">
      <c r="A1381" s="5" t="s">
        <v>550</v>
      </c>
      <c r="B1381" s="15" t="s">
        <v>551</v>
      </c>
      <c r="C1381" s="20"/>
      <c r="D1381" s="47">
        <v>0.8990369439125061</v>
      </c>
      <c r="E1381" s="58">
        <v>0.8990369439125061</v>
      </c>
    </row>
    <row r="1382" spans="1:5" ht="30" x14ac:dyDescent="0.25">
      <c r="A1382" s="5" t="s">
        <v>552</v>
      </c>
      <c r="B1382" s="15" t="s">
        <v>553</v>
      </c>
      <c r="C1382" s="20"/>
      <c r="D1382" s="52">
        <v>9.6306204795837402E-4</v>
      </c>
      <c r="E1382" s="63">
        <v>9.6306204795837402E-4</v>
      </c>
    </row>
    <row r="1383" spans="1:5" ht="30" x14ac:dyDescent="0.25">
      <c r="A1383" s="5" t="s">
        <v>2707</v>
      </c>
      <c r="B1383" s="15" t="s">
        <v>2708</v>
      </c>
      <c r="C1383" s="20"/>
      <c r="D1383" s="52">
        <v>7.7310606138780713E-4</v>
      </c>
      <c r="E1383" s="63">
        <v>5.4935499792918563E-4</v>
      </c>
    </row>
    <row r="1384" spans="1:5" ht="30" x14ac:dyDescent="0.25">
      <c r="A1384" s="5" t="s">
        <v>2709</v>
      </c>
      <c r="B1384" s="15" t="s">
        <v>2710</v>
      </c>
      <c r="C1384" s="20"/>
      <c r="D1384" s="47">
        <v>0.99815768003463745</v>
      </c>
      <c r="E1384" s="58">
        <v>0.99838113784790039</v>
      </c>
    </row>
    <row r="1385" spans="1:5" ht="30" x14ac:dyDescent="0.25">
      <c r="A1385" s="5" t="s">
        <v>2711</v>
      </c>
      <c r="B1385" s="15" t="s">
        <v>2712</v>
      </c>
      <c r="C1385" s="20"/>
      <c r="D1385" s="50">
        <v>1.0691953357309103E-3</v>
      </c>
      <c r="E1385" s="61">
        <v>1.0694346856325865E-3</v>
      </c>
    </row>
    <row r="1386" spans="1:5" ht="30" x14ac:dyDescent="0.25">
      <c r="A1386" s="5" t="s">
        <v>554</v>
      </c>
      <c r="B1386" s="15" t="s">
        <v>555</v>
      </c>
      <c r="C1386" s="20"/>
      <c r="D1386" s="47">
        <v>0.96999996900558472</v>
      </c>
      <c r="E1386" s="58">
        <v>0.96999996900558472</v>
      </c>
    </row>
    <row r="1387" spans="1:5" ht="30" x14ac:dyDescent="0.25">
      <c r="A1387" s="5" t="s">
        <v>556</v>
      </c>
      <c r="B1387" s="15" t="s">
        <v>557</v>
      </c>
      <c r="C1387" s="20"/>
      <c r="D1387" s="47">
        <v>3.0000030994415283E-2</v>
      </c>
      <c r="E1387" s="58">
        <v>3.0000030994415283E-2</v>
      </c>
    </row>
    <row r="1388" spans="1:5" ht="30" x14ac:dyDescent="0.25">
      <c r="A1388" s="5" t="s">
        <v>2713</v>
      </c>
      <c r="B1388" s="15" t="s">
        <v>2714</v>
      </c>
      <c r="C1388" s="20"/>
      <c r="D1388" s="47">
        <v>0.95642578601837158</v>
      </c>
      <c r="E1388" s="58">
        <v>0.95586192607879639</v>
      </c>
    </row>
    <row r="1389" spans="1:5" ht="30" x14ac:dyDescent="0.25">
      <c r="A1389" s="5" t="s">
        <v>2715</v>
      </c>
      <c r="B1389" s="15" t="s">
        <v>2716</v>
      </c>
      <c r="C1389" s="20"/>
      <c r="D1389" s="47">
        <v>4.3574132025241852E-2</v>
      </c>
      <c r="E1389" s="58">
        <v>4.4138025492429733E-2</v>
      </c>
    </row>
    <row r="1390" spans="1:5" ht="30" x14ac:dyDescent="0.25">
      <c r="A1390" s="5" t="s">
        <v>558</v>
      </c>
      <c r="B1390" s="15" t="s">
        <v>559</v>
      </c>
      <c r="C1390" s="20"/>
      <c r="D1390" s="47">
        <v>0.92000001668930054</v>
      </c>
      <c r="E1390" s="58">
        <v>0.92000001668930054</v>
      </c>
    </row>
    <row r="1391" spans="1:5" ht="30" x14ac:dyDescent="0.25">
      <c r="A1391" s="5" t="s">
        <v>560</v>
      </c>
      <c r="B1391" s="15" t="s">
        <v>561</v>
      </c>
      <c r="C1391" s="20"/>
      <c r="D1391" s="47">
        <v>7.9999983310699463E-2</v>
      </c>
      <c r="E1391" s="58">
        <v>7.9999983310699463E-2</v>
      </c>
    </row>
    <row r="1392" spans="1:5" ht="30" x14ac:dyDescent="0.25">
      <c r="A1392" s="5" t="s">
        <v>2717</v>
      </c>
      <c r="B1392" s="15" t="s">
        <v>2718</v>
      </c>
      <c r="C1392" s="20"/>
      <c r="D1392" s="47">
        <v>0.92886108160018921</v>
      </c>
      <c r="E1392" s="58">
        <v>0.92914426326751709</v>
      </c>
    </row>
    <row r="1393" spans="1:5" ht="30" x14ac:dyDescent="0.25">
      <c r="A1393" s="5" t="s">
        <v>2719</v>
      </c>
      <c r="B1393" s="15" t="s">
        <v>2720</v>
      </c>
      <c r="C1393" s="20"/>
      <c r="D1393" s="47">
        <v>7.1138963103294373E-2</v>
      </c>
      <c r="E1393" s="58">
        <v>7.0855766534805298E-2</v>
      </c>
    </row>
    <row r="1394" spans="1:5" ht="30" x14ac:dyDescent="0.25">
      <c r="A1394" s="5" t="s">
        <v>562</v>
      </c>
      <c r="B1394" s="15" t="s">
        <v>563</v>
      </c>
      <c r="C1394" s="20"/>
      <c r="D1394" s="47">
        <v>0.98900002241134644</v>
      </c>
      <c r="E1394" s="58">
        <v>0.98900002241134644</v>
      </c>
    </row>
    <row r="1395" spans="1:5" ht="30" x14ac:dyDescent="0.25">
      <c r="A1395" s="5" t="s">
        <v>564</v>
      </c>
      <c r="B1395" s="15" t="s">
        <v>565</v>
      </c>
      <c r="C1395" s="20"/>
      <c r="D1395" s="47">
        <v>1.0999977588653564E-2</v>
      </c>
      <c r="E1395" s="58">
        <v>1.0999977588653564E-2</v>
      </c>
    </row>
    <row r="1396" spans="1:5" ht="30" x14ac:dyDescent="0.25">
      <c r="A1396" s="5" t="s">
        <v>2721</v>
      </c>
      <c r="B1396" s="15" t="s">
        <v>2722</v>
      </c>
      <c r="C1396" s="20"/>
      <c r="D1396" s="47">
        <v>0.99214470386505127</v>
      </c>
      <c r="E1396" s="58">
        <v>0.99441874027252197</v>
      </c>
    </row>
    <row r="1397" spans="1:5" ht="30" x14ac:dyDescent="0.25">
      <c r="A1397" s="5" t="s">
        <v>2723</v>
      </c>
      <c r="B1397" s="15" t="s">
        <v>2724</v>
      </c>
      <c r="C1397" s="20"/>
      <c r="D1397" s="50">
        <v>7.855316624045372E-3</v>
      </c>
      <c r="E1397" s="61">
        <v>5.5812797509133816E-3</v>
      </c>
    </row>
    <row r="1398" spans="1:5" ht="30" x14ac:dyDescent="0.25">
      <c r="A1398" s="5" t="s">
        <v>566</v>
      </c>
      <c r="B1398" s="15" t="s">
        <v>567</v>
      </c>
      <c r="C1398" s="20"/>
      <c r="D1398" s="47">
        <v>0.95399999618530273</v>
      </c>
      <c r="E1398" s="58">
        <v>0.95399999618530273</v>
      </c>
    </row>
    <row r="1399" spans="1:5" ht="30" x14ac:dyDescent="0.25">
      <c r="A1399" s="5" t="s">
        <v>568</v>
      </c>
      <c r="B1399" s="15" t="s">
        <v>569</v>
      </c>
      <c r="C1399" s="20"/>
      <c r="D1399" s="47">
        <v>4.6000003814697266E-2</v>
      </c>
      <c r="E1399" s="58">
        <v>4.6000003814697266E-2</v>
      </c>
    </row>
    <row r="1400" spans="1:5" ht="30" x14ac:dyDescent="0.25">
      <c r="A1400" s="5" t="s">
        <v>2725</v>
      </c>
      <c r="B1400" s="15" t="s">
        <v>2726</v>
      </c>
      <c r="C1400" s="20"/>
      <c r="D1400" s="47">
        <v>0.94047927856445313</v>
      </c>
      <c r="E1400" s="58">
        <v>0.93994849920272827</v>
      </c>
    </row>
    <row r="1401" spans="1:5" ht="30" x14ac:dyDescent="0.25">
      <c r="A1401" s="5" t="s">
        <v>2727</v>
      </c>
      <c r="B1401" s="15" t="s">
        <v>2728</v>
      </c>
      <c r="C1401" s="20"/>
      <c r="D1401" s="47">
        <v>5.9520747512578964E-2</v>
      </c>
      <c r="E1401" s="58">
        <v>6.0051526874303818E-2</v>
      </c>
    </row>
    <row r="1402" spans="1:5" ht="30" x14ac:dyDescent="0.25">
      <c r="A1402" s="5" t="s">
        <v>570</v>
      </c>
      <c r="B1402" s="15" t="s">
        <v>571</v>
      </c>
      <c r="C1402" s="20"/>
      <c r="D1402" s="47">
        <v>0.87299996614456177</v>
      </c>
      <c r="E1402" s="58">
        <v>0.87299996614456177</v>
      </c>
    </row>
    <row r="1403" spans="1:5" ht="30" x14ac:dyDescent="0.25">
      <c r="A1403" s="5" t="s">
        <v>572</v>
      </c>
      <c r="B1403" s="15" t="s">
        <v>573</v>
      </c>
      <c r="C1403" s="20"/>
      <c r="D1403" s="47">
        <v>0.1000000387430191</v>
      </c>
      <c r="E1403" s="58">
        <v>0.1000000387430191</v>
      </c>
    </row>
    <row r="1404" spans="1:5" ht="30" x14ac:dyDescent="0.25">
      <c r="A1404" s="5" t="s">
        <v>574</v>
      </c>
      <c r="B1404" s="15" t="s">
        <v>575</v>
      </c>
      <c r="C1404" s="20"/>
      <c r="D1404" s="47">
        <v>2.6999995112419128E-2</v>
      </c>
      <c r="E1404" s="58">
        <v>2.6999995112419128E-2</v>
      </c>
    </row>
    <row r="1405" spans="1:5" ht="30" x14ac:dyDescent="0.25">
      <c r="A1405" s="5" t="s">
        <v>2729</v>
      </c>
      <c r="B1405" s="15" t="s">
        <v>2730</v>
      </c>
      <c r="C1405" s="20"/>
      <c r="D1405" s="47">
        <v>0.96981483697891235</v>
      </c>
      <c r="E1405" s="58">
        <v>0.96942603588104248</v>
      </c>
    </row>
    <row r="1406" spans="1:5" ht="30" x14ac:dyDescent="0.25">
      <c r="A1406" s="5" t="s">
        <v>2731</v>
      </c>
      <c r="B1406" s="15" t="s">
        <v>2732</v>
      </c>
      <c r="C1406" s="20"/>
      <c r="D1406" s="50">
        <v>3.4012875985354185E-3</v>
      </c>
      <c r="E1406" s="61">
        <v>3.5385694354772568E-3</v>
      </c>
    </row>
    <row r="1407" spans="1:5" ht="30" x14ac:dyDescent="0.25">
      <c r="A1407" s="5" t="s">
        <v>2733</v>
      </c>
      <c r="B1407" s="15" t="s">
        <v>2734</v>
      </c>
      <c r="C1407" s="20"/>
      <c r="D1407" s="47">
        <v>2.6783797889947891E-2</v>
      </c>
      <c r="E1407" s="58">
        <v>2.7035366743803024E-2</v>
      </c>
    </row>
    <row r="1408" spans="1:5" ht="30" x14ac:dyDescent="0.25">
      <c r="A1408" s="5" t="s">
        <v>576</v>
      </c>
      <c r="B1408" s="15" t="s">
        <v>577</v>
      </c>
      <c r="C1408" s="20"/>
      <c r="D1408" s="47">
        <v>0.94199997186660767</v>
      </c>
      <c r="E1408" s="58">
        <v>0.94199997186660767</v>
      </c>
    </row>
    <row r="1409" spans="1:5" ht="30" x14ac:dyDescent="0.25">
      <c r="A1409" s="5" t="s">
        <v>578</v>
      </c>
      <c r="B1409" s="15" t="s">
        <v>579</v>
      </c>
      <c r="C1409" s="20"/>
      <c r="D1409" s="47">
        <v>5.8000028133392334E-2</v>
      </c>
      <c r="E1409" s="58">
        <v>5.8000028133392334E-2</v>
      </c>
    </row>
    <row r="1410" spans="1:5" ht="30" x14ac:dyDescent="0.25">
      <c r="A1410" s="5" t="s">
        <v>2735</v>
      </c>
      <c r="B1410" s="15" t="s">
        <v>2736</v>
      </c>
      <c r="C1410" s="20"/>
      <c r="D1410" s="47">
        <v>0.94383388757705688</v>
      </c>
      <c r="E1410" s="58">
        <v>0.94337731599807739</v>
      </c>
    </row>
    <row r="1411" spans="1:5" ht="30" x14ac:dyDescent="0.25">
      <c r="A1411" s="5" t="s">
        <v>2737</v>
      </c>
      <c r="B1411" s="15" t="s">
        <v>2738</v>
      </c>
      <c r="C1411" s="20"/>
      <c r="D1411" s="47">
        <v>5.6166116148233414E-2</v>
      </c>
      <c r="E1411" s="58">
        <v>5.6622706353664398E-2</v>
      </c>
    </row>
    <row r="1412" spans="1:5" ht="30" x14ac:dyDescent="0.25">
      <c r="A1412" s="5" t="s">
        <v>580</v>
      </c>
      <c r="B1412" s="15" t="s">
        <v>581</v>
      </c>
      <c r="C1412" s="20"/>
      <c r="D1412" s="47">
        <v>0.93930000066757202</v>
      </c>
      <c r="E1412" s="58">
        <v>0.93930000066757202</v>
      </c>
    </row>
    <row r="1413" spans="1:5" ht="30" x14ac:dyDescent="0.25">
      <c r="A1413" s="5" t="s">
        <v>582</v>
      </c>
      <c r="B1413" s="15" t="s">
        <v>583</v>
      </c>
      <c r="C1413" s="20"/>
      <c r="D1413" s="47">
        <v>6.0699999332427979E-2</v>
      </c>
      <c r="E1413" s="58">
        <v>6.0699999332427979E-2</v>
      </c>
    </row>
    <row r="1414" spans="1:5" ht="30" x14ac:dyDescent="0.25">
      <c r="A1414" s="5" t="s">
        <v>2739</v>
      </c>
      <c r="B1414" s="15" t="s">
        <v>2740</v>
      </c>
      <c r="C1414" s="20"/>
      <c r="D1414" s="47">
        <v>0.9624285101890564</v>
      </c>
      <c r="E1414" s="58">
        <v>0.96087747812271118</v>
      </c>
    </row>
    <row r="1415" spans="1:5" ht="30" x14ac:dyDescent="0.25">
      <c r="A1415" s="5" t="s">
        <v>2741</v>
      </c>
      <c r="B1415" s="15" t="s">
        <v>2742</v>
      </c>
      <c r="C1415" s="20"/>
      <c r="D1415" s="47">
        <v>3.7571433931589127E-2</v>
      </c>
      <c r="E1415" s="58">
        <v>3.9122488349676132E-2</v>
      </c>
    </row>
    <row r="1416" spans="1:5" ht="30" x14ac:dyDescent="0.25">
      <c r="A1416" s="5" t="s">
        <v>588</v>
      </c>
      <c r="B1416" s="15" t="s">
        <v>589</v>
      </c>
      <c r="C1416" s="20"/>
      <c r="D1416" s="47">
        <v>0.3333333432674408</v>
      </c>
      <c r="E1416" s="58">
        <v>0.3333333432674408</v>
      </c>
    </row>
    <row r="1417" spans="1:5" ht="30" x14ac:dyDescent="0.25">
      <c r="A1417" s="5" t="s">
        <v>590</v>
      </c>
      <c r="B1417" s="15" t="s">
        <v>591</v>
      </c>
      <c r="C1417" s="20"/>
      <c r="D1417" s="47">
        <v>0.33333331346511841</v>
      </c>
      <c r="E1417" s="58">
        <v>0.33333331346511841</v>
      </c>
    </row>
    <row r="1418" spans="1:5" ht="30" x14ac:dyDescent="0.25">
      <c r="A1418" s="5" t="s">
        <v>592</v>
      </c>
      <c r="B1418" s="15" t="s">
        <v>593</v>
      </c>
      <c r="C1418" s="20"/>
      <c r="D1418" s="47">
        <v>0.3333333432674408</v>
      </c>
      <c r="E1418" s="58">
        <v>0.3333333432674408</v>
      </c>
    </row>
    <row r="1419" spans="1:5" ht="30" x14ac:dyDescent="0.25">
      <c r="A1419" s="5" t="s">
        <v>2743</v>
      </c>
      <c r="B1419" s="15" t="s">
        <v>2744</v>
      </c>
      <c r="C1419" s="20"/>
      <c r="D1419" s="51">
        <v>1.3953581623482592E-9</v>
      </c>
      <c r="E1419" s="62">
        <v>1.1921308384899021E-9</v>
      </c>
    </row>
    <row r="1420" spans="1:5" ht="30" x14ac:dyDescent="0.25">
      <c r="A1420" s="5" t="s">
        <v>2745</v>
      </c>
      <c r="B1420" s="15" t="s">
        <v>2746</v>
      </c>
      <c r="C1420" s="20"/>
      <c r="D1420" s="47">
        <v>0.5</v>
      </c>
      <c r="E1420" s="58">
        <v>0.5</v>
      </c>
    </row>
    <row r="1421" spans="1:5" ht="30" x14ac:dyDescent="0.25">
      <c r="A1421" s="5" t="s">
        <v>2747</v>
      </c>
      <c r="B1421" s="15" t="s">
        <v>2748</v>
      </c>
      <c r="C1421" s="20"/>
      <c r="D1421" s="47">
        <v>0.50000005960464478</v>
      </c>
      <c r="E1421" s="58">
        <v>0.50000005960464478</v>
      </c>
    </row>
    <row r="1422" spans="1:5" ht="30" x14ac:dyDescent="0.25">
      <c r="A1422" s="5" t="s">
        <v>598</v>
      </c>
      <c r="B1422" s="15" t="s">
        <v>599</v>
      </c>
      <c r="C1422" s="20"/>
      <c r="D1422" s="47">
        <v>0.5</v>
      </c>
      <c r="E1422" s="58">
        <v>0.5</v>
      </c>
    </row>
    <row r="1423" spans="1:5" ht="30" x14ac:dyDescent="0.25">
      <c r="A1423" s="5" t="s">
        <v>600</v>
      </c>
      <c r="B1423" s="15" t="s">
        <v>601</v>
      </c>
      <c r="C1423" s="20"/>
      <c r="D1423" s="47">
        <v>0.5</v>
      </c>
      <c r="E1423" s="58">
        <v>0.5</v>
      </c>
    </row>
    <row r="1424" spans="1:5" ht="30" x14ac:dyDescent="0.25">
      <c r="A1424" s="5" t="s">
        <v>2749</v>
      </c>
      <c r="B1424" s="15" t="s">
        <v>2750</v>
      </c>
      <c r="C1424" s="20"/>
      <c r="D1424" s="47">
        <v>0.50398731231689453</v>
      </c>
      <c r="E1424" s="58">
        <v>0.50331950187683105</v>
      </c>
    </row>
    <row r="1425" spans="1:5" ht="30" x14ac:dyDescent="0.25">
      <c r="A1425" s="5" t="s">
        <v>2751</v>
      </c>
      <c r="B1425" s="15" t="s">
        <v>2752</v>
      </c>
      <c r="C1425" s="20"/>
      <c r="D1425" s="47">
        <v>0.49601265788078308</v>
      </c>
      <c r="E1425" s="58">
        <v>0.49668046832084656</v>
      </c>
    </row>
    <row r="1426" spans="1:5" ht="30" x14ac:dyDescent="0.25">
      <c r="A1426" s="5" t="s">
        <v>594</v>
      </c>
      <c r="B1426" s="15" t="s">
        <v>595</v>
      </c>
      <c r="C1426" s="20"/>
      <c r="D1426" s="47">
        <v>0.5</v>
      </c>
      <c r="E1426" s="58">
        <v>0.5</v>
      </c>
    </row>
    <row r="1427" spans="1:5" ht="30" x14ac:dyDescent="0.25">
      <c r="A1427" s="5" t="s">
        <v>596</v>
      </c>
      <c r="B1427" s="15" t="s">
        <v>597</v>
      </c>
      <c r="C1427" s="20"/>
      <c r="D1427" s="47">
        <v>0.5</v>
      </c>
      <c r="E1427" s="58">
        <v>0.5</v>
      </c>
    </row>
    <row r="1428" spans="1:5" ht="30" x14ac:dyDescent="0.25">
      <c r="A1428" s="5" t="s">
        <v>2753</v>
      </c>
      <c r="B1428" s="15" t="s">
        <v>2754</v>
      </c>
      <c r="C1428" s="20"/>
      <c r="D1428" s="47">
        <v>0.5</v>
      </c>
      <c r="E1428" s="58">
        <v>0.5</v>
      </c>
    </row>
    <row r="1429" spans="1:5" ht="30" x14ac:dyDescent="0.25">
      <c r="A1429" s="5" t="s">
        <v>2755</v>
      </c>
      <c r="B1429" s="15" t="s">
        <v>2756</v>
      </c>
      <c r="C1429" s="20"/>
      <c r="D1429" s="47">
        <v>0.5</v>
      </c>
      <c r="E1429" s="58">
        <v>0.5</v>
      </c>
    </row>
    <row r="1430" spans="1:5" ht="30" x14ac:dyDescent="0.25">
      <c r="A1430" s="5" t="s">
        <v>2757</v>
      </c>
      <c r="B1430" s="15" t="s">
        <v>2758</v>
      </c>
      <c r="C1430" s="20"/>
      <c r="D1430" s="12" t="s">
        <v>1358</v>
      </c>
      <c r="E1430" s="33" t="s">
        <v>1358</v>
      </c>
    </row>
    <row r="1431" spans="1:5" ht="30" x14ac:dyDescent="0.25">
      <c r="A1431" s="5" t="s">
        <v>2759</v>
      </c>
      <c r="B1431" s="15" t="s">
        <v>2760</v>
      </c>
      <c r="C1431" s="20" t="s">
        <v>30</v>
      </c>
      <c r="D1431" s="45">
        <v>130.49383544921875</v>
      </c>
      <c r="E1431" s="54">
        <v>88.621368408203125</v>
      </c>
    </row>
    <row r="1432" spans="1:5" ht="45" x14ac:dyDescent="0.25">
      <c r="A1432" s="5" t="s">
        <v>2761</v>
      </c>
      <c r="B1432" s="15" t="s">
        <v>2762</v>
      </c>
      <c r="C1432" s="20" t="s">
        <v>30</v>
      </c>
      <c r="D1432" s="43">
        <v>57.000175476074219</v>
      </c>
      <c r="E1432" s="54">
        <v>55.107948303222656</v>
      </c>
    </row>
    <row r="1433" spans="1:5" ht="45" x14ac:dyDescent="0.25">
      <c r="A1433" s="5" t="s">
        <v>2763</v>
      </c>
      <c r="B1433" s="15" t="s">
        <v>2764</v>
      </c>
      <c r="C1433" s="20" t="s">
        <v>30</v>
      </c>
      <c r="D1433" s="45">
        <v>146.96778869628906</v>
      </c>
      <c r="E1433" s="56">
        <v>146.06163024902344</v>
      </c>
    </row>
    <row r="1434" spans="1:5" ht="30" x14ac:dyDescent="0.25">
      <c r="A1434" s="5" t="s">
        <v>2765</v>
      </c>
      <c r="B1434" s="15" t="s">
        <v>2766</v>
      </c>
      <c r="C1434" s="20" t="s">
        <v>1308</v>
      </c>
      <c r="D1434" s="48">
        <v>1303.4755859375</v>
      </c>
      <c r="E1434" s="59">
        <v>1466.629638671875</v>
      </c>
    </row>
    <row r="1435" spans="1:5" ht="30" x14ac:dyDescent="0.25">
      <c r="A1435" s="5" t="s">
        <v>2767</v>
      </c>
      <c r="B1435" s="15" t="s">
        <v>2768</v>
      </c>
      <c r="C1435" s="20" t="s">
        <v>33</v>
      </c>
      <c r="D1435" s="42">
        <v>2.943819522857666</v>
      </c>
      <c r="E1435" s="53">
        <v>3.5410370826721191</v>
      </c>
    </row>
    <row r="1436" spans="1:5" ht="30" x14ac:dyDescent="0.25">
      <c r="A1436" s="5" t="s">
        <v>2769</v>
      </c>
      <c r="B1436" s="15" t="s">
        <v>2770</v>
      </c>
      <c r="C1436" s="20" t="s">
        <v>33</v>
      </c>
      <c r="D1436" s="43">
        <v>13.249808311462402</v>
      </c>
      <c r="E1436" s="54">
        <v>13.960526466369629</v>
      </c>
    </row>
    <row r="1437" spans="1:5" ht="30" x14ac:dyDescent="0.25">
      <c r="A1437" s="5" t="s">
        <v>2771</v>
      </c>
      <c r="B1437" s="15" t="s">
        <v>2772</v>
      </c>
      <c r="C1437" s="20" t="s">
        <v>33</v>
      </c>
      <c r="D1437" s="43">
        <v>17.100324630737305</v>
      </c>
      <c r="E1437" s="54">
        <v>15.628491401672363</v>
      </c>
    </row>
    <row r="1438" spans="1:5" ht="30" x14ac:dyDescent="0.25">
      <c r="A1438" s="5" t="s">
        <v>2773</v>
      </c>
      <c r="B1438" s="15" t="s">
        <v>2774</v>
      </c>
      <c r="C1438" s="20" t="s">
        <v>33</v>
      </c>
      <c r="D1438" s="43">
        <v>65.910049438476563</v>
      </c>
      <c r="E1438" s="54">
        <v>66.071884155273438</v>
      </c>
    </row>
    <row r="1439" spans="1:5" ht="30" x14ac:dyDescent="0.25">
      <c r="A1439" s="5" t="s">
        <v>2775</v>
      </c>
      <c r="B1439" s="15" t="s">
        <v>2776</v>
      </c>
      <c r="C1439" s="20" t="s">
        <v>33</v>
      </c>
      <c r="D1439" s="47">
        <v>0.79281944036483765</v>
      </c>
      <c r="E1439" s="58">
        <v>0.79471695423126221</v>
      </c>
    </row>
    <row r="1440" spans="1:5" ht="30" x14ac:dyDescent="0.25">
      <c r="A1440" s="5" t="s">
        <v>2777</v>
      </c>
      <c r="B1440" s="15" t="s">
        <v>2778</v>
      </c>
      <c r="C1440" s="20" t="s">
        <v>33</v>
      </c>
      <c r="D1440" s="50">
        <v>3.1713978387415409E-3</v>
      </c>
      <c r="E1440" s="61">
        <v>3.3418259117752314E-3</v>
      </c>
    </row>
    <row r="1441" spans="1:5" ht="45" x14ac:dyDescent="0.25">
      <c r="A1441" s="5" t="s">
        <v>2779</v>
      </c>
      <c r="B1441" s="15" t="s">
        <v>2780</v>
      </c>
      <c r="C1441" s="20" t="s">
        <v>71</v>
      </c>
      <c r="D1441" s="43">
        <v>29.829048156738281</v>
      </c>
      <c r="E1441" s="54">
        <v>29.830141067504883</v>
      </c>
    </row>
    <row r="1442" spans="1:5" ht="45" x14ac:dyDescent="0.25">
      <c r="A1442" s="5" t="s">
        <v>2781</v>
      </c>
      <c r="B1442" s="15" t="s">
        <v>2782</v>
      </c>
      <c r="C1442" s="20" t="s">
        <v>122</v>
      </c>
      <c r="D1442" s="43">
        <v>93.898834228515625</v>
      </c>
      <c r="E1442" s="56">
        <v>100.97818756103516</v>
      </c>
    </row>
    <row r="1443" spans="1:5" ht="45" x14ac:dyDescent="0.25">
      <c r="A1443" s="5" t="s">
        <v>2783</v>
      </c>
      <c r="B1443" s="15" t="s">
        <v>2784</v>
      </c>
      <c r="C1443" s="20"/>
      <c r="D1443" s="43">
        <v>32.852867126464844</v>
      </c>
      <c r="E1443" s="54">
        <v>35.329757690429688</v>
      </c>
    </row>
    <row r="1444" spans="1:5" ht="30" x14ac:dyDescent="0.25">
      <c r="A1444" s="5" t="s">
        <v>2785</v>
      </c>
      <c r="B1444" s="15" t="s">
        <v>2786</v>
      </c>
      <c r="C1444" s="20" t="s">
        <v>41</v>
      </c>
      <c r="D1444" s="50">
        <v>5.0378292798995972E-3</v>
      </c>
      <c r="E1444" s="61">
        <v>5.2712280303239822E-3</v>
      </c>
    </row>
    <row r="1445" spans="1:5" ht="45" x14ac:dyDescent="0.25">
      <c r="A1445" s="5" t="s">
        <v>2787</v>
      </c>
      <c r="B1445" s="15" t="s">
        <v>2788</v>
      </c>
      <c r="C1445" s="20" t="s">
        <v>71</v>
      </c>
      <c r="D1445" s="42">
        <v>7.9417142868041992</v>
      </c>
      <c r="E1445" s="53">
        <v>7.3848214149475098</v>
      </c>
    </row>
    <row r="1446" spans="1:5" ht="45" x14ac:dyDescent="0.25">
      <c r="A1446" s="5" t="s">
        <v>2789</v>
      </c>
      <c r="B1446" s="15" t="s">
        <v>2790</v>
      </c>
      <c r="C1446" s="20" t="s">
        <v>122</v>
      </c>
      <c r="D1446" s="43">
        <v>24.99970817565918</v>
      </c>
      <c r="E1446" s="54">
        <v>24.998401641845703</v>
      </c>
    </row>
    <row r="1447" spans="1:5" ht="30" x14ac:dyDescent="0.25">
      <c r="A1447" s="5" t="s">
        <v>2791</v>
      </c>
      <c r="B1447" s="15" t="s">
        <v>2792</v>
      </c>
      <c r="C1447" s="20"/>
      <c r="D1447" s="46">
        <v>0</v>
      </c>
      <c r="E1447" s="57">
        <v>0</v>
      </c>
    </row>
    <row r="1448" spans="1:5" ht="30" x14ac:dyDescent="0.25">
      <c r="A1448" s="5" t="s">
        <v>2793</v>
      </c>
      <c r="B1448" s="15" t="s">
        <v>2794</v>
      </c>
      <c r="C1448" s="20" t="s">
        <v>1338</v>
      </c>
      <c r="D1448" s="46">
        <v>0</v>
      </c>
      <c r="E1448" s="57">
        <v>0</v>
      </c>
    </row>
    <row r="1449" spans="1:5" ht="30" x14ac:dyDescent="0.25">
      <c r="A1449" s="5" t="s">
        <v>2795</v>
      </c>
      <c r="B1449" s="15" t="s">
        <v>2796</v>
      </c>
      <c r="C1449" s="20" t="s">
        <v>1338</v>
      </c>
      <c r="D1449" s="46">
        <v>0</v>
      </c>
      <c r="E1449" s="57">
        <v>0</v>
      </c>
    </row>
    <row r="1450" spans="1:5" ht="30" x14ac:dyDescent="0.25">
      <c r="A1450" s="5" t="s">
        <v>2797</v>
      </c>
      <c r="B1450" s="15" t="s">
        <v>2798</v>
      </c>
      <c r="C1450" s="20" t="s">
        <v>33</v>
      </c>
      <c r="D1450" s="42">
        <v>6</v>
      </c>
      <c r="E1450" s="53">
        <v>6</v>
      </c>
    </row>
    <row r="1451" spans="1:5" ht="45" x14ac:dyDescent="0.25">
      <c r="A1451" s="5" t="s">
        <v>2799</v>
      </c>
      <c r="B1451" s="15" t="s">
        <v>2800</v>
      </c>
      <c r="C1451" s="20" t="s">
        <v>33</v>
      </c>
      <c r="D1451" s="42">
        <v>2.943819522857666</v>
      </c>
      <c r="E1451" s="53">
        <v>3.5410370826721191</v>
      </c>
    </row>
    <row r="1452" spans="1:5" ht="30" x14ac:dyDescent="0.25">
      <c r="A1452" s="5" t="s">
        <v>2801</v>
      </c>
      <c r="B1452" s="15" t="s">
        <v>2802</v>
      </c>
      <c r="C1452" s="20" t="s">
        <v>33</v>
      </c>
      <c r="D1452" s="43">
        <v>17.100324630737305</v>
      </c>
      <c r="E1452" s="54">
        <v>15.628491401672363</v>
      </c>
    </row>
    <row r="1453" spans="1:5" ht="30" x14ac:dyDescent="0.25">
      <c r="A1453" s="5" t="s">
        <v>2803</v>
      </c>
      <c r="B1453" s="15" t="s">
        <v>2804</v>
      </c>
      <c r="C1453" s="20" t="s">
        <v>1338</v>
      </c>
      <c r="D1453" s="46">
        <v>0</v>
      </c>
      <c r="E1453" s="57">
        <v>0</v>
      </c>
    </row>
    <row r="1454" spans="1:5" ht="45" x14ac:dyDescent="0.25">
      <c r="A1454" s="5" t="s">
        <v>2805</v>
      </c>
      <c r="B1454" s="15" t="s">
        <v>2806</v>
      </c>
      <c r="C1454" s="20"/>
      <c r="D1454" s="46">
        <v>0</v>
      </c>
      <c r="E1454" s="57">
        <v>0</v>
      </c>
    </row>
    <row r="1455" spans="1:5" ht="45" x14ac:dyDescent="0.25">
      <c r="A1455" s="5" t="s">
        <v>2807</v>
      </c>
      <c r="B1455" s="15" t="s">
        <v>2808</v>
      </c>
      <c r="C1455" s="20"/>
      <c r="D1455" s="46">
        <v>0</v>
      </c>
      <c r="E1455" s="57">
        <v>0</v>
      </c>
    </row>
    <row r="1456" spans="1:5" ht="45" x14ac:dyDescent="0.25">
      <c r="A1456" s="5" t="s">
        <v>2809</v>
      </c>
      <c r="B1456" s="15" t="s">
        <v>2810</v>
      </c>
      <c r="C1456" s="20"/>
      <c r="D1456" s="46">
        <v>0</v>
      </c>
      <c r="E1456" s="57">
        <v>0</v>
      </c>
    </row>
    <row r="1457" spans="1:5" ht="45" x14ac:dyDescent="0.25">
      <c r="A1457" s="5" t="s">
        <v>2811</v>
      </c>
      <c r="B1457" s="15" t="s">
        <v>2812</v>
      </c>
      <c r="C1457" s="20"/>
      <c r="D1457" s="46">
        <v>0</v>
      </c>
      <c r="E1457" s="57">
        <v>0</v>
      </c>
    </row>
    <row r="1458" spans="1:5" ht="30" x14ac:dyDescent="0.25">
      <c r="A1458" s="5" t="s">
        <v>2813</v>
      </c>
      <c r="B1458" s="15" t="s">
        <v>2814</v>
      </c>
      <c r="C1458" s="20" t="s">
        <v>1338</v>
      </c>
      <c r="D1458" s="46">
        <v>0</v>
      </c>
      <c r="E1458" s="57">
        <v>0</v>
      </c>
    </row>
    <row r="1459" spans="1:5" ht="45" x14ac:dyDescent="0.25">
      <c r="A1459" s="5" t="s">
        <v>2815</v>
      </c>
      <c r="B1459" s="15" t="s">
        <v>2816</v>
      </c>
      <c r="C1459" s="20" t="s">
        <v>1347</v>
      </c>
      <c r="D1459" s="46">
        <v>0</v>
      </c>
      <c r="E1459" s="57">
        <v>0</v>
      </c>
    </row>
    <row r="1460" spans="1:5" ht="45" x14ac:dyDescent="0.25">
      <c r="A1460" s="5" t="s">
        <v>2817</v>
      </c>
      <c r="B1460" s="15" t="s">
        <v>2818</v>
      </c>
      <c r="C1460" s="20" t="s">
        <v>1353</v>
      </c>
      <c r="D1460" s="46">
        <v>0</v>
      </c>
      <c r="E1460" s="57">
        <v>0</v>
      </c>
    </row>
    <row r="1461" spans="1:5" ht="45" x14ac:dyDescent="0.25">
      <c r="A1461" s="5" t="s">
        <v>2819</v>
      </c>
      <c r="B1461" s="15" t="s">
        <v>2820</v>
      </c>
      <c r="C1461" s="20" t="s">
        <v>1353</v>
      </c>
      <c r="D1461" s="46">
        <v>0</v>
      </c>
      <c r="E1461" s="57">
        <v>0</v>
      </c>
    </row>
    <row r="1462" spans="1:5" ht="45" x14ac:dyDescent="0.25">
      <c r="A1462" s="5" t="s">
        <v>2821</v>
      </c>
      <c r="B1462" s="15" t="s">
        <v>2822</v>
      </c>
      <c r="C1462" s="20" t="s">
        <v>1350</v>
      </c>
      <c r="D1462" s="46">
        <v>0</v>
      </c>
      <c r="E1462" s="57">
        <v>0</v>
      </c>
    </row>
    <row r="1463" spans="1:5" ht="30" x14ac:dyDescent="0.25">
      <c r="A1463" s="5" t="s">
        <v>2823</v>
      </c>
      <c r="B1463" s="15" t="s">
        <v>2824</v>
      </c>
      <c r="C1463" s="20" t="s">
        <v>1338</v>
      </c>
      <c r="D1463" s="46">
        <v>0</v>
      </c>
      <c r="E1463" s="57">
        <v>0</v>
      </c>
    </row>
    <row r="1464" spans="1:5" ht="45" x14ac:dyDescent="0.25">
      <c r="A1464" s="5" t="s">
        <v>2825</v>
      </c>
      <c r="B1464" s="15" t="s">
        <v>2826</v>
      </c>
      <c r="C1464" s="20" t="s">
        <v>1347</v>
      </c>
      <c r="D1464" s="46">
        <v>0</v>
      </c>
      <c r="E1464" s="57">
        <v>0</v>
      </c>
    </row>
    <row r="1465" spans="1:5" ht="45" x14ac:dyDescent="0.25">
      <c r="A1465" s="5" t="s">
        <v>2827</v>
      </c>
      <c r="B1465" s="15" t="s">
        <v>2828</v>
      </c>
      <c r="C1465" s="20" t="s">
        <v>1353</v>
      </c>
      <c r="D1465" s="46">
        <v>0</v>
      </c>
      <c r="E1465" s="57">
        <v>0</v>
      </c>
    </row>
    <row r="1466" spans="1:5" ht="45" x14ac:dyDescent="0.25">
      <c r="A1466" s="5" t="s">
        <v>2829</v>
      </c>
      <c r="B1466" s="15" t="s">
        <v>2830</v>
      </c>
      <c r="C1466" s="20" t="s">
        <v>1353</v>
      </c>
      <c r="D1466" s="46">
        <v>0</v>
      </c>
      <c r="E1466" s="57">
        <v>0</v>
      </c>
    </row>
    <row r="1467" spans="1:5" ht="45" x14ac:dyDescent="0.25">
      <c r="A1467" s="5" t="s">
        <v>2831</v>
      </c>
      <c r="B1467" s="15" t="s">
        <v>2832</v>
      </c>
      <c r="C1467" s="20" t="s">
        <v>1350</v>
      </c>
      <c r="D1467" s="46">
        <v>0</v>
      </c>
      <c r="E1467" s="57">
        <v>0</v>
      </c>
    </row>
    <row r="1468" spans="1:5" ht="30" x14ac:dyDescent="0.25">
      <c r="A1468" s="5" t="s">
        <v>2833</v>
      </c>
      <c r="B1468" s="15" t="s">
        <v>2834</v>
      </c>
      <c r="C1468" s="20"/>
      <c r="D1468" s="12" t="s">
        <v>1358</v>
      </c>
      <c r="E1468" s="33" t="s">
        <v>1358</v>
      </c>
    </row>
    <row r="1469" spans="1:5" ht="30" x14ac:dyDescent="0.25">
      <c r="A1469" s="5" t="s">
        <v>2835</v>
      </c>
      <c r="B1469" s="15" t="s">
        <v>2836</v>
      </c>
      <c r="C1469" s="20" t="s">
        <v>41</v>
      </c>
      <c r="D1469" s="45">
        <v>210.33328247070312</v>
      </c>
      <c r="E1469" s="56">
        <v>246.19003295898437</v>
      </c>
    </row>
    <row r="1470" spans="1:5" ht="30" x14ac:dyDescent="0.25">
      <c r="A1470" s="5" t="s">
        <v>2837</v>
      </c>
      <c r="B1470" s="15" t="s">
        <v>2838</v>
      </c>
      <c r="C1470" s="20" t="s">
        <v>38</v>
      </c>
      <c r="D1470" s="43">
        <v>79.389389038085937</v>
      </c>
      <c r="E1470" s="54">
        <v>82.432525634765625</v>
      </c>
    </row>
    <row r="1471" spans="1:5" ht="30" x14ac:dyDescent="0.25">
      <c r="A1471" s="5" t="s">
        <v>2839</v>
      </c>
      <c r="B1471" s="15" t="s">
        <v>2840</v>
      </c>
      <c r="C1471" s="20" t="s">
        <v>371</v>
      </c>
      <c r="D1471" s="44">
        <v>3237.77197265625</v>
      </c>
      <c r="E1471" s="55">
        <v>3232.808349609375</v>
      </c>
    </row>
    <row r="1472" spans="1:5" ht="30" x14ac:dyDescent="0.25">
      <c r="A1472" s="5" t="s">
        <v>2841</v>
      </c>
      <c r="B1472" s="15" t="s">
        <v>2842</v>
      </c>
      <c r="C1472" s="20" t="s">
        <v>30</v>
      </c>
      <c r="D1472" s="45">
        <v>436.00491333007812</v>
      </c>
      <c r="E1472" s="56">
        <v>436.00473022460937</v>
      </c>
    </row>
    <row r="1473" spans="1:5" ht="30" x14ac:dyDescent="0.25">
      <c r="A1473" s="5" t="s">
        <v>2843</v>
      </c>
      <c r="B1473" s="15" t="s">
        <v>2844</v>
      </c>
      <c r="C1473" s="20" t="s">
        <v>41</v>
      </c>
      <c r="D1473" s="45">
        <v>210.33328247070312</v>
      </c>
      <c r="E1473" s="56">
        <v>246.19003295898437</v>
      </c>
    </row>
    <row r="1474" spans="1:5" ht="30" x14ac:dyDescent="0.25">
      <c r="A1474" s="5" t="s">
        <v>2845</v>
      </c>
      <c r="B1474" s="15" t="s">
        <v>2846</v>
      </c>
      <c r="C1474" s="20" t="s">
        <v>38</v>
      </c>
      <c r="D1474" s="43">
        <v>72.834297180175781</v>
      </c>
      <c r="E1474" s="54">
        <v>75.626167297363281</v>
      </c>
    </row>
    <row r="1475" spans="1:5" ht="30" x14ac:dyDescent="0.25">
      <c r="A1475" s="5" t="s">
        <v>2847</v>
      </c>
      <c r="B1475" s="15" t="s">
        <v>2848</v>
      </c>
      <c r="C1475" s="20" t="s">
        <v>30</v>
      </c>
      <c r="D1475" s="45">
        <v>531.4000244140625</v>
      </c>
      <c r="E1475" s="56">
        <v>532.53399658203125</v>
      </c>
    </row>
    <row r="1476" spans="1:5" ht="30" x14ac:dyDescent="0.25">
      <c r="A1476" s="5" t="s">
        <v>2849</v>
      </c>
      <c r="B1476" s="15" t="s">
        <v>2850</v>
      </c>
      <c r="C1476" s="20" t="s">
        <v>371</v>
      </c>
      <c r="D1476" s="44">
        <v>3484.036865234375</v>
      </c>
      <c r="E1476" s="55">
        <v>3483.86376953125</v>
      </c>
    </row>
    <row r="1477" spans="1:5" ht="30" x14ac:dyDescent="0.25">
      <c r="A1477" s="5" t="s">
        <v>2851</v>
      </c>
      <c r="B1477" s="15" t="s">
        <v>2852</v>
      </c>
      <c r="C1477" s="20" t="s">
        <v>41</v>
      </c>
      <c r="D1477" s="45">
        <v>266.7266845703125</v>
      </c>
      <c r="E1477" s="56">
        <v>287.64938354492187</v>
      </c>
    </row>
    <row r="1478" spans="1:5" ht="30" x14ac:dyDescent="0.25">
      <c r="A1478" s="5" t="s">
        <v>2853</v>
      </c>
      <c r="B1478" s="15" t="s">
        <v>2854</v>
      </c>
      <c r="C1478" s="20" t="s">
        <v>41</v>
      </c>
      <c r="D1478" s="42">
        <v>2.4805808067321777</v>
      </c>
      <c r="E1478" s="53">
        <v>2.7474005222320557</v>
      </c>
    </row>
    <row r="1479" spans="1:5" ht="30" x14ac:dyDescent="0.25">
      <c r="A1479" s="5" t="s">
        <v>2855</v>
      </c>
      <c r="B1479" s="15" t="s">
        <v>2856</v>
      </c>
      <c r="C1479" s="20" t="s">
        <v>30</v>
      </c>
      <c r="D1479" s="45">
        <v>857.00006103515625</v>
      </c>
      <c r="E1479" s="56">
        <v>857.00006103515625</v>
      </c>
    </row>
    <row r="1480" spans="1:5" ht="30" x14ac:dyDescent="0.25">
      <c r="A1480" s="5" t="s">
        <v>2857</v>
      </c>
      <c r="B1480" s="15" t="s">
        <v>2858</v>
      </c>
      <c r="C1480" s="20" t="s">
        <v>30</v>
      </c>
      <c r="D1480" s="45">
        <v>709.703369140625</v>
      </c>
      <c r="E1480" s="56">
        <v>692.339111328125</v>
      </c>
    </row>
    <row r="1481" spans="1:5" ht="30" x14ac:dyDescent="0.25">
      <c r="A1481" s="5" t="s">
        <v>2859</v>
      </c>
      <c r="B1481" s="15" t="s">
        <v>2860</v>
      </c>
      <c r="C1481" s="20" t="s">
        <v>155</v>
      </c>
      <c r="D1481" s="44">
        <v>14388.4736328125</v>
      </c>
      <c r="E1481" s="55">
        <v>17168.970703125</v>
      </c>
    </row>
    <row r="1482" spans="1:5" ht="30" x14ac:dyDescent="0.25">
      <c r="A1482" s="5" t="s">
        <v>2861</v>
      </c>
      <c r="B1482" s="15" t="s">
        <v>2862</v>
      </c>
      <c r="C1482" s="20" t="s">
        <v>155</v>
      </c>
      <c r="D1482" s="46">
        <v>0</v>
      </c>
      <c r="E1482" s="57">
        <v>0</v>
      </c>
    </row>
    <row r="1483" spans="1:5" ht="30" x14ac:dyDescent="0.25">
      <c r="A1483" s="5" t="s">
        <v>2863</v>
      </c>
      <c r="B1483" s="15" t="s">
        <v>2864</v>
      </c>
      <c r="C1483" s="20" t="s">
        <v>155</v>
      </c>
      <c r="D1483" s="46">
        <v>0</v>
      </c>
      <c r="E1483" s="57">
        <v>0</v>
      </c>
    </row>
    <row r="1484" spans="1:5" ht="30" x14ac:dyDescent="0.25">
      <c r="A1484" s="5" t="s">
        <v>2865</v>
      </c>
      <c r="B1484" s="15" t="s">
        <v>2866</v>
      </c>
      <c r="C1484" s="20" t="s">
        <v>54</v>
      </c>
      <c r="D1484" s="42">
        <v>2.4906601905822754</v>
      </c>
      <c r="E1484" s="53">
        <v>2.4906601905822754</v>
      </c>
    </row>
    <row r="1485" spans="1:5" ht="30" x14ac:dyDescent="0.25">
      <c r="A1485" s="5" t="s">
        <v>2867</v>
      </c>
      <c r="B1485" s="15" t="s">
        <v>2868</v>
      </c>
      <c r="C1485" s="20" t="s">
        <v>38</v>
      </c>
      <c r="D1485" s="42">
        <v>6.5550851821899414</v>
      </c>
      <c r="E1485" s="53">
        <v>6.8063540458679199</v>
      </c>
    </row>
    <row r="1486" spans="1:5" ht="30" x14ac:dyDescent="0.25">
      <c r="A1486" s="5" t="s">
        <v>2869</v>
      </c>
      <c r="B1486" s="15" t="s">
        <v>2870</v>
      </c>
      <c r="C1486" s="20"/>
      <c r="D1486" s="12" t="s">
        <v>1358</v>
      </c>
      <c r="E1486" s="33" t="s">
        <v>1358</v>
      </c>
    </row>
    <row r="1487" spans="1:5" ht="30" x14ac:dyDescent="0.25">
      <c r="A1487" s="5" t="s">
        <v>2871</v>
      </c>
      <c r="B1487" s="15" t="s">
        <v>2872</v>
      </c>
      <c r="C1487" s="20" t="s">
        <v>41</v>
      </c>
      <c r="D1487" s="45">
        <v>200.5</v>
      </c>
      <c r="E1487" s="56">
        <v>234.53401184082031</v>
      </c>
    </row>
    <row r="1488" spans="1:5" ht="30" x14ac:dyDescent="0.25">
      <c r="A1488" s="5" t="s">
        <v>2873</v>
      </c>
      <c r="B1488" s="15" t="s">
        <v>2874</v>
      </c>
      <c r="C1488" s="20" t="s">
        <v>38</v>
      </c>
      <c r="D1488" s="43">
        <v>87.860237121582031</v>
      </c>
      <c r="E1488" s="54">
        <v>91.228073120117188</v>
      </c>
    </row>
    <row r="1489" spans="1:5" ht="30" x14ac:dyDescent="0.25">
      <c r="A1489" s="5" t="s">
        <v>2875</v>
      </c>
      <c r="B1489" s="15" t="s">
        <v>2876</v>
      </c>
      <c r="C1489" s="20" t="s">
        <v>371</v>
      </c>
      <c r="D1489" s="48">
        <v>2923.342041015625</v>
      </c>
      <c r="E1489" s="59">
        <v>2911.19140625</v>
      </c>
    </row>
    <row r="1490" spans="1:5" ht="30" x14ac:dyDescent="0.25">
      <c r="A1490" s="5" t="s">
        <v>2877</v>
      </c>
      <c r="B1490" s="15" t="s">
        <v>2878</v>
      </c>
      <c r="C1490" s="20" t="s">
        <v>30</v>
      </c>
      <c r="D1490" s="45">
        <v>339.00018310546875</v>
      </c>
      <c r="E1490" s="56">
        <v>338.9989013671875</v>
      </c>
    </row>
    <row r="1491" spans="1:5" ht="30" x14ac:dyDescent="0.25">
      <c r="A1491" s="5" t="s">
        <v>2879</v>
      </c>
      <c r="B1491" s="15" t="s">
        <v>2880</v>
      </c>
      <c r="C1491" s="20" t="s">
        <v>41</v>
      </c>
      <c r="D1491" s="45">
        <v>200.5</v>
      </c>
      <c r="E1491" s="56">
        <v>234.53401184082031</v>
      </c>
    </row>
    <row r="1492" spans="1:5" ht="30" x14ac:dyDescent="0.25">
      <c r="A1492" s="5" t="s">
        <v>2881</v>
      </c>
      <c r="B1492" s="15" t="s">
        <v>2882</v>
      </c>
      <c r="C1492" s="20" t="s">
        <v>38</v>
      </c>
      <c r="D1492" s="43">
        <v>80.9771728515625</v>
      </c>
      <c r="E1492" s="54">
        <v>84.081169128417969</v>
      </c>
    </row>
    <row r="1493" spans="1:5" ht="30" x14ac:dyDescent="0.25">
      <c r="A1493" s="5" t="s">
        <v>2883</v>
      </c>
      <c r="B1493" s="15" t="s">
        <v>2884</v>
      </c>
      <c r="C1493" s="20" t="s">
        <v>30</v>
      </c>
      <c r="D1493" s="45">
        <v>434.10000610351562</v>
      </c>
      <c r="E1493" s="56">
        <v>434.10000610351562</v>
      </c>
    </row>
    <row r="1494" spans="1:5" ht="30" x14ac:dyDescent="0.25">
      <c r="A1494" s="5" t="s">
        <v>2885</v>
      </c>
      <c r="B1494" s="15" t="s">
        <v>2886</v>
      </c>
      <c r="C1494" s="20" t="s">
        <v>371</v>
      </c>
      <c r="D1494" s="44">
        <v>3230.17138671875</v>
      </c>
      <c r="E1494" s="55">
        <v>3225.032470703125</v>
      </c>
    </row>
    <row r="1495" spans="1:5" ht="30" x14ac:dyDescent="0.25">
      <c r="A1495" s="5" t="s">
        <v>2887</v>
      </c>
      <c r="B1495" s="15" t="s">
        <v>2888</v>
      </c>
      <c r="C1495" s="20" t="s">
        <v>41</v>
      </c>
      <c r="D1495" s="45">
        <v>266.7266845703125</v>
      </c>
      <c r="E1495" s="56">
        <v>287.64938354492187</v>
      </c>
    </row>
    <row r="1496" spans="1:5" ht="30" x14ac:dyDescent="0.25">
      <c r="A1496" s="5" t="s">
        <v>2889</v>
      </c>
      <c r="B1496" s="15" t="s">
        <v>2890</v>
      </c>
      <c r="C1496" s="20" t="s">
        <v>41</v>
      </c>
      <c r="D1496" s="42">
        <v>2.4805808067321777</v>
      </c>
      <c r="E1496" s="53">
        <v>2.7474005222320557</v>
      </c>
    </row>
    <row r="1497" spans="1:5" ht="30" x14ac:dyDescent="0.25">
      <c r="A1497" s="5" t="s">
        <v>2891</v>
      </c>
      <c r="B1497" s="15" t="s">
        <v>2892</v>
      </c>
      <c r="C1497" s="20" t="s">
        <v>30</v>
      </c>
      <c r="D1497" s="45">
        <v>709.70330810546875</v>
      </c>
      <c r="E1497" s="56">
        <v>692.331787109375</v>
      </c>
    </row>
    <row r="1498" spans="1:5" ht="30" x14ac:dyDescent="0.25">
      <c r="A1498" s="5" t="s">
        <v>2893</v>
      </c>
      <c r="B1498" s="15" t="s">
        <v>2894</v>
      </c>
      <c r="C1498" s="20" t="s">
        <v>30</v>
      </c>
      <c r="D1498" s="45">
        <v>527.176513671875</v>
      </c>
      <c r="E1498" s="56">
        <v>486.72695922851562</v>
      </c>
    </row>
    <row r="1499" spans="1:5" ht="30" x14ac:dyDescent="0.25">
      <c r="A1499" s="5" t="s">
        <v>2895</v>
      </c>
      <c r="B1499" s="15" t="s">
        <v>2896</v>
      </c>
      <c r="C1499" s="20" t="s">
        <v>155</v>
      </c>
      <c r="D1499" s="44">
        <v>17088.953125</v>
      </c>
      <c r="E1499" s="55">
        <v>20446.529296875</v>
      </c>
    </row>
    <row r="1500" spans="1:5" ht="30" x14ac:dyDescent="0.25">
      <c r="A1500" s="5" t="s">
        <v>2897</v>
      </c>
      <c r="B1500" s="15" t="s">
        <v>2898</v>
      </c>
      <c r="C1500" s="20" t="s">
        <v>155</v>
      </c>
      <c r="D1500" s="45">
        <v>128.16714477539062</v>
      </c>
      <c r="E1500" s="56">
        <v>153.34896850585937</v>
      </c>
    </row>
    <row r="1501" spans="1:5" ht="30" x14ac:dyDescent="0.25">
      <c r="A1501" s="5" t="s">
        <v>2899</v>
      </c>
      <c r="B1501" s="15" t="s">
        <v>2900</v>
      </c>
      <c r="C1501" s="20" t="s">
        <v>155</v>
      </c>
      <c r="D1501" s="46">
        <v>0</v>
      </c>
      <c r="E1501" s="57">
        <v>0</v>
      </c>
    </row>
    <row r="1502" spans="1:5" ht="30" x14ac:dyDescent="0.25">
      <c r="A1502" s="5" t="s">
        <v>2901</v>
      </c>
      <c r="B1502" s="15" t="s">
        <v>2902</v>
      </c>
      <c r="C1502" s="20" t="s">
        <v>54</v>
      </c>
      <c r="D1502" s="42">
        <v>2.4906601905822754</v>
      </c>
      <c r="E1502" s="53">
        <v>2.4906601905822754</v>
      </c>
    </row>
    <row r="1503" spans="1:5" ht="30" x14ac:dyDescent="0.25">
      <c r="A1503" s="5" t="s">
        <v>2903</v>
      </c>
      <c r="B1503" s="15" t="s">
        <v>2904</v>
      </c>
      <c r="C1503" s="20" t="s">
        <v>38</v>
      </c>
      <c r="D1503" s="42">
        <v>6.8830604553222656</v>
      </c>
      <c r="E1503" s="53">
        <v>7.1469039916992187</v>
      </c>
    </row>
    <row r="1504" spans="1:5" ht="30" x14ac:dyDescent="0.25">
      <c r="A1504" s="5" t="s">
        <v>2905</v>
      </c>
      <c r="B1504" s="15" t="s">
        <v>2906</v>
      </c>
      <c r="C1504" s="20"/>
      <c r="D1504" s="12" t="s">
        <v>2907</v>
      </c>
      <c r="E1504" s="33" t="s">
        <v>2907</v>
      </c>
    </row>
    <row r="1505" spans="1:5" ht="30" x14ac:dyDescent="0.25">
      <c r="A1505" s="5" t="s">
        <v>2908</v>
      </c>
      <c r="B1505" s="15" t="s">
        <v>2909</v>
      </c>
      <c r="C1505" s="20"/>
      <c r="D1505" s="12" t="s">
        <v>2910</v>
      </c>
      <c r="E1505" s="33" t="s">
        <v>2910</v>
      </c>
    </row>
    <row r="1506" spans="1:5" ht="30" x14ac:dyDescent="0.25">
      <c r="A1506" s="5" t="s">
        <v>2911</v>
      </c>
      <c r="B1506" s="15" t="s">
        <v>2912</v>
      </c>
      <c r="C1506" s="20" t="s">
        <v>38</v>
      </c>
      <c r="D1506" s="46">
        <v>0</v>
      </c>
      <c r="E1506" s="57">
        <v>0</v>
      </c>
    </row>
    <row r="1507" spans="1:5" ht="30" x14ac:dyDescent="0.25">
      <c r="A1507" s="5" t="s">
        <v>2913</v>
      </c>
      <c r="B1507" s="15" t="s">
        <v>2914</v>
      </c>
      <c r="C1507" s="20" t="s">
        <v>38</v>
      </c>
      <c r="D1507" s="46">
        <v>0</v>
      </c>
      <c r="E1507" s="57">
        <v>0</v>
      </c>
    </row>
    <row r="1508" spans="1:5" ht="30" x14ac:dyDescent="0.25">
      <c r="A1508" s="5" t="s">
        <v>2915</v>
      </c>
      <c r="B1508" s="15" t="s">
        <v>2916</v>
      </c>
      <c r="C1508" s="20" t="s">
        <v>38</v>
      </c>
      <c r="D1508" s="43">
        <v>97.683013916015625</v>
      </c>
      <c r="E1508" s="56">
        <v>101.42737579345703</v>
      </c>
    </row>
    <row r="1509" spans="1:5" ht="30" x14ac:dyDescent="0.25">
      <c r="A1509" s="5" t="s">
        <v>2917</v>
      </c>
      <c r="B1509" s="15" t="s">
        <v>2918</v>
      </c>
      <c r="C1509" s="20" t="s">
        <v>30</v>
      </c>
      <c r="D1509" s="45">
        <v>220.17764282226562</v>
      </c>
      <c r="E1509" s="56">
        <v>220.50515747070312</v>
      </c>
    </row>
    <row r="1510" spans="1:5" ht="30" x14ac:dyDescent="0.25">
      <c r="A1510" s="5" t="s">
        <v>2919</v>
      </c>
      <c r="B1510" s="15" t="s">
        <v>2920</v>
      </c>
      <c r="C1510" s="20" t="s">
        <v>371</v>
      </c>
      <c r="D1510" s="45">
        <v>946.62469482421875</v>
      </c>
      <c r="E1510" s="56">
        <v>948.23187255859375</v>
      </c>
    </row>
    <row r="1511" spans="1:5" ht="30" x14ac:dyDescent="0.25">
      <c r="A1511" s="5" t="s">
        <v>2921</v>
      </c>
      <c r="B1511" s="15" t="s">
        <v>2922</v>
      </c>
      <c r="C1511" s="20" t="s">
        <v>41</v>
      </c>
      <c r="D1511" s="45">
        <v>201.00125122070312</v>
      </c>
      <c r="E1511" s="56">
        <v>235.12034606933594</v>
      </c>
    </row>
    <row r="1512" spans="1:5" ht="30" x14ac:dyDescent="0.25">
      <c r="A1512" s="5" t="s">
        <v>2923</v>
      </c>
      <c r="B1512" s="15" t="s">
        <v>2924</v>
      </c>
      <c r="C1512" s="20" t="s">
        <v>38</v>
      </c>
      <c r="D1512" s="43">
        <v>97.683013916015625</v>
      </c>
      <c r="E1512" s="56">
        <v>101.42737579345703</v>
      </c>
    </row>
    <row r="1513" spans="1:5" ht="30" x14ac:dyDescent="0.25">
      <c r="A1513" s="5" t="s">
        <v>2925</v>
      </c>
      <c r="B1513" s="15" t="s">
        <v>2926</v>
      </c>
      <c r="C1513" s="20" t="s">
        <v>30</v>
      </c>
      <c r="D1513" s="45">
        <v>220.17764282226562</v>
      </c>
      <c r="E1513" s="56">
        <v>220.50515747070312</v>
      </c>
    </row>
    <row r="1514" spans="1:5" ht="30" x14ac:dyDescent="0.25">
      <c r="A1514" s="5" t="s">
        <v>2927</v>
      </c>
      <c r="B1514" s="15" t="s">
        <v>2928</v>
      </c>
      <c r="C1514" s="20" t="s">
        <v>371</v>
      </c>
      <c r="D1514" s="45">
        <v>946.62469482421875</v>
      </c>
      <c r="E1514" s="56">
        <v>948.23187255859375</v>
      </c>
    </row>
    <row r="1515" spans="1:5" ht="30" x14ac:dyDescent="0.25">
      <c r="A1515" s="5" t="s">
        <v>2929</v>
      </c>
      <c r="B1515" s="15" t="s">
        <v>2930</v>
      </c>
      <c r="C1515" s="20"/>
      <c r="D1515" s="12" t="s">
        <v>2931</v>
      </c>
      <c r="E1515" s="33" t="s">
        <v>2931</v>
      </c>
    </row>
    <row r="1516" spans="1:5" ht="30" x14ac:dyDescent="0.25">
      <c r="A1516" s="5" t="s">
        <v>2932</v>
      </c>
      <c r="B1516" s="15" t="s">
        <v>2933</v>
      </c>
      <c r="C1516" s="20"/>
      <c r="D1516" s="12" t="s">
        <v>2934</v>
      </c>
      <c r="E1516" s="33" t="s">
        <v>2934</v>
      </c>
    </row>
    <row r="1517" spans="1:5" ht="30" x14ac:dyDescent="0.25">
      <c r="A1517" s="5" t="s">
        <v>2935</v>
      </c>
      <c r="B1517" s="15" t="s">
        <v>2936</v>
      </c>
      <c r="C1517" s="20" t="s">
        <v>38</v>
      </c>
      <c r="D1517" s="46">
        <v>0</v>
      </c>
      <c r="E1517" s="57">
        <v>0</v>
      </c>
    </row>
    <row r="1518" spans="1:5" ht="30" x14ac:dyDescent="0.25">
      <c r="A1518" s="5" t="s">
        <v>2937</v>
      </c>
      <c r="B1518" s="15" t="s">
        <v>2938</v>
      </c>
      <c r="C1518" s="20" t="s">
        <v>38</v>
      </c>
      <c r="D1518" s="47">
        <v>0.19999702274799347</v>
      </c>
      <c r="E1518" s="58">
        <v>0.20000544190406799</v>
      </c>
    </row>
    <row r="1519" spans="1:5" ht="30" x14ac:dyDescent="0.25">
      <c r="A1519" s="5" t="s">
        <v>2939</v>
      </c>
      <c r="B1519" s="15" t="s">
        <v>2940</v>
      </c>
      <c r="C1519" s="20" t="s">
        <v>38</v>
      </c>
      <c r="D1519" s="43">
        <v>72.834297180175781</v>
      </c>
      <c r="E1519" s="54">
        <v>75.626167297363281</v>
      </c>
    </row>
    <row r="1520" spans="1:5" ht="30" x14ac:dyDescent="0.25">
      <c r="A1520" s="5" t="s">
        <v>2941</v>
      </c>
      <c r="B1520" s="15" t="s">
        <v>2942</v>
      </c>
      <c r="C1520" s="20" t="s">
        <v>30</v>
      </c>
      <c r="D1520" s="45">
        <v>531.39910888671875</v>
      </c>
      <c r="E1520" s="56">
        <v>532.533203125</v>
      </c>
    </row>
    <row r="1521" spans="1:5" ht="30" x14ac:dyDescent="0.25">
      <c r="A1521" s="5" t="s">
        <v>2943</v>
      </c>
      <c r="B1521" s="15" t="s">
        <v>2944</v>
      </c>
      <c r="C1521" s="20" t="s">
        <v>371</v>
      </c>
      <c r="D1521" s="44">
        <v>3484.036865234375</v>
      </c>
      <c r="E1521" s="55">
        <v>3483.86376953125</v>
      </c>
    </row>
    <row r="1522" spans="1:5" ht="30" x14ac:dyDescent="0.25">
      <c r="A1522" s="5" t="s">
        <v>2945</v>
      </c>
      <c r="B1522" s="15" t="s">
        <v>2946</v>
      </c>
      <c r="C1522" s="20" t="s">
        <v>41</v>
      </c>
      <c r="D1522" s="45">
        <v>210.33328247070312</v>
      </c>
      <c r="E1522" s="56">
        <v>246.19003295898437</v>
      </c>
    </row>
    <row r="1523" spans="1:5" ht="30" x14ac:dyDescent="0.25">
      <c r="A1523" s="5" t="s">
        <v>2947</v>
      </c>
      <c r="B1523" s="15" t="s">
        <v>2948</v>
      </c>
      <c r="C1523" s="20" t="s">
        <v>38</v>
      </c>
      <c r="D1523" s="43">
        <v>72.634300231933594</v>
      </c>
      <c r="E1523" s="54">
        <v>75.426162719726563</v>
      </c>
    </row>
    <row r="1524" spans="1:5" ht="30" x14ac:dyDescent="0.25">
      <c r="A1524" s="5" t="s">
        <v>2949</v>
      </c>
      <c r="B1524" s="15" t="s">
        <v>2950</v>
      </c>
      <c r="C1524" s="20" t="s">
        <v>30</v>
      </c>
      <c r="D1524" s="45">
        <v>531.3125</v>
      </c>
      <c r="E1524" s="56">
        <v>532.44708251953125</v>
      </c>
    </row>
    <row r="1525" spans="1:5" ht="30" x14ac:dyDescent="0.25">
      <c r="A1525" s="5" t="s">
        <v>2951</v>
      </c>
      <c r="B1525" s="15" t="s">
        <v>2952</v>
      </c>
      <c r="C1525" s="20" t="s">
        <v>371</v>
      </c>
      <c r="D1525" s="44">
        <v>3484.036865234375</v>
      </c>
      <c r="E1525" s="55">
        <v>3483.86376953125</v>
      </c>
    </row>
    <row r="1526" spans="1:5" x14ac:dyDescent="0.25">
      <c r="A1526" s="5" t="s">
        <v>2953</v>
      </c>
      <c r="B1526" s="15" t="s">
        <v>2954</v>
      </c>
      <c r="C1526" s="20"/>
      <c r="D1526" s="12" t="s">
        <v>2955</v>
      </c>
      <c r="E1526" s="33" t="s">
        <v>2955</v>
      </c>
    </row>
    <row r="1527" spans="1:5" x14ac:dyDescent="0.25">
      <c r="A1527" s="5" t="s">
        <v>2956</v>
      </c>
      <c r="B1527" s="15" t="s">
        <v>2957</v>
      </c>
      <c r="C1527" s="20"/>
      <c r="D1527" s="12" t="s">
        <v>2955</v>
      </c>
      <c r="E1527" s="33" t="s">
        <v>2955</v>
      </c>
    </row>
    <row r="1528" spans="1:5" x14ac:dyDescent="0.25">
      <c r="A1528" s="5" t="s">
        <v>2958</v>
      </c>
      <c r="B1528" s="15" t="s">
        <v>2959</v>
      </c>
      <c r="C1528" s="20" t="s">
        <v>38</v>
      </c>
      <c r="D1528" s="46">
        <v>0</v>
      </c>
      <c r="E1528" s="57">
        <v>0</v>
      </c>
    </row>
    <row r="1529" spans="1:5" x14ac:dyDescent="0.25">
      <c r="A1529" s="5" t="s">
        <v>2960</v>
      </c>
      <c r="B1529" s="15" t="s">
        <v>2961</v>
      </c>
      <c r="C1529" s="20" t="s">
        <v>38</v>
      </c>
      <c r="D1529" s="46">
        <v>0</v>
      </c>
      <c r="E1529" s="57">
        <v>0</v>
      </c>
    </row>
    <row r="1530" spans="1:5" x14ac:dyDescent="0.25">
      <c r="A1530" s="5" t="s">
        <v>2962</v>
      </c>
      <c r="B1530" s="15" t="s">
        <v>2963</v>
      </c>
      <c r="C1530" s="20" t="s">
        <v>38</v>
      </c>
      <c r="D1530" s="43">
        <v>99.487205505371094</v>
      </c>
      <c r="E1530" s="56">
        <v>103.26901245117187</v>
      </c>
    </row>
    <row r="1531" spans="1:5" x14ac:dyDescent="0.25">
      <c r="A1531" s="5" t="s">
        <v>2964</v>
      </c>
      <c r="B1531" s="15" t="s">
        <v>2965</v>
      </c>
      <c r="C1531" s="20" t="s">
        <v>30</v>
      </c>
      <c r="D1531" s="45">
        <v>152.10513305664062</v>
      </c>
      <c r="E1531" s="56">
        <v>152.0499267578125</v>
      </c>
    </row>
    <row r="1532" spans="1:5" x14ac:dyDescent="0.25">
      <c r="A1532" s="5" t="s">
        <v>2966</v>
      </c>
      <c r="B1532" s="15" t="s">
        <v>2967</v>
      </c>
      <c r="C1532" s="20" t="s">
        <v>371</v>
      </c>
      <c r="D1532" s="45">
        <v>647.10150146484375</v>
      </c>
      <c r="E1532" s="56">
        <v>647.10150146484375</v>
      </c>
    </row>
    <row r="1533" spans="1:5" x14ac:dyDescent="0.25">
      <c r="A1533" s="5" t="s">
        <v>2968</v>
      </c>
      <c r="B1533" s="15" t="s">
        <v>2969</v>
      </c>
      <c r="C1533" s="20" t="s">
        <v>41</v>
      </c>
      <c r="D1533" s="51">
        <v>2.9418970370898023E-7</v>
      </c>
      <c r="E1533" s="62">
        <v>2.9418970370898023E-7</v>
      </c>
    </row>
    <row r="1534" spans="1:5" x14ac:dyDescent="0.25">
      <c r="A1534" s="5" t="s">
        <v>2970</v>
      </c>
      <c r="B1534" s="15" t="s">
        <v>2971</v>
      </c>
      <c r="C1534" s="20" t="s">
        <v>38</v>
      </c>
      <c r="D1534" s="43">
        <v>99.487205505371094</v>
      </c>
      <c r="E1534" s="56">
        <v>103.26901245117187</v>
      </c>
    </row>
    <row r="1535" spans="1:5" x14ac:dyDescent="0.25">
      <c r="A1535" s="5" t="s">
        <v>2972</v>
      </c>
      <c r="B1535" s="15" t="s">
        <v>2973</v>
      </c>
      <c r="C1535" s="20" t="s">
        <v>30</v>
      </c>
      <c r="D1535" s="45">
        <v>152.10513305664062</v>
      </c>
      <c r="E1535" s="56">
        <v>152.0499267578125</v>
      </c>
    </row>
    <row r="1536" spans="1:5" x14ac:dyDescent="0.25">
      <c r="A1536" s="5" t="s">
        <v>2974</v>
      </c>
      <c r="B1536" s="15" t="s">
        <v>2975</v>
      </c>
      <c r="C1536" s="20" t="s">
        <v>371</v>
      </c>
      <c r="D1536" s="45">
        <v>647.10150146484375</v>
      </c>
      <c r="E1536" s="56">
        <v>647.10150146484375</v>
      </c>
    </row>
    <row r="1537" spans="1:5" x14ac:dyDescent="0.25">
      <c r="A1537" s="5" t="s">
        <v>2976</v>
      </c>
      <c r="B1537" s="15" t="s">
        <v>2977</v>
      </c>
      <c r="C1537" s="20"/>
      <c r="D1537" s="12" t="s">
        <v>2978</v>
      </c>
      <c r="E1537" s="33" t="s">
        <v>2978</v>
      </c>
    </row>
    <row r="1538" spans="1:5" x14ac:dyDescent="0.25">
      <c r="A1538" s="5" t="s">
        <v>2979</v>
      </c>
      <c r="B1538" s="15" t="s">
        <v>2980</v>
      </c>
      <c r="C1538" s="20"/>
      <c r="D1538" s="12" t="s">
        <v>2934</v>
      </c>
      <c r="E1538" s="33" t="s">
        <v>2934</v>
      </c>
    </row>
    <row r="1539" spans="1:5" x14ac:dyDescent="0.25">
      <c r="A1539" s="5" t="s">
        <v>2981</v>
      </c>
      <c r="B1539" s="15" t="s">
        <v>2982</v>
      </c>
      <c r="C1539" s="20" t="s">
        <v>38</v>
      </c>
      <c r="D1539" s="46">
        <v>0</v>
      </c>
      <c r="E1539" s="57">
        <v>0</v>
      </c>
    </row>
    <row r="1540" spans="1:5" x14ac:dyDescent="0.25">
      <c r="A1540" s="5" t="s">
        <v>2983</v>
      </c>
      <c r="B1540" s="15" t="s">
        <v>2984</v>
      </c>
      <c r="C1540" s="20" t="s">
        <v>38</v>
      </c>
      <c r="D1540" s="46">
        <v>0</v>
      </c>
      <c r="E1540" s="57">
        <v>0</v>
      </c>
    </row>
    <row r="1541" spans="1:5" x14ac:dyDescent="0.25">
      <c r="A1541" s="5" t="s">
        <v>2985</v>
      </c>
      <c r="B1541" s="15" t="s">
        <v>2986</v>
      </c>
      <c r="C1541" s="20" t="s">
        <v>38</v>
      </c>
      <c r="D1541" s="43">
        <v>99.487205505371094</v>
      </c>
      <c r="E1541" s="56">
        <v>103.26901245117187</v>
      </c>
    </row>
    <row r="1542" spans="1:5" x14ac:dyDescent="0.25">
      <c r="A1542" s="5" t="s">
        <v>2987</v>
      </c>
      <c r="B1542" s="15" t="s">
        <v>2988</v>
      </c>
      <c r="C1542" s="20" t="s">
        <v>30</v>
      </c>
      <c r="D1542" s="45">
        <v>156.93104553222656</v>
      </c>
      <c r="E1542" s="56">
        <v>157.06715393066406</v>
      </c>
    </row>
    <row r="1543" spans="1:5" x14ac:dyDescent="0.25">
      <c r="A1543" s="5" t="s">
        <v>2989</v>
      </c>
      <c r="B1543" s="15" t="s">
        <v>2990</v>
      </c>
      <c r="C1543" s="20" t="s">
        <v>371</v>
      </c>
      <c r="D1543" s="45">
        <v>667.80682373046875</v>
      </c>
      <c r="E1543" s="56">
        <v>668.62213134765625</v>
      </c>
    </row>
    <row r="1544" spans="1:5" x14ac:dyDescent="0.25">
      <c r="A1544" s="5" t="s">
        <v>2991</v>
      </c>
      <c r="B1544" s="15" t="s">
        <v>2992</v>
      </c>
      <c r="C1544" s="20" t="s">
        <v>41</v>
      </c>
      <c r="D1544" s="45">
        <v>105.41726684570312</v>
      </c>
      <c r="E1544" s="56">
        <v>123.38818359375</v>
      </c>
    </row>
    <row r="1545" spans="1:5" x14ac:dyDescent="0.25">
      <c r="A1545" s="5" t="s">
        <v>2993</v>
      </c>
      <c r="B1545" s="15" t="s">
        <v>2994</v>
      </c>
      <c r="C1545" s="20" t="s">
        <v>38</v>
      </c>
      <c r="D1545" s="43">
        <v>99.487205505371094</v>
      </c>
      <c r="E1545" s="56">
        <v>103.26901245117187</v>
      </c>
    </row>
    <row r="1546" spans="1:5" x14ac:dyDescent="0.25">
      <c r="A1546" s="5" t="s">
        <v>2995</v>
      </c>
      <c r="B1546" s="15" t="s">
        <v>2996</v>
      </c>
      <c r="C1546" s="20" t="s">
        <v>30</v>
      </c>
      <c r="D1546" s="45">
        <v>156.93104553222656</v>
      </c>
      <c r="E1546" s="56">
        <v>157.06715393066406</v>
      </c>
    </row>
    <row r="1547" spans="1:5" x14ac:dyDescent="0.25">
      <c r="A1547" s="5" t="s">
        <v>2997</v>
      </c>
      <c r="B1547" s="15" t="s">
        <v>2998</v>
      </c>
      <c r="C1547" s="20" t="s">
        <v>371</v>
      </c>
      <c r="D1547" s="45">
        <v>667.80682373046875</v>
      </c>
      <c r="E1547" s="56">
        <v>668.62213134765625</v>
      </c>
    </row>
    <row r="1548" spans="1:5" x14ac:dyDescent="0.25">
      <c r="A1548" s="5" t="s">
        <v>2999</v>
      </c>
      <c r="B1548" s="15" t="s">
        <v>3000</v>
      </c>
      <c r="C1548" s="20"/>
      <c r="D1548" s="12" t="s">
        <v>2978</v>
      </c>
      <c r="E1548" s="33" t="s">
        <v>2978</v>
      </c>
    </row>
    <row r="1549" spans="1:5" x14ac:dyDescent="0.25">
      <c r="A1549" s="5" t="s">
        <v>3001</v>
      </c>
      <c r="B1549" s="15" t="s">
        <v>3002</v>
      </c>
      <c r="C1549" s="20"/>
      <c r="D1549" s="12" t="s">
        <v>2934</v>
      </c>
      <c r="E1549" s="33" t="s">
        <v>2934</v>
      </c>
    </row>
    <row r="1550" spans="1:5" x14ac:dyDescent="0.25">
      <c r="A1550" s="5" t="s">
        <v>3003</v>
      </c>
      <c r="B1550" s="15" t="s">
        <v>3004</v>
      </c>
      <c r="C1550" s="20" t="s">
        <v>38</v>
      </c>
      <c r="D1550" s="46">
        <v>0</v>
      </c>
      <c r="E1550" s="57">
        <v>0</v>
      </c>
    </row>
    <row r="1551" spans="1:5" x14ac:dyDescent="0.25">
      <c r="A1551" s="5" t="s">
        <v>3005</v>
      </c>
      <c r="B1551" s="15" t="s">
        <v>3006</v>
      </c>
      <c r="C1551" s="20" t="s">
        <v>38</v>
      </c>
      <c r="D1551" s="46">
        <v>0</v>
      </c>
      <c r="E1551" s="57">
        <v>0</v>
      </c>
    </row>
    <row r="1552" spans="1:5" x14ac:dyDescent="0.25">
      <c r="A1552" s="5" t="s">
        <v>3007</v>
      </c>
      <c r="B1552" s="15" t="s">
        <v>3008</v>
      </c>
      <c r="C1552" s="20" t="s">
        <v>38</v>
      </c>
      <c r="D1552" s="43">
        <v>99.487205505371094</v>
      </c>
      <c r="E1552" s="56">
        <v>103.26901245117187</v>
      </c>
    </row>
    <row r="1553" spans="1:5" x14ac:dyDescent="0.25">
      <c r="A1553" s="5" t="s">
        <v>3009</v>
      </c>
      <c r="B1553" s="15" t="s">
        <v>3010</v>
      </c>
      <c r="C1553" s="20" t="s">
        <v>30</v>
      </c>
      <c r="D1553" s="45">
        <v>156.93104553222656</v>
      </c>
      <c r="E1553" s="56">
        <v>157.06715393066406</v>
      </c>
    </row>
    <row r="1554" spans="1:5" x14ac:dyDescent="0.25">
      <c r="A1554" s="5" t="s">
        <v>3011</v>
      </c>
      <c r="B1554" s="15" t="s">
        <v>3012</v>
      </c>
      <c r="C1554" s="20" t="s">
        <v>371</v>
      </c>
      <c r="D1554" s="45">
        <v>667.80682373046875</v>
      </c>
      <c r="E1554" s="56">
        <v>668.62213134765625</v>
      </c>
    </row>
    <row r="1555" spans="1:5" x14ac:dyDescent="0.25">
      <c r="A1555" s="5" t="s">
        <v>3013</v>
      </c>
      <c r="B1555" s="15" t="s">
        <v>3014</v>
      </c>
      <c r="C1555" s="20" t="s">
        <v>41</v>
      </c>
      <c r="D1555" s="45">
        <v>105.41728210449219</v>
      </c>
      <c r="E1555" s="56">
        <v>123.38819122314453</v>
      </c>
    </row>
    <row r="1556" spans="1:5" x14ac:dyDescent="0.25">
      <c r="A1556" s="5" t="s">
        <v>3015</v>
      </c>
      <c r="B1556" s="15" t="s">
        <v>3016</v>
      </c>
      <c r="C1556" s="20" t="s">
        <v>38</v>
      </c>
      <c r="D1556" s="43">
        <v>99.487205505371094</v>
      </c>
      <c r="E1556" s="56">
        <v>103.26901245117187</v>
      </c>
    </row>
    <row r="1557" spans="1:5" x14ac:dyDescent="0.25">
      <c r="A1557" s="5" t="s">
        <v>3017</v>
      </c>
      <c r="B1557" s="15" t="s">
        <v>3018</v>
      </c>
      <c r="C1557" s="20" t="s">
        <v>30</v>
      </c>
      <c r="D1557" s="45">
        <v>156.93104553222656</v>
      </c>
      <c r="E1557" s="56">
        <v>157.06715393066406</v>
      </c>
    </row>
    <row r="1558" spans="1:5" x14ac:dyDescent="0.25">
      <c r="A1558" s="5" t="s">
        <v>3019</v>
      </c>
      <c r="B1558" s="15" t="s">
        <v>3020</v>
      </c>
      <c r="C1558" s="20" t="s">
        <v>371</v>
      </c>
      <c r="D1558" s="45">
        <v>667.80682373046875</v>
      </c>
      <c r="E1558" s="56">
        <v>668.62213134765625</v>
      </c>
    </row>
    <row r="1559" spans="1:5" x14ac:dyDescent="0.25">
      <c r="A1559" s="5" t="s">
        <v>3021</v>
      </c>
      <c r="B1559" s="15" t="s">
        <v>3022</v>
      </c>
      <c r="C1559" s="20"/>
      <c r="D1559" s="12" t="s">
        <v>3023</v>
      </c>
      <c r="E1559" s="33" t="s">
        <v>3023</v>
      </c>
    </row>
    <row r="1560" spans="1:5" x14ac:dyDescent="0.25">
      <c r="A1560" s="5" t="s">
        <v>3024</v>
      </c>
      <c r="B1560" s="15" t="s">
        <v>3025</v>
      </c>
      <c r="C1560" s="20"/>
      <c r="D1560" s="12" t="s">
        <v>2934</v>
      </c>
      <c r="E1560" s="33" t="s">
        <v>2934</v>
      </c>
    </row>
    <row r="1561" spans="1:5" x14ac:dyDescent="0.25">
      <c r="A1561" s="5" t="s">
        <v>3026</v>
      </c>
      <c r="B1561" s="15" t="s">
        <v>3027</v>
      </c>
      <c r="C1561" s="20" t="s">
        <v>38</v>
      </c>
      <c r="D1561" s="46">
        <v>0</v>
      </c>
      <c r="E1561" s="57">
        <v>0</v>
      </c>
    </row>
    <row r="1562" spans="1:5" x14ac:dyDescent="0.25">
      <c r="A1562" s="5" t="s">
        <v>3028</v>
      </c>
      <c r="B1562" s="15" t="s">
        <v>3029</v>
      </c>
      <c r="C1562" s="20" t="s">
        <v>38</v>
      </c>
      <c r="D1562" s="46">
        <v>0</v>
      </c>
      <c r="E1562" s="57">
        <v>0</v>
      </c>
    </row>
    <row r="1563" spans="1:5" x14ac:dyDescent="0.25">
      <c r="A1563" s="5" t="s">
        <v>3030</v>
      </c>
      <c r="B1563" s="15" t="s">
        <v>3031</v>
      </c>
      <c r="C1563" s="20" t="s">
        <v>38</v>
      </c>
      <c r="D1563" s="42">
        <v>3.4473249912261963</v>
      </c>
      <c r="E1563" s="53">
        <v>3.4473249912261963</v>
      </c>
    </row>
    <row r="1564" spans="1:5" x14ac:dyDescent="0.25">
      <c r="A1564" s="5" t="s">
        <v>3032</v>
      </c>
      <c r="B1564" s="15" t="s">
        <v>3033</v>
      </c>
      <c r="C1564" s="20" t="s">
        <v>30</v>
      </c>
      <c r="D1564" s="45">
        <v>138.328857421875</v>
      </c>
      <c r="E1564" s="56">
        <v>138.328857421875</v>
      </c>
    </row>
    <row r="1565" spans="1:5" x14ac:dyDescent="0.25">
      <c r="A1565" s="5" t="s">
        <v>3034</v>
      </c>
      <c r="B1565" s="15" t="s">
        <v>3035</v>
      </c>
      <c r="C1565" s="20" t="s">
        <v>371</v>
      </c>
      <c r="D1565" s="45">
        <v>647.10150146484375</v>
      </c>
      <c r="E1565" s="56">
        <v>647.10150146484375</v>
      </c>
    </row>
    <row r="1566" spans="1:5" x14ac:dyDescent="0.25">
      <c r="A1566" s="5" t="s">
        <v>3036</v>
      </c>
      <c r="B1566" s="15" t="s">
        <v>3037</v>
      </c>
      <c r="C1566" s="20" t="s">
        <v>41</v>
      </c>
      <c r="D1566" s="45">
        <v>105.41726684570312</v>
      </c>
      <c r="E1566" s="56">
        <v>123.38818359375</v>
      </c>
    </row>
    <row r="1567" spans="1:5" x14ac:dyDescent="0.25">
      <c r="A1567" s="5" t="s">
        <v>3038</v>
      </c>
      <c r="B1567" s="15" t="s">
        <v>3039</v>
      </c>
      <c r="C1567" s="20" t="s">
        <v>38</v>
      </c>
      <c r="D1567" s="42">
        <v>3.4473249912261963</v>
      </c>
      <c r="E1567" s="53">
        <v>3.4473249912261963</v>
      </c>
    </row>
    <row r="1568" spans="1:5" x14ac:dyDescent="0.25">
      <c r="A1568" s="5" t="s">
        <v>3040</v>
      </c>
      <c r="B1568" s="15" t="s">
        <v>3041</v>
      </c>
      <c r="C1568" s="20" t="s">
        <v>30</v>
      </c>
      <c r="D1568" s="45">
        <v>138.328857421875</v>
      </c>
      <c r="E1568" s="56">
        <v>138.328857421875</v>
      </c>
    </row>
    <row r="1569" spans="1:5" x14ac:dyDescent="0.25">
      <c r="A1569" s="5" t="s">
        <v>3042</v>
      </c>
      <c r="B1569" s="15" t="s">
        <v>3043</v>
      </c>
      <c r="C1569" s="20" t="s">
        <v>371</v>
      </c>
      <c r="D1569" s="45">
        <v>647.10150146484375</v>
      </c>
      <c r="E1569" s="56">
        <v>647.10150146484375</v>
      </c>
    </row>
    <row r="1570" spans="1:5" x14ac:dyDescent="0.25">
      <c r="A1570" s="5" t="s">
        <v>3044</v>
      </c>
      <c r="B1570" s="15" t="s">
        <v>3045</v>
      </c>
      <c r="C1570" s="20"/>
      <c r="D1570" s="12" t="s">
        <v>2955</v>
      </c>
      <c r="E1570" s="33" t="s">
        <v>2955</v>
      </c>
    </row>
    <row r="1571" spans="1:5" x14ac:dyDescent="0.25">
      <c r="A1571" s="5" t="s">
        <v>3046</v>
      </c>
      <c r="B1571" s="15" t="s">
        <v>3047</v>
      </c>
      <c r="C1571" s="20"/>
      <c r="D1571" s="12" t="s">
        <v>2934</v>
      </c>
      <c r="E1571" s="33" t="s">
        <v>2934</v>
      </c>
    </row>
    <row r="1572" spans="1:5" x14ac:dyDescent="0.25">
      <c r="A1572" s="5" t="s">
        <v>3048</v>
      </c>
      <c r="B1572" s="15" t="s">
        <v>3049</v>
      </c>
      <c r="C1572" s="20" t="s">
        <v>38</v>
      </c>
      <c r="D1572" s="46">
        <v>0</v>
      </c>
      <c r="E1572" s="57">
        <v>0</v>
      </c>
    </row>
    <row r="1573" spans="1:5" x14ac:dyDescent="0.25">
      <c r="A1573" s="5" t="s">
        <v>3050</v>
      </c>
      <c r="B1573" s="15" t="s">
        <v>3051</v>
      </c>
      <c r="C1573" s="20" t="s">
        <v>38</v>
      </c>
      <c r="D1573" s="46">
        <v>0</v>
      </c>
      <c r="E1573" s="57">
        <v>0</v>
      </c>
    </row>
    <row r="1574" spans="1:5" x14ac:dyDescent="0.25">
      <c r="A1574" s="5" t="s">
        <v>3052</v>
      </c>
      <c r="B1574" s="15" t="s">
        <v>3053</v>
      </c>
      <c r="C1574" s="20" t="s">
        <v>38</v>
      </c>
      <c r="D1574" s="42">
        <v>3.4473249912261963</v>
      </c>
      <c r="E1574" s="53">
        <v>3.4473249912261963</v>
      </c>
    </row>
    <row r="1575" spans="1:5" x14ac:dyDescent="0.25">
      <c r="A1575" s="5" t="s">
        <v>3054</v>
      </c>
      <c r="B1575" s="15" t="s">
        <v>3055</v>
      </c>
      <c r="C1575" s="20" t="s">
        <v>30</v>
      </c>
      <c r="D1575" s="45">
        <v>138.328857421875</v>
      </c>
      <c r="E1575" s="56">
        <v>138.328857421875</v>
      </c>
    </row>
    <row r="1576" spans="1:5" x14ac:dyDescent="0.25">
      <c r="A1576" s="5" t="s">
        <v>3056</v>
      </c>
      <c r="B1576" s="15" t="s">
        <v>3057</v>
      </c>
      <c r="C1576" s="20" t="s">
        <v>371</v>
      </c>
      <c r="D1576" s="45">
        <v>647.10150146484375</v>
      </c>
      <c r="E1576" s="56">
        <v>647.10150146484375</v>
      </c>
    </row>
    <row r="1577" spans="1:5" x14ac:dyDescent="0.25">
      <c r="A1577" s="5" t="s">
        <v>3058</v>
      </c>
      <c r="B1577" s="15" t="s">
        <v>3059</v>
      </c>
      <c r="C1577" s="20" t="s">
        <v>41</v>
      </c>
      <c r="D1577" s="51">
        <v>2.9418970370898023E-7</v>
      </c>
      <c r="E1577" s="62">
        <v>2.9418970370898023E-7</v>
      </c>
    </row>
    <row r="1578" spans="1:5" x14ac:dyDescent="0.25">
      <c r="A1578" s="5" t="s">
        <v>3060</v>
      </c>
      <c r="B1578" s="15" t="s">
        <v>3061</v>
      </c>
      <c r="C1578" s="20" t="s">
        <v>38</v>
      </c>
      <c r="D1578" s="42">
        <v>3.4473249912261963</v>
      </c>
      <c r="E1578" s="53">
        <v>3.4473249912261963</v>
      </c>
    </row>
    <row r="1579" spans="1:5" x14ac:dyDescent="0.25">
      <c r="A1579" s="5" t="s">
        <v>3062</v>
      </c>
      <c r="B1579" s="15" t="s">
        <v>3063</v>
      </c>
      <c r="C1579" s="20" t="s">
        <v>30</v>
      </c>
      <c r="D1579" s="45">
        <v>138.328857421875</v>
      </c>
      <c r="E1579" s="56">
        <v>138.328857421875</v>
      </c>
    </row>
    <row r="1580" spans="1:5" x14ac:dyDescent="0.25">
      <c r="A1580" s="5" t="s">
        <v>3064</v>
      </c>
      <c r="B1580" s="15" t="s">
        <v>3065</v>
      </c>
      <c r="C1580" s="20" t="s">
        <v>371</v>
      </c>
      <c r="D1580" s="45">
        <v>647.10150146484375</v>
      </c>
      <c r="E1580" s="56">
        <v>647.10150146484375</v>
      </c>
    </row>
    <row r="1581" spans="1:5" x14ac:dyDescent="0.25">
      <c r="A1581" s="5" t="s">
        <v>3066</v>
      </c>
      <c r="B1581" s="15" t="s">
        <v>3067</v>
      </c>
      <c r="C1581" s="20"/>
      <c r="D1581" s="12" t="s">
        <v>3023</v>
      </c>
      <c r="E1581" s="33" t="s">
        <v>3023</v>
      </c>
    </row>
    <row r="1582" spans="1:5" x14ac:dyDescent="0.25">
      <c r="A1582" s="5" t="s">
        <v>3068</v>
      </c>
      <c r="B1582" s="15" t="s">
        <v>3069</v>
      </c>
      <c r="C1582" s="20"/>
      <c r="D1582" s="12" t="s">
        <v>2934</v>
      </c>
      <c r="E1582" s="33" t="s">
        <v>2934</v>
      </c>
    </row>
    <row r="1583" spans="1:5" x14ac:dyDescent="0.25">
      <c r="A1583" s="5" t="s">
        <v>3070</v>
      </c>
      <c r="B1583" s="15" t="s">
        <v>3071</v>
      </c>
      <c r="C1583" s="20" t="s">
        <v>38</v>
      </c>
      <c r="D1583" s="46">
        <v>0</v>
      </c>
      <c r="E1583" s="57">
        <v>0</v>
      </c>
    </row>
    <row r="1584" spans="1:5" x14ac:dyDescent="0.25">
      <c r="A1584" s="5" t="s">
        <v>3072</v>
      </c>
      <c r="B1584" s="15" t="s">
        <v>3073</v>
      </c>
      <c r="C1584" s="20" t="s">
        <v>38</v>
      </c>
      <c r="D1584" s="46">
        <v>0</v>
      </c>
      <c r="E1584" s="57">
        <v>0</v>
      </c>
    </row>
    <row r="1585" spans="1:5" x14ac:dyDescent="0.25">
      <c r="A1585" s="5" t="s">
        <v>3074</v>
      </c>
      <c r="B1585" s="15" t="s">
        <v>3075</v>
      </c>
      <c r="C1585" s="20" t="s">
        <v>38</v>
      </c>
      <c r="D1585" s="42">
        <v>3.4473249912261963</v>
      </c>
      <c r="E1585" s="53">
        <v>3.4473249912261963</v>
      </c>
    </row>
    <row r="1586" spans="1:5" x14ac:dyDescent="0.25">
      <c r="A1586" s="5" t="s">
        <v>3076</v>
      </c>
      <c r="B1586" s="15" t="s">
        <v>3077</v>
      </c>
      <c r="C1586" s="20" t="s">
        <v>30</v>
      </c>
      <c r="D1586" s="45">
        <v>138.328857421875</v>
      </c>
      <c r="E1586" s="56">
        <v>138.328857421875</v>
      </c>
    </row>
    <row r="1587" spans="1:5" x14ac:dyDescent="0.25">
      <c r="A1587" s="5" t="s">
        <v>3078</v>
      </c>
      <c r="B1587" s="15" t="s">
        <v>3079</v>
      </c>
      <c r="C1587" s="20" t="s">
        <v>371</v>
      </c>
      <c r="D1587" s="45">
        <v>647.10150146484375</v>
      </c>
      <c r="E1587" s="56">
        <v>647.10150146484375</v>
      </c>
    </row>
    <row r="1588" spans="1:5" x14ac:dyDescent="0.25">
      <c r="A1588" s="5" t="s">
        <v>3080</v>
      </c>
      <c r="B1588" s="15" t="s">
        <v>3081</v>
      </c>
      <c r="C1588" s="20" t="s">
        <v>41</v>
      </c>
      <c r="D1588" s="45">
        <v>105.41728210449219</v>
      </c>
      <c r="E1588" s="56">
        <v>123.38819122314453</v>
      </c>
    </row>
    <row r="1589" spans="1:5" x14ac:dyDescent="0.25">
      <c r="A1589" s="5" t="s">
        <v>3082</v>
      </c>
      <c r="B1589" s="15" t="s">
        <v>3083</v>
      </c>
      <c r="C1589" s="20" t="s">
        <v>38</v>
      </c>
      <c r="D1589" s="42">
        <v>3.4473249912261963</v>
      </c>
      <c r="E1589" s="53">
        <v>3.4473249912261963</v>
      </c>
    </row>
    <row r="1590" spans="1:5" x14ac:dyDescent="0.25">
      <c r="A1590" s="5" t="s">
        <v>3084</v>
      </c>
      <c r="B1590" s="15" t="s">
        <v>3085</v>
      </c>
      <c r="C1590" s="20" t="s">
        <v>30</v>
      </c>
      <c r="D1590" s="45">
        <v>138.328857421875</v>
      </c>
      <c r="E1590" s="56">
        <v>138.328857421875</v>
      </c>
    </row>
    <row r="1591" spans="1:5" x14ac:dyDescent="0.25">
      <c r="A1591" s="5" t="s">
        <v>3086</v>
      </c>
      <c r="B1591" s="15" t="s">
        <v>3087</v>
      </c>
      <c r="C1591" s="20" t="s">
        <v>371</v>
      </c>
      <c r="D1591" s="45">
        <v>647.10150146484375</v>
      </c>
      <c r="E1591" s="56">
        <v>647.10150146484375</v>
      </c>
    </row>
    <row r="1592" spans="1:5" x14ac:dyDescent="0.25">
      <c r="A1592" s="5" t="s">
        <v>3088</v>
      </c>
      <c r="B1592" s="15" t="s">
        <v>699</v>
      </c>
      <c r="C1592" s="20" t="s">
        <v>38</v>
      </c>
      <c r="D1592" s="42">
        <v>2.75</v>
      </c>
      <c r="E1592" s="53">
        <v>2.75</v>
      </c>
    </row>
    <row r="1593" spans="1:5" x14ac:dyDescent="0.25">
      <c r="A1593" s="5" t="s">
        <v>3089</v>
      </c>
      <c r="B1593" s="15" t="s">
        <v>3090</v>
      </c>
      <c r="C1593" s="20" t="s">
        <v>30</v>
      </c>
      <c r="D1593" s="43">
        <v>39.311820983886719</v>
      </c>
      <c r="E1593" s="54">
        <v>37.39324951171875</v>
      </c>
    </row>
    <row r="1594" spans="1:5" x14ac:dyDescent="0.25">
      <c r="A1594" s="5" t="s">
        <v>3091</v>
      </c>
      <c r="B1594" s="15" t="s">
        <v>3092</v>
      </c>
      <c r="C1594" s="20" t="s">
        <v>371</v>
      </c>
      <c r="D1594" s="45">
        <v>164.83578491210937</v>
      </c>
      <c r="E1594" s="56">
        <v>156.81500244140625</v>
      </c>
    </row>
    <row r="1595" spans="1:5" x14ac:dyDescent="0.25">
      <c r="A1595" s="5" t="s">
        <v>3093</v>
      </c>
      <c r="B1595" s="15" t="s">
        <v>3094</v>
      </c>
      <c r="C1595" s="20" t="s">
        <v>41</v>
      </c>
      <c r="D1595" s="44">
        <v>7987.005859375</v>
      </c>
      <c r="E1595" s="55">
        <v>9313.91015625</v>
      </c>
    </row>
    <row r="1596" spans="1:5" x14ac:dyDescent="0.25">
      <c r="A1596" s="5" t="s">
        <v>3095</v>
      </c>
      <c r="B1596" s="15" t="s">
        <v>705</v>
      </c>
      <c r="C1596" s="20" t="s">
        <v>38</v>
      </c>
      <c r="D1596" s="42">
        <v>1.0135135650634766</v>
      </c>
      <c r="E1596" s="53">
        <v>1.0135135650634766</v>
      </c>
    </row>
    <row r="1597" spans="1:5" x14ac:dyDescent="0.25">
      <c r="A1597" s="5" t="s">
        <v>3096</v>
      </c>
      <c r="B1597" s="15" t="s">
        <v>707</v>
      </c>
      <c r="C1597" s="20" t="s">
        <v>30</v>
      </c>
      <c r="D1597" s="43">
        <v>29.241628646850586</v>
      </c>
      <c r="E1597" s="54">
        <v>27.322345733642578</v>
      </c>
    </row>
    <row r="1598" spans="1:5" x14ac:dyDescent="0.25">
      <c r="A1598" s="5" t="s">
        <v>3097</v>
      </c>
      <c r="B1598" s="15" t="s">
        <v>3098</v>
      </c>
      <c r="C1598" s="20" t="s">
        <v>371</v>
      </c>
      <c r="D1598" s="45">
        <v>122.57319641113281</v>
      </c>
      <c r="E1598" s="56">
        <v>114.54660034179687</v>
      </c>
    </row>
    <row r="1599" spans="1:5" x14ac:dyDescent="0.25">
      <c r="A1599" s="5" t="s">
        <v>3099</v>
      </c>
      <c r="B1599" s="15" t="s">
        <v>711</v>
      </c>
      <c r="C1599" s="20" t="s">
        <v>41</v>
      </c>
      <c r="D1599" s="44">
        <v>7987.005859375</v>
      </c>
      <c r="E1599" s="55">
        <v>9313.91015625</v>
      </c>
    </row>
    <row r="1600" spans="1:5" ht="30" x14ac:dyDescent="0.25">
      <c r="A1600" s="5" t="s">
        <v>3100</v>
      </c>
      <c r="B1600" s="15" t="s">
        <v>3101</v>
      </c>
      <c r="C1600" s="20"/>
      <c r="D1600" s="12" t="s">
        <v>1358</v>
      </c>
      <c r="E1600" s="33" t="s">
        <v>1358</v>
      </c>
    </row>
    <row r="1601" spans="1:5" ht="30" x14ac:dyDescent="0.25">
      <c r="A1601" s="5" t="s">
        <v>3102</v>
      </c>
      <c r="B1601" s="15" t="s">
        <v>717</v>
      </c>
      <c r="C1601" s="20" t="s">
        <v>38</v>
      </c>
      <c r="D1601" s="47">
        <v>9.8499998450279236E-2</v>
      </c>
      <c r="E1601" s="58">
        <v>9.8499998450279236E-2</v>
      </c>
    </row>
    <row r="1602" spans="1:5" ht="30" x14ac:dyDescent="0.25">
      <c r="A1602" s="5" t="s">
        <v>3103</v>
      </c>
      <c r="B1602" s="15" t="s">
        <v>3104</v>
      </c>
      <c r="C1602" s="20" t="s">
        <v>30</v>
      </c>
      <c r="D1602" s="43">
        <v>45.512248992919922</v>
      </c>
      <c r="E1602" s="54">
        <v>45.512248992919922</v>
      </c>
    </row>
    <row r="1603" spans="1:5" ht="30" x14ac:dyDescent="0.25">
      <c r="A1603" s="5" t="s">
        <v>3105</v>
      </c>
      <c r="B1603" s="15" t="s">
        <v>3106</v>
      </c>
      <c r="C1603" s="20" t="s">
        <v>155</v>
      </c>
      <c r="D1603" s="44">
        <v>92838.1484375</v>
      </c>
      <c r="E1603" s="55">
        <v>108278.3125</v>
      </c>
    </row>
    <row r="1604" spans="1:5" ht="30" x14ac:dyDescent="0.25">
      <c r="A1604" s="5" t="s">
        <v>3107</v>
      </c>
      <c r="B1604" s="15" t="s">
        <v>3108</v>
      </c>
      <c r="C1604" s="20" t="s">
        <v>38</v>
      </c>
      <c r="D1604" s="47">
        <v>0.34473249316215515</v>
      </c>
      <c r="E1604" s="58">
        <v>0.34473249316215515</v>
      </c>
    </row>
    <row r="1605" spans="1:5" x14ac:dyDescent="0.25">
      <c r="A1605" s="5" t="s">
        <v>3109</v>
      </c>
      <c r="B1605" s="15" t="s">
        <v>3110</v>
      </c>
      <c r="C1605" s="20" t="s">
        <v>155</v>
      </c>
      <c r="D1605" s="44">
        <v>55563.484375</v>
      </c>
      <c r="E1605" s="55">
        <v>65451.46875</v>
      </c>
    </row>
    <row r="1606" spans="1:5" ht="30" x14ac:dyDescent="0.25">
      <c r="A1606" s="5" t="s">
        <v>3111</v>
      </c>
      <c r="B1606" s="15" t="s">
        <v>3112</v>
      </c>
      <c r="C1606" s="20" t="s">
        <v>33</v>
      </c>
      <c r="D1606" s="43">
        <v>98.223655700683594</v>
      </c>
      <c r="E1606" s="54">
        <v>98.334053039550781</v>
      </c>
    </row>
    <row r="1607" spans="1:5" ht="30" x14ac:dyDescent="0.25">
      <c r="A1607" s="5" t="s">
        <v>3113</v>
      </c>
      <c r="B1607" s="15" t="s">
        <v>3114</v>
      </c>
      <c r="C1607" s="20" t="s">
        <v>155</v>
      </c>
      <c r="D1607" s="43">
        <v>87.512481689453125</v>
      </c>
      <c r="E1607" s="56">
        <v>103.0860595703125</v>
      </c>
    </row>
    <row r="1608" spans="1:5" x14ac:dyDescent="0.25">
      <c r="A1608" s="5" t="s">
        <v>3115</v>
      </c>
      <c r="B1608" s="15" t="s">
        <v>3116</v>
      </c>
      <c r="C1608" s="20" t="s">
        <v>155</v>
      </c>
      <c r="D1608" s="43">
        <v>29.170829772949219</v>
      </c>
      <c r="E1608" s="54">
        <v>34.362022399902344</v>
      </c>
    </row>
    <row r="1609" spans="1:5" x14ac:dyDescent="0.25">
      <c r="A1609" s="5" t="s">
        <v>3117</v>
      </c>
      <c r="B1609" s="15" t="s">
        <v>3118</v>
      </c>
      <c r="C1609" s="20" t="s">
        <v>3119</v>
      </c>
      <c r="D1609" s="43">
        <v>64.824066162109375</v>
      </c>
      <c r="E1609" s="54">
        <v>76.36004638671875</v>
      </c>
    </row>
    <row r="1610" spans="1:5" ht="30" x14ac:dyDescent="0.25">
      <c r="A1610" s="5" t="s">
        <v>3120</v>
      </c>
      <c r="B1610" s="15" t="s">
        <v>3121</v>
      </c>
      <c r="C1610" s="20"/>
      <c r="D1610" s="47">
        <v>0.89999997615814209</v>
      </c>
      <c r="E1610" s="58">
        <v>0.89999997615814209</v>
      </c>
    </row>
    <row r="1611" spans="1:5" ht="30" x14ac:dyDescent="0.25">
      <c r="A1611" s="5" t="s">
        <v>3122</v>
      </c>
      <c r="B1611" s="15" t="s">
        <v>3123</v>
      </c>
      <c r="C1611" s="20" t="s">
        <v>33</v>
      </c>
      <c r="D1611" s="43">
        <v>98.247756958007813</v>
      </c>
      <c r="E1611" s="54">
        <v>98.356674194335938</v>
      </c>
    </row>
    <row r="1612" spans="1:5" ht="30" x14ac:dyDescent="0.25">
      <c r="A1612" s="5" t="s">
        <v>3124</v>
      </c>
      <c r="B1612" s="15" t="s">
        <v>3125</v>
      </c>
      <c r="C1612" s="20" t="s">
        <v>38</v>
      </c>
      <c r="D1612" s="43">
        <v>74.917488098144531</v>
      </c>
      <c r="E1612" s="54">
        <v>77.797119140625</v>
      </c>
    </row>
    <row r="1613" spans="1:5" ht="30" x14ac:dyDescent="0.25">
      <c r="A1613" s="5" t="s">
        <v>3126</v>
      </c>
      <c r="B1613" s="15" t="s">
        <v>3127</v>
      </c>
      <c r="C1613" s="20" t="s">
        <v>30</v>
      </c>
      <c r="D1613" s="45">
        <v>530.75543212890625</v>
      </c>
      <c r="E1613" s="56">
        <v>531.87158203125</v>
      </c>
    </row>
    <row r="1614" spans="1:5" ht="30" x14ac:dyDescent="0.25">
      <c r="A1614" s="5" t="s">
        <v>3128</v>
      </c>
      <c r="B1614" s="15" t="s">
        <v>3129</v>
      </c>
      <c r="C1614" s="20" t="s">
        <v>41</v>
      </c>
      <c r="D1614" s="45">
        <v>209.94578552246094</v>
      </c>
      <c r="E1614" s="56">
        <v>245.79148864746094</v>
      </c>
    </row>
    <row r="1615" spans="1:5" ht="30" x14ac:dyDescent="0.25">
      <c r="A1615" s="5" t="s">
        <v>3130</v>
      </c>
      <c r="B1615" s="15" t="s">
        <v>3131</v>
      </c>
      <c r="C1615" s="20"/>
      <c r="D1615" s="42">
        <v>1</v>
      </c>
      <c r="E1615" s="53">
        <v>1</v>
      </c>
    </row>
    <row r="1616" spans="1:5" ht="30" x14ac:dyDescent="0.25">
      <c r="A1616" s="5" t="s">
        <v>3132</v>
      </c>
      <c r="B1616" s="15" t="s">
        <v>3133</v>
      </c>
      <c r="C1616" s="20"/>
      <c r="D1616" s="42">
        <v>7</v>
      </c>
      <c r="E1616" s="53">
        <v>7</v>
      </c>
    </row>
    <row r="1617" spans="1:5" ht="30" x14ac:dyDescent="0.25">
      <c r="A1617" s="5" t="s">
        <v>3134</v>
      </c>
      <c r="B1617" s="15" t="s">
        <v>3135</v>
      </c>
      <c r="C1617" s="20"/>
      <c r="D1617" s="46">
        <v>0</v>
      </c>
      <c r="E1617" s="57">
        <v>0</v>
      </c>
    </row>
    <row r="1618" spans="1:5" x14ac:dyDescent="0.25">
      <c r="A1618" s="5" t="s">
        <v>3136</v>
      </c>
      <c r="B1618" s="15" t="s">
        <v>3137</v>
      </c>
      <c r="C1618" s="20"/>
      <c r="D1618" s="12" t="s">
        <v>1596</v>
      </c>
      <c r="E1618" s="33" t="s">
        <v>1596</v>
      </c>
    </row>
    <row r="1619" spans="1:5" ht="30" x14ac:dyDescent="0.25">
      <c r="A1619" s="5" t="s">
        <v>3138</v>
      </c>
      <c r="B1619" s="15" t="s">
        <v>3139</v>
      </c>
      <c r="C1619" s="20" t="s">
        <v>155</v>
      </c>
      <c r="D1619" s="44">
        <v>58341.65625</v>
      </c>
      <c r="E1619" s="55">
        <v>68724.0390625</v>
      </c>
    </row>
    <row r="1620" spans="1:5" ht="30" x14ac:dyDescent="0.25">
      <c r="A1620" s="5" t="s">
        <v>3140</v>
      </c>
      <c r="B1620" s="15" t="s">
        <v>3141</v>
      </c>
      <c r="C1620" s="20" t="s">
        <v>33</v>
      </c>
      <c r="D1620" s="43">
        <v>98.247756958007813</v>
      </c>
      <c r="E1620" s="54">
        <v>98.356674194335938</v>
      </c>
    </row>
    <row r="1621" spans="1:5" ht="30" x14ac:dyDescent="0.25">
      <c r="A1621" s="5" t="s">
        <v>788</v>
      </c>
      <c r="B1621" s="15" t="s">
        <v>3142</v>
      </c>
      <c r="C1621" s="20"/>
      <c r="D1621" s="42">
        <v>1.0499999523162842</v>
      </c>
      <c r="E1621" s="53">
        <v>1.0499999523162842</v>
      </c>
    </row>
    <row r="1622" spans="1:5" ht="30" x14ac:dyDescent="0.25">
      <c r="A1622" s="5" t="s">
        <v>3143</v>
      </c>
      <c r="B1622" s="15" t="s">
        <v>3144</v>
      </c>
      <c r="C1622" s="20"/>
      <c r="D1622" s="42">
        <v>1</v>
      </c>
      <c r="E1622" s="53">
        <v>1</v>
      </c>
    </row>
    <row r="1623" spans="1:5" x14ac:dyDescent="0.25">
      <c r="A1623" s="5" t="s">
        <v>3145</v>
      </c>
      <c r="B1623" s="15" t="s">
        <v>3146</v>
      </c>
      <c r="C1623" s="20" t="s">
        <v>155</v>
      </c>
      <c r="D1623" s="44">
        <v>55563.484375</v>
      </c>
      <c r="E1623" s="55">
        <v>65451.46875</v>
      </c>
    </row>
    <row r="1624" spans="1:5" x14ac:dyDescent="0.25">
      <c r="A1624" s="5" t="s">
        <v>3147</v>
      </c>
      <c r="B1624" s="15" t="s">
        <v>3148</v>
      </c>
      <c r="C1624" s="20" t="s">
        <v>155</v>
      </c>
      <c r="D1624" s="44">
        <v>56568.33203125</v>
      </c>
      <c r="E1624" s="55">
        <v>66560.328125</v>
      </c>
    </row>
    <row r="1625" spans="1:5" ht="30" x14ac:dyDescent="0.25">
      <c r="A1625" s="5" t="s">
        <v>3149</v>
      </c>
      <c r="B1625" s="15" t="s">
        <v>3150</v>
      </c>
      <c r="C1625" s="20" t="s">
        <v>33</v>
      </c>
      <c r="D1625" s="43">
        <v>98.223655700683594</v>
      </c>
      <c r="E1625" s="54">
        <v>98.334053039550781</v>
      </c>
    </row>
    <row r="1626" spans="1:5" x14ac:dyDescent="0.25">
      <c r="A1626" s="5" t="s">
        <v>3151</v>
      </c>
      <c r="B1626" s="15" t="s">
        <v>3152</v>
      </c>
      <c r="C1626" s="20" t="s">
        <v>155</v>
      </c>
      <c r="D1626" s="48">
        <v>1004.8464965820312</v>
      </c>
      <c r="E1626" s="59">
        <v>1108.85986328125</v>
      </c>
    </row>
    <row r="1627" spans="1:5" ht="30" x14ac:dyDescent="0.25">
      <c r="A1627" s="5" t="s">
        <v>3153</v>
      </c>
      <c r="B1627" s="15" t="s">
        <v>3154</v>
      </c>
      <c r="C1627" s="20" t="s">
        <v>155</v>
      </c>
      <c r="D1627" s="45">
        <v>882.17181396484375</v>
      </c>
      <c r="E1627" s="56">
        <v>973.33636474609375</v>
      </c>
    </row>
    <row r="1628" spans="1:5" x14ac:dyDescent="0.25">
      <c r="A1628" s="5" t="s">
        <v>3155</v>
      </c>
      <c r="B1628" s="15" t="s">
        <v>3156</v>
      </c>
      <c r="C1628" s="20" t="s">
        <v>155</v>
      </c>
      <c r="D1628" s="45">
        <v>122.6746826171875</v>
      </c>
      <c r="E1628" s="56">
        <v>135.52351379394531</v>
      </c>
    </row>
    <row r="1629" spans="1:5" x14ac:dyDescent="0.25">
      <c r="A1629" s="5" t="s">
        <v>3157</v>
      </c>
      <c r="B1629" s="15" t="s">
        <v>3158</v>
      </c>
      <c r="C1629" s="20" t="s">
        <v>27</v>
      </c>
      <c r="D1629" s="42">
        <v>9.0153141021728516</v>
      </c>
      <c r="E1629" s="53">
        <v>9.4467763900756836</v>
      </c>
    </row>
    <row r="1630" spans="1:5" x14ac:dyDescent="0.25">
      <c r="A1630" s="5" t="s">
        <v>3159</v>
      </c>
      <c r="B1630" s="15" t="s">
        <v>3160</v>
      </c>
      <c r="C1630" s="20" t="s">
        <v>27</v>
      </c>
      <c r="D1630" s="42">
        <v>4.2217555046081543</v>
      </c>
      <c r="E1630" s="53">
        <v>4.4284396171569824</v>
      </c>
    </row>
    <row r="1631" spans="1:5" x14ac:dyDescent="0.25">
      <c r="A1631" s="5" t="s">
        <v>3161</v>
      </c>
      <c r="B1631" s="15" t="s">
        <v>3162</v>
      </c>
      <c r="C1631" s="20" t="s">
        <v>1829</v>
      </c>
      <c r="D1631" s="44">
        <v>111424.125</v>
      </c>
      <c r="E1631" s="55">
        <v>126258.2421875</v>
      </c>
    </row>
    <row r="1632" spans="1:5" x14ac:dyDescent="0.25">
      <c r="A1632" s="5" t="s">
        <v>3163</v>
      </c>
      <c r="B1632" s="15" t="s">
        <v>3164</v>
      </c>
      <c r="C1632" s="20" t="s">
        <v>27</v>
      </c>
      <c r="D1632" s="42">
        <v>8.6729917526245117</v>
      </c>
      <c r="E1632" s="53">
        <v>9.0255746841430664</v>
      </c>
    </row>
    <row r="1633" spans="1:5" x14ac:dyDescent="0.25">
      <c r="A1633" s="5" t="s">
        <v>3165</v>
      </c>
      <c r="B1633" s="15" t="s">
        <v>3166</v>
      </c>
      <c r="C1633" s="20" t="s">
        <v>27</v>
      </c>
      <c r="D1633" s="42">
        <v>3.1753904819488525</v>
      </c>
      <c r="E1633" s="53">
        <v>3.2549946308135986</v>
      </c>
    </row>
    <row r="1634" spans="1:5" x14ac:dyDescent="0.25">
      <c r="A1634" s="5" t="s">
        <v>3167</v>
      </c>
      <c r="B1634" s="15" t="s">
        <v>3168</v>
      </c>
      <c r="C1634" s="20" t="s">
        <v>1829</v>
      </c>
      <c r="D1634" s="44">
        <v>104761.9140625</v>
      </c>
      <c r="E1634" s="55">
        <v>117692.3828125</v>
      </c>
    </row>
    <row r="1635" spans="1:5" ht="30" x14ac:dyDescent="0.25">
      <c r="A1635" s="5" t="s">
        <v>3169</v>
      </c>
      <c r="B1635" s="15" t="s">
        <v>3170</v>
      </c>
      <c r="C1635" s="20" t="s">
        <v>27</v>
      </c>
      <c r="D1635" s="43">
        <v>17.68830680847168</v>
      </c>
      <c r="E1635" s="54">
        <v>18.47235107421875</v>
      </c>
    </row>
    <row r="1636" spans="1:5" ht="30" x14ac:dyDescent="0.25">
      <c r="A1636" s="5" t="s">
        <v>3171</v>
      </c>
      <c r="B1636" s="15" t="s">
        <v>3172</v>
      </c>
      <c r="C1636" s="20" t="s">
        <v>27</v>
      </c>
      <c r="D1636" s="42">
        <v>4.2217555046081543</v>
      </c>
      <c r="E1636" s="53">
        <v>4.4284396171569824</v>
      </c>
    </row>
    <row r="1637" spans="1:5" ht="30" x14ac:dyDescent="0.25">
      <c r="A1637" s="5" t="s">
        <v>3173</v>
      </c>
      <c r="B1637" s="15" t="s">
        <v>3174</v>
      </c>
      <c r="C1637" s="20" t="s">
        <v>1829</v>
      </c>
      <c r="D1637" s="44">
        <v>216186.046875</v>
      </c>
      <c r="E1637" s="55">
        <v>243950.609375</v>
      </c>
    </row>
    <row r="1638" spans="1:5" x14ac:dyDescent="0.25">
      <c r="A1638" s="5" t="s">
        <v>3175</v>
      </c>
      <c r="B1638" s="15" t="s">
        <v>3176</v>
      </c>
      <c r="C1638" s="20" t="s">
        <v>27</v>
      </c>
      <c r="D1638" s="43">
        <v>19.950464248657227</v>
      </c>
      <c r="E1638" s="54">
        <v>20.815038681030273</v>
      </c>
    </row>
    <row r="1639" spans="1:5" x14ac:dyDescent="0.25">
      <c r="A1639" s="5" t="s">
        <v>3177</v>
      </c>
      <c r="B1639" s="15" t="s">
        <v>3178</v>
      </c>
      <c r="C1639" s="20" t="s">
        <v>27</v>
      </c>
      <c r="D1639" s="42">
        <v>5.0661063194274902</v>
      </c>
      <c r="E1639" s="53">
        <v>5.3141279220581055</v>
      </c>
    </row>
    <row r="1640" spans="1:5" ht="30" x14ac:dyDescent="0.25">
      <c r="A1640" s="5" t="s">
        <v>3179</v>
      </c>
      <c r="B1640" s="15" t="s">
        <v>3180</v>
      </c>
      <c r="C1640" s="20" t="s">
        <v>1013</v>
      </c>
      <c r="D1640" s="44">
        <v>13980676</v>
      </c>
      <c r="E1640" s="55">
        <v>15253281</v>
      </c>
    </row>
    <row r="1641" spans="1:5" ht="30" x14ac:dyDescent="0.25">
      <c r="A1641" s="5" t="s">
        <v>3181</v>
      </c>
      <c r="B1641" s="15" t="s">
        <v>3182</v>
      </c>
      <c r="C1641" s="20" t="s">
        <v>1013</v>
      </c>
      <c r="D1641" s="44">
        <v>16955324</v>
      </c>
      <c r="E1641" s="55">
        <v>18522126</v>
      </c>
    </row>
    <row r="1642" spans="1:5" x14ac:dyDescent="0.25">
      <c r="A1642" s="5" t="s">
        <v>3183</v>
      </c>
      <c r="B1642" s="15" t="s">
        <v>3184</v>
      </c>
      <c r="C1642" s="20"/>
      <c r="D1642" s="12" t="s">
        <v>1596</v>
      </c>
      <c r="E1642" s="33" t="s">
        <v>1596</v>
      </c>
    </row>
    <row r="1643" spans="1:5" ht="30" x14ac:dyDescent="0.25">
      <c r="A1643" s="5" t="s">
        <v>3185</v>
      </c>
      <c r="B1643" s="15" t="s">
        <v>3186</v>
      </c>
      <c r="C1643" s="20"/>
      <c r="D1643" s="12" t="s">
        <v>3187</v>
      </c>
      <c r="E1643" s="33" t="s">
        <v>3187</v>
      </c>
    </row>
    <row r="1644" spans="1:5" ht="30" x14ac:dyDescent="0.25">
      <c r="A1644" s="5" t="s">
        <v>3188</v>
      </c>
      <c r="B1644" s="15" t="s">
        <v>3189</v>
      </c>
      <c r="C1644" s="20" t="s">
        <v>38</v>
      </c>
      <c r="D1644" s="43">
        <v>71.350006103515625</v>
      </c>
      <c r="E1644" s="54">
        <v>74.092498779296875</v>
      </c>
    </row>
    <row r="1645" spans="1:5" ht="30" x14ac:dyDescent="0.25">
      <c r="A1645" s="5" t="s">
        <v>3190</v>
      </c>
      <c r="B1645" s="15" t="s">
        <v>3191</v>
      </c>
      <c r="C1645" s="20" t="s">
        <v>38</v>
      </c>
      <c r="D1645" s="43">
        <v>71.349998474121094</v>
      </c>
      <c r="E1645" s="54">
        <v>74.092498779296875</v>
      </c>
    </row>
    <row r="1646" spans="1:5" ht="30" x14ac:dyDescent="0.25">
      <c r="A1646" s="5" t="s">
        <v>3192</v>
      </c>
      <c r="B1646" s="15" t="s">
        <v>3193</v>
      </c>
      <c r="C1646" s="20" t="s">
        <v>30</v>
      </c>
      <c r="D1646" s="45">
        <v>530.75543212890625</v>
      </c>
      <c r="E1646" s="56">
        <v>531.87158203125</v>
      </c>
    </row>
    <row r="1647" spans="1:5" x14ac:dyDescent="0.25">
      <c r="A1647" s="5" t="s">
        <v>3194</v>
      </c>
      <c r="B1647" s="15" t="s">
        <v>3195</v>
      </c>
      <c r="C1647" s="20" t="s">
        <v>41</v>
      </c>
      <c r="D1647" s="45">
        <v>209.94578552246094</v>
      </c>
      <c r="E1647" s="56">
        <v>245.79148864746094</v>
      </c>
    </row>
    <row r="1648" spans="1:5" ht="30" x14ac:dyDescent="0.25">
      <c r="A1648" s="5" t="s">
        <v>3196</v>
      </c>
      <c r="B1648" s="15" t="s">
        <v>3197</v>
      </c>
      <c r="C1648" s="20" t="s">
        <v>371</v>
      </c>
      <c r="D1648" s="44">
        <v>3484.036865234375</v>
      </c>
      <c r="E1648" s="55">
        <v>3483.86376953125</v>
      </c>
    </row>
    <row r="1649" spans="1:5" ht="30" x14ac:dyDescent="0.25">
      <c r="A1649" s="5" t="s">
        <v>3198</v>
      </c>
      <c r="B1649" s="15" t="s">
        <v>3199</v>
      </c>
      <c r="C1649" s="20" t="s">
        <v>41</v>
      </c>
      <c r="D1649" s="45">
        <v>209.71226501464844</v>
      </c>
      <c r="E1649" s="56">
        <v>245.55793762207031</v>
      </c>
    </row>
    <row r="1650" spans="1:5" ht="30" x14ac:dyDescent="0.25">
      <c r="A1650" s="5" t="s">
        <v>3200</v>
      </c>
      <c r="B1650" s="15" t="s">
        <v>3201</v>
      </c>
      <c r="C1650" s="20" t="s">
        <v>38</v>
      </c>
      <c r="D1650" s="43">
        <v>71.349998474121094</v>
      </c>
      <c r="E1650" s="54">
        <v>74.092498779296875</v>
      </c>
    </row>
    <row r="1651" spans="1:5" ht="30" x14ac:dyDescent="0.25">
      <c r="A1651" s="5" t="s">
        <v>3202</v>
      </c>
      <c r="B1651" s="15" t="s">
        <v>3203</v>
      </c>
      <c r="C1651" s="20" t="s">
        <v>371</v>
      </c>
      <c r="D1651" s="44">
        <v>3484.036865234375</v>
      </c>
      <c r="E1651" s="55">
        <v>3483.86376953125</v>
      </c>
    </row>
    <row r="1652" spans="1:5" ht="30" x14ac:dyDescent="0.25">
      <c r="A1652" s="5" t="s">
        <v>3204</v>
      </c>
      <c r="B1652" s="15" t="s">
        <v>3205</v>
      </c>
      <c r="C1652" s="20" t="s">
        <v>38</v>
      </c>
      <c r="D1652" s="43">
        <v>22.930000305175781</v>
      </c>
      <c r="E1652" s="54">
        <v>23.811107635498047</v>
      </c>
    </row>
    <row r="1653" spans="1:5" ht="30" x14ac:dyDescent="0.25">
      <c r="A1653" s="5" t="s">
        <v>3206</v>
      </c>
      <c r="B1653" s="15" t="s">
        <v>3207</v>
      </c>
      <c r="C1653" s="20" t="s">
        <v>371</v>
      </c>
      <c r="D1653" s="44">
        <v>3217.846435546875</v>
      </c>
      <c r="E1653" s="55">
        <v>3216.89404296875</v>
      </c>
    </row>
    <row r="1654" spans="1:5" ht="30" x14ac:dyDescent="0.25">
      <c r="A1654" s="5" t="s">
        <v>3208</v>
      </c>
      <c r="B1654" s="15" t="s">
        <v>3209</v>
      </c>
      <c r="C1654" s="20" t="s">
        <v>38</v>
      </c>
      <c r="D1654" s="43">
        <v>22.930000305175781</v>
      </c>
      <c r="E1654" s="54">
        <v>23.811107635498047</v>
      </c>
    </row>
    <row r="1655" spans="1:5" ht="30" x14ac:dyDescent="0.25">
      <c r="A1655" s="5" t="s">
        <v>3210</v>
      </c>
      <c r="B1655" s="15" t="s">
        <v>3211</v>
      </c>
      <c r="C1655" s="20" t="s">
        <v>30</v>
      </c>
      <c r="D1655" s="45">
        <v>388.51449584960937</v>
      </c>
      <c r="E1655" s="56">
        <v>388.77838134765625</v>
      </c>
    </row>
    <row r="1656" spans="1:5" x14ac:dyDescent="0.25">
      <c r="A1656" s="5" t="s">
        <v>3212</v>
      </c>
      <c r="B1656" s="15" t="s">
        <v>3213</v>
      </c>
      <c r="C1656" s="20" t="s">
        <v>41</v>
      </c>
      <c r="D1656" s="45">
        <v>209.71226501464844</v>
      </c>
      <c r="E1656" s="56">
        <v>245.55793762207031</v>
      </c>
    </row>
    <row r="1657" spans="1:5" ht="30" x14ac:dyDescent="0.25">
      <c r="A1657" s="5" t="s">
        <v>3214</v>
      </c>
      <c r="B1657" s="15" t="s">
        <v>3215</v>
      </c>
      <c r="C1657" s="20" t="s">
        <v>371</v>
      </c>
      <c r="D1657" s="44">
        <v>3217.846435546875</v>
      </c>
      <c r="E1657" s="55">
        <v>3216.89404296875</v>
      </c>
    </row>
    <row r="1658" spans="1:5" ht="30" x14ac:dyDescent="0.25">
      <c r="A1658" s="5" t="s">
        <v>3216</v>
      </c>
      <c r="B1658" s="15" t="s">
        <v>3217</v>
      </c>
      <c r="C1658" s="20" t="s">
        <v>162</v>
      </c>
      <c r="D1658" s="42">
        <v>7.5035057067871094</v>
      </c>
      <c r="E1658" s="53">
        <v>8.4534130096435547</v>
      </c>
    </row>
    <row r="1659" spans="1:5" x14ac:dyDescent="0.25">
      <c r="A1659" s="5" t="s">
        <v>3218</v>
      </c>
      <c r="B1659" s="15" t="s">
        <v>3219</v>
      </c>
      <c r="C1659" s="20" t="s">
        <v>371</v>
      </c>
      <c r="D1659" s="46">
        <v>0</v>
      </c>
      <c r="E1659" s="57">
        <v>0</v>
      </c>
    </row>
    <row r="1660" spans="1:5" ht="30" x14ac:dyDescent="0.25">
      <c r="A1660" s="5" t="s">
        <v>3220</v>
      </c>
      <c r="B1660" s="15" t="s">
        <v>3221</v>
      </c>
      <c r="C1660" s="20" t="s">
        <v>371</v>
      </c>
      <c r="D1660" s="46">
        <v>0</v>
      </c>
      <c r="E1660" s="57">
        <v>0</v>
      </c>
    </row>
    <row r="1661" spans="1:5" ht="30" x14ac:dyDescent="0.25">
      <c r="A1661" s="5" t="s">
        <v>3222</v>
      </c>
      <c r="B1661" s="15" t="s">
        <v>3223</v>
      </c>
      <c r="C1661" s="20" t="s">
        <v>1816</v>
      </c>
      <c r="D1661" s="50">
        <v>7.2664190083742142E-3</v>
      </c>
      <c r="E1661" s="61">
        <v>8.1922374665737152E-3</v>
      </c>
    </row>
    <row r="1662" spans="1:5" ht="30" x14ac:dyDescent="0.25">
      <c r="A1662" s="5" t="s">
        <v>3224</v>
      </c>
      <c r="B1662" s="15" t="s">
        <v>3225</v>
      </c>
      <c r="C1662" s="20"/>
      <c r="D1662" s="42">
        <v>3.1116440296173096</v>
      </c>
      <c r="E1662" s="53">
        <v>3.111677885055542</v>
      </c>
    </row>
    <row r="1663" spans="1:5" ht="30" x14ac:dyDescent="0.25">
      <c r="A1663" s="5" t="s">
        <v>3226</v>
      </c>
      <c r="B1663" s="15" t="s">
        <v>3227</v>
      </c>
      <c r="C1663" s="20" t="s">
        <v>33</v>
      </c>
      <c r="D1663" s="43">
        <v>72.778602600097656</v>
      </c>
      <c r="E1663" s="54">
        <v>73.029571533203125</v>
      </c>
    </row>
    <row r="1664" spans="1:5" ht="30" x14ac:dyDescent="0.25">
      <c r="A1664" s="5" t="s">
        <v>3228</v>
      </c>
      <c r="B1664" s="15" t="s">
        <v>3229</v>
      </c>
      <c r="C1664" s="20" t="s">
        <v>33</v>
      </c>
      <c r="D1664" s="43">
        <v>74.967262268066406</v>
      </c>
      <c r="E1664" s="54">
        <v>75.207839965820313</v>
      </c>
    </row>
    <row r="1665" spans="1:5" ht="30" x14ac:dyDescent="0.25">
      <c r="A1665" s="5" t="s">
        <v>3230</v>
      </c>
      <c r="B1665" s="15" t="s">
        <v>3231</v>
      </c>
      <c r="C1665" s="20" t="s">
        <v>33</v>
      </c>
      <c r="D1665" s="43">
        <v>74.967262268066406</v>
      </c>
      <c r="E1665" s="54">
        <v>75.207839965820313</v>
      </c>
    </row>
    <row r="1666" spans="1:5" ht="30" x14ac:dyDescent="0.25">
      <c r="A1666" s="5" t="s">
        <v>3232</v>
      </c>
      <c r="B1666" s="15" t="s">
        <v>3233</v>
      </c>
      <c r="C1666" s="20" t="s">
        <v>155</v>
      </c>
      <c r="D1666" s="44">
        <v>15506.7431640625</v>
      </c>
      <c r="E1666" s="55">
        <v>18210.419921875</v>
      </c>
    </row>
    <row r="1667" spans="1:5" x14ac:dyDescent="0.25">
      <c r="A1667" s="5" t="s">
        <v>3234</v>
      </c>
      <c r="B1667" s="15" t="s">
        <v>3235</v>
      </c>
      <c r="C1667" s="20" t="s">
        <v>155</v>
      </c>
      <c r="D1667" s="44">
        <v>15467.9765625</v>
      </c>
      <c r="E1667" s="55">
        <v>18164.89453125</v>
      </c>
    </row>
    <row r="1668" spans="1:5" ht="30" x14ac:dyDescent="0.25">
      <c r="A1668" s="5" t="s">
        <v>3236</v>
      </c>
      <c r="B1668" s="15" t="s">
        <v>3237</v>
      </c>
      <c r="C1668" s="20" t="s">
        <v>155</v>
      </c>
      <c r="D1668" s="43">
        <v>38.766822814941406</v>
      </c>
      <c r="E1668" s="54">
        <v>45.526008605957031</v>
      </c>
    </row>
    <row r="1669" spans="1:5" x14ac:dyDescent="0.25">
      <c r="A1669" s="5" t="s">
        <v>3238</v>
      </c>
      <c r="B1669" s="15" t="s">
        <v>3239</v>
      </c>
      <c r="C1669" s="20"/>
      <c r="D1669" s="12" t="s">
        <v>1596</v>
      </c>
      <c r="E1669" s="33" t="s">
        <v>1596</v>
      </c>
    </row>
    <row r="1670" spans="1:5" ht="30" x14ac:dyDescent="0.25">
      <c r="A1670" s="5" t="s">
        <v>3240</v>
      </c>
      <c r="B1670" s="15" t="s">
        <v>3241</v>
      </c>
      <c r="C1670" s="20"/>
      <c r="D1670" s="12" t="s">
        <v>3187</v>
      </c>
      <c r="E1670" s="33" t="s">
        <v>3187</v>
      </c>
    </row>
    <row r="1671" spans="1:5" ht="30" x14ac:dyDescent="0.25">
      <c r="A1671" s="5" t="s">
        <v>3242</v>
      </c>
      <c r="B1671" s="15" t="s">
        <v>3243</v>
      </c>
      <c r="C1671" s="20" t="s">
        <v>38</v>
      </c>
      <c r="D1671" s="43">
        <v>22.930000305175781</v>
      </c>
      <c r="E1671" s="54">
        <v>23.811107635498047</v>
      </c>
    </row>
    <row r="1672" spans="1:5" ht="30" x14ac:dyDescent="0.25">
      <c r="A1672" s="5" t="s">
        <v>3244</v>
      </c>
      <c r="B1672" s="15" t="s">
        <v>3245</v>
      </c>
      <c r="C1672" s="20" t="s">
        <v>38</v>
      </c>
      <c r="D1672" s="43">
        <v>22.930000305175781</v>
      </c>
      <c r="E1672" s="54">
        <v>23.811107635498047</v>
      </c>
    </row>
    <row r="1673" spans="1:5" ht="30" x14ac:dyDescent="0.25">
      <c r="A1673" s="5" t="s">
        <v>3246</v>
      </c>
      <c r="B1673" s="15" t="s">
        <v>3247</v>
      </c>
      <c r="C1673" s="20" t="s">
        <v>30</v>
      </c>
      <c r="D1673" s="45">
        <v>388.51449584960937</v>
      </c>
      <c r="E1673" s="56">
        <v>388.77838134765625</v>
      </c>
    </row>
    <row r="1674" spans="1:5" x14ac:dyDescent="0.25">
      <c r="A1674" s="5" t="s">
        <v>3248</v>
      </c>
      <c r="B1674" s="15" t="s">
        <v>3249</v>
      </c>
      <c r="C1674" s="20" t="s">
        <v>41</v>
      </c>
      <c r="D1674" s="45">
        <v>200.57424926757813</v>
      </c>
      <c r="E1674" s="56">
        <v>234.719482421875</v>
      </c>
    </row>
    <row r="1675" spans="1:5" ht="30" x14ac:dyDescent="0.25">
      <c r="A1675" s="5" t="s">
        <v>3250</v>
      </c>
      <c r="B1675" s="15" t="s">
        <v>3251</v>
      </c>
      <c r="C1675" s="20" t="s">
        <v>371</v>
      </c>
      <c r="D1675" s="44">
        <v>3217.846435546875</v>
      </c>
      <c r="E1675" s="55">
        <v>3216.89404296875</v>
      </c>
    </row>
    <row r="1676" spans="1:5" ht="30" x14ac:dyDescent="0.25">
      <c r="A1676" s="5" t="s">
        <v>3252</v>
      </c>
      <c r="B1676" s="15" t="s">
        <v>3253</v>
      </c>
      <c r="C1676" s="20" t="s">
        <v>41</v>
      </c>
      <c r="D1676" s="45">
        <v>200.57424926757813</v>
      </c>
      <c r="E1676" s="56">
        <v>234.719482421875</v>
      </c>
    </row>
    <row r="1677" spans="1:5" ht="30" x14ac:dyDescent="0.25">
      <c r="A1677" s="5" t="s">
        <v>3254</v>
      </c>
      <c r="B1677" s="15" t="s">
        <v>3255</v>
      </c>
      <c r="C1677" s="20" t="s">
        <v>38</v>
      </c>
      <c r="D1677" s="43">
        <v>22.930000305175781</v>
      </c>
      <c r="E1677" s="54">
        <v>23.811107635498047</v>
      </c>
    </row>
    <row r="1678" spans="1:5" ht="30" x14ac:dyDescent="0.25">
      <c r="A1678" s="5" t="s">
        <v>3256</v>
      </c>
      <c r="B1678" s="15" t="s">
        <v>3257</v>
      </c>
      <c r="C1678" s="20" t="s">
        <v>371</v>
      </c>
      <c r="D1678" s="44">
        <v>3217.846435546875</v>
      </c>
      <c r="E1678" s="55">
        <v>3216.89404296875</v>
      </c>
    </row>
    <row r="1679" spans="1:5" ht="30" x14ac:dyDescent="0.25">
      <c r="A1679" s="5" t="s">
        <v>3258</v>
      </c>
      <c r="B1679" s="15" t="s">
        <v>3259</v>
      </c>
      <c r="C1679" s="20" t="s">
        <v>38</v>
      </c>
      <c r="D1679" s="43">
        <v>15.310000419616699</v>
      </c>
      <c r="E1679" s="54">
        <v>15.897286415100098</v>
      </c>
    </row>
    <row r="1680" spans="1:5" ht="30" x14ac:dyDescent="0.25">
      <c r="A1680" s="5" t="s">
        <v>3260</v>
      </c>
      <c r="B1680" s="15" t="s">
        <v>3261</v>
      </c>
      <c r="C1680" s="20" t="s">
        <v>371</v>
      </c>
      <c r="D1680" s="44">
        <v>3129.07177734375</v>
      </c>
      <c r="E1680" s="55">
        <v>3127.905517578125</v>
      </c>
    </row>
    <row r="1681" spans="1:5" ht="30" x14ac:dyDescent="0.25">
      <c r="A1681" s="5" t="s">
        <v>3262</v>
      </c>
      <c r="B1681" s="15" t="s">
        <v>3263</v>
      </c>
      <c r="C1681" s="20" t="s">
        <v>38</v>
      </c>
      <c r="D1681" s="43">
        <v>15.310000419616699</v>
      </c>
      <c r="E1681" s="54">
        <v>15.897286415100098</v>
      </c>
    </row>
    <row r="1682" spans="1:5" ht="30" x14ac:dyDescent="0.25">
      <c r="A1682" s="5" t="s">
        <v>3264</v>
      </c>
      <c r="B1682" s="15" t="s">
        <v>3265</v>
      </c>
      <c r="C1682" s="20" t="s">
        <v>30</v>
      </c>
      <c r="D1682" s="45">
        <v>341.59814453125</v>
      </c>
      <c r="E1682" s="56">
        <v>341.64288330078125</v>
      </c>
    </row>
    <row r="1683" spans="1:5" x14ac:dyDescent="0.25">
      <c r="A1683" s="5" t="s">
        <v>3266</v>
      </c>
      <c r="B1683" s="15" t="s">
        <v>3267</v>
      </c>
      <c r="C1683" s="20" t="s">
        <v>41</v>
      </c>
      <c r="D1683" s="45">
        <v>200.57424926757813</v>
      </c>
      <c r="E1683" s="56">
        <v>234.719482421875</v>
      </c>
    </row>
    <row r="1684" spans="1:5" ht="30" x14ac:dyDescent="0.25">
      <c r="A1684" s="5" t="s">
        <v>3268</v>
      </c>
      <c r="B1684" s="15" t="s">
        <v>3269</v>
      </c>
      <c r="C1684" s="20" t="s">
        <v>371</v>
      </c>
      <c r="D1684" s="44">
        <v>3129.07177734375</v>
      </c>
      <c r="E1684" s="55">
        <v>3127.905517578125</v>
      </c>
    </row>
    <row r="1685" spans="1:5" ht="30" x14ac:dyDescent="0.25">
      <c r="A1685" s="5" t="s">
        <v>3270</v>
      </c>
      <c r="B1685" s="15" t="s">
        <v>3271</v>
      </c>
      <c r="C1685" s="20" t="s">
        <v>162</v>
      </c>
      <c r="D1685" s="43">
        <v>10.025321960449219</v>
      </c>
      <c r="E1685" s="54">
        <v>11.286152839660645</v>
      </c>
    </row>
    <row r="1686" spans="1:5" x14ac:dyDescent="0.25">
      <c r="A1686" s="5" t="s">
        <v>3272</v>
      </c>
      <c r="B1686" s="15" t="s">
        <v>3273</v>
      </c>
      <c r="C1686" s="20" t="s">
        <v>371</v>
      </c>
      <c r="D1686" s="46">
        <v>0</v>
      </c>
      <c r="E1686" s="57">
        <v>0</v>
      </c>
    </row>
    <row r="1687" spans="1:5" ht="30" x14ac:dyDescent="0.25">
      <c r="A1687" s="5" t="s">
        <v>3274</v>
      </c>
      <c r="B1687" s="15" t="s">
        <v>3275</v>
      </c>
      <c r="C1687" s="20" t="s">
        <v>371</v>
      </c>
      <c r="D1687" s="46">
        <v>0</v>
      </c>
      <c r="E1687" s="57">
        <v>0</v>
      </c>
    </row>
    <row r="1688" spans="1:5" ht="30" x14ac:dyDescent="0.25">
      <c r="A1688" s="5" t="s">
        <v>3276</v>
      </c>
      <c r="B1688" s="15" t="s">
        <v>3277</v>
      </c>
      <c r="C1688" s="20" t="s">
        <v>1816</v>
      </c>
      <c r="D1688" s="47">
        <v>1.9774021580815315E-2</v>
      </c>
      <c r="E1688" s="58">
        <v>2.2274097427725792E-2</v>
      </c>
    </row>
    <row r="1689" spans="1:5" ht="30" x14ac:dyDescent="0.25">
      <c r="A1689" s="5" t="s">
        <v>3278</v>
      </c>
      <c r="B1689" s="15" t="s">
        <v>3279</v>
      </c>
      <c r="C1689" s="20"/>
      <c r="D1689" s="42">
        <v>1.4977139234542847</v>
      </c>
      <c r="E1689" s="53">
        <v>1.4978095293045044</v>
      </c>
    </row>
    <row r="1690" spans="1:5" ht="30" x14ac:dyDescent="0.25">
      <c r="A1690" s="5" t="s">
        <v>3280</v>
      </c>
      <c r="B1690" s="15" t="s">
        <v>3281</v>
      </c>
      <c r="C1690" s="20" t="s">
        <v>33</v>
      </c>
      <c r="D1690" s="43">
        <v>77.431015014648437</v>
      </c>
      <c r="E1690" s="54">
        <v>77.6783447265625</v>
      </c>
    </row>
    <row r="1691" spans="1:5" ht="30" x14ac:dyDescent="0.25">
      <c r="A1691" s="5" t="s">
        <v>3282</v>
      </c>
      <c r="B1691" s="15" t="s">
        <v>3283</v>
      </c>
      <c r="C1691" s="20" t="s">
        <v>33</v>
      </c>
      <c r="D1691" s="43">
        <v>77.833648681640625</v>
      </c>
      <c r="E1691" s="54">
        <v>78.078033447265625</v>
      </c>
    </row>
    <row r="1692" spans="1:5" ht="30" x14ac:dyDescent="0.25">
      <c r="A1692" s="5" t="s">
        <v>3284</v>
      </c>
      <c r="B1692" s="15" t="s">
        <v>3285</v>
      </c>
      <c r="C1692" s="20" t="s">
        <v>33</v>
      </c>
      <c r="D1692" s="43">
        <v>77.833648681640625</v>
      </c>
      <c r="E1692" s="54">
        <v>78.078033447265625</v>
      </c>
    </row>
    <row r="1693" spans="1:5" ht="30" x14ac:dyDescent="0.25">
      <c r="A1693" s="5" t="s">
        <v>3286</v>
      </c>
      <c r="B1693" s="15" t="s">
        <v>3287</v>
      </c>
      <c r="C1693" s="20" t="s">
        <v>155</v>
      </c>
      <c r="D1693" s="44">
        <v>4946.16748046875</v>
      </c>
      <c r="E1693" s="55">
        <v>5802.12939453125</v>
      </c>
    </row>
    <row r="1694" spans="1:5" x14ac:dyDescent="0.25">
      <c r="A1694" s="5" t="s">
        <v>3288</v>
      </c>
      <c r="B1694" s="15" t="s">
        <v>3289</v>
      </c>
      <c r="C1694" s="20" t="s">
        <v>155</v>
      </c>
      <c r="D1694" s="44">
        <v>4933.80224609375</v>
      </c>
      <c r="E1694" s="55">
        <v>5787.6240234375</v>
      </c>
    </row>
    <row r="1695" spans="1:5" ht="30" x14ac:dyDescent="0.25">
      <c r="A1695" s="5" t="s">
        <v>3290</v>
      </c>
      <c r="B1695" s="15" t="s">
        <v>3291</v>
      </c>
      <c r="C1695" s="20" t="s">
        <v>155</v>
      </c>
      <c r="D1695" s="43">
        <v>12.36540699005127</v>
      </c>
      <c r="E1695" s="54">
        <v>14.50531005859375</v>
      </c>
    </row>
    <row r="1696" spans="1:5" x14ac:dyDescent="0.25">
      <c r="A1696" s="5" t="s">
        <v>3292</v>
      </c>
      <c r="B1696" s="15" t="s">
        <v>3293</v>
      </c>
      <c r="C1696" s="20"/>
      <c r="D1696" s="12" t="s">
        <v>1596</v>
      </c>
      <c r="E1696" s="33" t="s">
        <v>1596</v>
      </c>
    </row>
    <row r="1697" spans="1:5" ht="30" x14ac:dyDescent="0.25">
      <c r="A1697" s="5" t="s">
        <v>3294</v>
      </c>
      <c r="B1697" s="15" t="s">
        <v>3295</v>
      </c>
      <c r="C1697" s="20"/>
      <c r="D1697" s="12" t="s">
        <v>3187</v>
      </c>
      <c r="E1697" s="33" t="s">
        <v>3187</v>
      </c>
    </row>
    <row r="1698" spans="1:5" ht="30" x14ac:dyDescent="0.25">
      <c r="A1698" s="5" t="s">
        <v>3296</v>
      </c>
      <c r="B1698" s="15" t="s">
        <v>3297</v>
      </c>
      <c r="C1698" s="20" t="s">
        <v>38</v>
      </c>
      <c r="D1698" s="43">
        <v>15.310000419616699</v>
      </c>
      <c r="E1698" s="54">
        <v>15.897286415100098</v>
      </c>
    </row>
    <row r="1699" spans="1:5" ht="30" x14ac:dyDescent="0.25">
      <c r="A1699" s="5" t="s">
        <v>3298</v>
      </c>
      <c r="B1699" s="15" t="s">
        <v>3299</v>
      </c>
      <c r="C1699" s="20" t="s">
        <v>38</v>
      </c>
      <c r="D1699" s="43">
        <v>15.310000419616699</v>
      </c>
      <c r="E1699" s="54">
        <v>15.897286415100098</v>
      </c>
    </row>
    <row r="1700" spans="1:5" ht="30" x14ac:dyDescent="0.25">
      <c r="A1700" s="5" t="s">
        <v>3300</v>
      </c>
      <c r="B1700" s="15" t="s">
        <v>3301</v>
      </c>
      <c r="C1700" s="20" t="s">
        <v>30</v>
      </c>
      <c r="D1700" s="45">
        <v>341.59814453125</v>
      </c>
      <c r="E1700" s="56">
        <v>341.64288330078125</v>
      </c>
    </row>
    <row r="1701" spans="1:5" x14ac:dyDescent="0.25">
      <c r="A1701" s="5" t="s">
        <v>3302</v>
      </c>
      <c r="B1701" s="15" t="s">
        <v>3303</v>
      </c>
      <c r="C1701" s="20" t="s">
        <v>41</v>
      </c>
      <c r="D1701" s="45">
        <v>186.30560302734375</v>
      </c>
      <c r="E1701" s="56">
        <v>218.0882568359375</v>
      </c>
    </row>
    <row r="1702" spans="1:5" ht="30" x14ac:dyDescent="0.25">
      <c r="A1702" s="5" t="s">
        <v>3304</v>
      </c>
      <c r="B1702" s="15" t="s">
        <v>3305</v>
      </c>
      <c r="C1702" s="20" t="s">
        <v>371</v>
      </c>
      <c r="D1702" s="44">
        <v>3129.07177734375</v>
      </c>
      <c r="E1702" s="55">
        <v>3127.905517578125</v>
      </c>
    </row>
    <row r="1703" spans="1:5" ht="30" x14ac:dyDescent="0.25">
      <c r="A1703" s="5" t="s">
        <v>3306</v>
      </c>
      <c r="B1703" s="15" t="s">
        <v>3307</v>
      </c>
      <c r="C1703" s="20" t="s">
        <v>41</v>
      </c>
      <c r="D1703" s="45">
        <v>186.30560302734375</v>
      </c>
      <c r="E1703" s="56">
        <v>218.0882568359375</v>
      </c>
    </row>
    <row r="1704" spans="1:5" ht="30" x14ac:dyDescent="0.25">
      <c r="A1704" s="5" t="s">
        <v>3308</v>
      </c>
      <c r="B1704" s="15" t="s">
        <v>3309</v>
      </c>
      <c r="C1704" s="20" t="s">
        <v>38</v>
      </c>
      <c r="D1704" s="43">
        <v>15.310000419616699</v>
      </c>
      <c r="E1704" s="54">
        <v>15.897286415100098</v>
      </c>
    </row>
    <row r="1705" spans="1:5" ht="30" x14ac:dyDescent="0.25">
      <c r="A1705" s="5" t="s">
        <v>3310</v>
      </c>
      <c r="B1705" s="15" t="s">
        <v>3311</v>
      </c>
      <c r="C1705" s="20" t="s">
        <v>371</v>
      </c>
      <c r="D1705" s="44">
        <v>3129.07177734375</v>
      </c>
      <c r="E1705" s="55">
        <v>3127.905517578125</v>
      </c>
    </row>
    <row r="1706" spans="1:5" ht="30" x14ac:dyDescent="0.25">
      <c r="A1706" s="5" t="s">
        <v>3312</v>
      </c>
      <c r="B1706" s="15" t="s">
        <v>3313</v>
      </c>
      <c r="C1706" s="20" t="s">
        <v>38</v>
      </c>
      <c r="D1706" s="42">
        <v>5.2680001258850098</v>
      </c>
      <c r="E1706" s="53">
        <v>5.4709901809692383</v>
      </c>
    </row>
    <row r="1707" spans="1:5" ht="30" x14ac:dyDescent="0.25">
      <c r="A1707" s="5" t="s">
        <v>3314</v>
      </c>
      <c r="B1707" s="15" t="s">
        <v>3315</v>
      </c>
      <c r="C1707" s="20" t="s">
        <v>371</v>
      </c>
      <c r="D1707" s="48">
        <v>2911.860107421875</v>
      </c>
      <c r="E1707" s="59">
        <v>2910.353759765625</v>
      </c>
    </row>
    <row r="1708" spans="1:5" ht="30" x14ac:dyDescent="0.25">
      <c r="A1708" s="5" t="s">
        <v>3316</v>
      </c>
      <c r="B1708" s="15" t="s">
        <v>3317</v>
      </c>
      <c r="C1708" s="20" t="s">
        <v>38</v>
      </c>
      <c r="D1708" s="42">
        <v>5.2680001258850098</v>
      </c>
      <c r="E1708" s="53">
        <v>5.4709901809692383</v>
      </c>
    </row>
    <row r="1709" spans="1:5" ht="30" x14ac:dyDescent="0.25">
      <c r="A1709" s="5" t="s">
        <v>3318</v>
      </c>
      <c r="B1709" s="15" t="s">
        <v>3319</v>
      </c>
      <c r="C1709" s="20" t="s">
        <v>30</v>
      </c>
      <c r="D1709" s="45">
        <v>226.92483520507812</v>
      </c>
      <c r="E1709" s="56">
        <v>226.60885620117187</v>
      </c>
    </row>
    <row r="1710" spans="1:5" x14ac:dyDescent="0.25">
      <c r="A1710" s="5" t="s">
        <v>3320</v>
      </c>
      <c r="B1710" s="15" t="s">
        <v>3321</v>
      </c>
      <c r="C1710" s="20" t="s">
        <v>41</v>
      </c>
      <c r="D1710" s="45">
        <v>186.30560302734375</v>
      </c>
      <c r="E1710" s="56">
        <v>218.0882568359375</v>
      </c>
    </row>
    <row r="1711" spans="1:5" ht="30" x14ac:dyDescent="0.25">
      <c r="A1711" s="5" t="s">
        <v>3322</v>
      </c>
      <c r="B1711" s="15" t="s">
        <v>3323</v>
      </c>
      <c r="C1711" s="20" t="s">
        <v>371</v>
      </c>
      <c r="D1711" s="48">
        <v>2911.860107421875</v>
      </c>
      <c r="E1711" s="59">
        <v>2910.353759765625</v>
      </c>
    </row>
    <row r="1712" spans="1:5" ht="30" x14ac:dyDescent="0.25">
      <c r="A1712" s="5" t="s">
        <v>3324</v>
      </c>
      <c r="B1712" s="15" t="s">
        <v>3325</v>
      </c>
      <c r="C1712" s="20" t="s">
        <v>162</v>
      </c>
      <c r="D1712" s="43">
        <v>22.166414260864258</v>
      </c>
      <c r="E1712" s="54">
        <v>24.944904327392578</v>
      </c>
    </row>
    <row r="1713" spans="1:5" x14ac:dyDescent="0.25">
      <c r="A1713" s="5" t="s">
        <v>3326</v>
      </c>
      <c r="B1713" s="15" t="s">
        <v>3327</v>
      </c>
      <c r="C1713" s="20" t="s">
        <v>371</v>
      </c>
      <c r="D1713" s="46">
        <v>0</v>
      </c>
      <c r="E1713" s="57">
        <v>0</v>
      </c>
    </row>
    <row r="1714" spans="1:5" ht="30" x14ac:dyDescent="0.25">
      <c r="A1714" s="5" t="s">
        <v>3328</v>
      </c>
      <c r="B1714" s="15" t="s">
        <v>3329</v>
      </c>
      <c r="C1714" s="20" t="s">
        <v>371</v>
      </c>
      <c r="D1714" s="46">
        <v>0</v>
      </c>
      <c r="E1714" s="57">
        <v>0</v>
      </c>
    </row>
    <row r="1715" spans="1:5" ht="30" x14ac:dyDescent="0.25">
      <c r="A1715" s="5" t="s">
        <v>3330</v>
      </c>
      <c r="B1715" s="15" t="s">
        <v>3331</v>
      </c>
      <c r="C1715" s="20" t="s">
        <v>1816</v>
      </c>
      <c r="D1715" s="47">
        <v>2.6567554101347923E-2</v>
      </c>
      <c r="E1715" s="58">
        <v>2.993442490696907E-2</v>
      </c>
    </row>
    <row r="1716" spans="1:5" ht="30" x14ac:dyDescent="0.25">
      <c r="A1716" s="5" t="s">
        <v>3332</v>
      </c>
      <c r="B1716" s="15" t="s">
        <v>3333</v>
      </c>
      <c r="C1716" s="20"/>
      <c r="D1716" s="42">
        <v>2.9062261581420898</v>
      </c>
      <c r="E1716" s="53">
        <v>2.9057419300079346</v>
      </c>
    </row>
    <row r="1717" spans="1:5" ht="30" x14ac:dyDescent="0.25">
      <c r="A1717" s="5" t="s">
        <v>3334</v>
      </c>
      <c r="B1717" s="15" t="s">
        <v>3335</v>
      </c>
      <c r="C1717" s="20" t="s">
        <v>33</v>
      </c>
      <c r="D1717" s="43">
        <v>81.939979553222656</v>
      </c>
      <c r="E1717" s="54">
        <v>82.185134887695313</v>
      </c>
    </row>
    <row r="1718" spans="1:5" ht="30" x14ac:dyDescent="0.25">
      <c r="A1718" s="5" t="s">
        <v>3336</v>
      </c>
      <c r="B1718" s="15" t="s">
        <v>3337</v>
      </c>
      <c r="C1718" s="20" t="s">
        <v>33</v>
      </c>
      <c r="D1718" s="43">
        <v>83.306510925292969</v>
      </c>
      <c r="E1718" s="54">
        <v>83.536567687988281</v>
      </c>
    </row>
    <row r="1719" spans="1:5" ht="30" x14ac:dyDescent="0.25">
      <c r="A1719" s="5" t="s">
        <v>3338</v>
      </c>
      <c r="B1719" s="15" t="s">
        <v>3339</v>
      </c>
      <c r="C1719" s="20" t="s">
        <v>33</v>
      </c>
      <c r="D1719" s="43">
        <v>83.306510925292969</v>
      </c>
      <c r="E1719" s="54">
        <v>83.536567687988281</v>
      </c>
    </row>
    <row r="1720" spans="1:5" ht="30" x14ac:dyDescent="0.25">
      <c r="A1720" s="5" t="s">
        <v>3340</v>
      </c>
      <c r="B1720" s="15" t="s">
        <v>3341</v>
      </c>
      <c r="C1720" s="20" t="s">
        <v>155</v>
      </c>
      <c r="D1720" s="44">
        <v>11241.212890625</v>
      </c>
      <c r="E1720" s="55">
        <v>13179.5048828125</v>
      </c>
    </row>
    <row r="1721" spans="1:5" x14ac:dyDescent="0.25">
      <c r="A1721" s="5" t="s">
        <v>3342</v>
      </c>
      <c r="B1721" s="15" t="s">
        <v>3343</v>
      </c>
      <c r="C1721" s="20" t="s">
        <v>155</v>
      </c>
      <c r="D1721" s="44">
        <v>11213.1103515625</v>
      </c>
      <c r="E1721" s="55">
        <v>13146.556640625</v>
      </c>
    </row>
    <row r="1722" spans="1:5" ht="30" x14ac:dyDescent="0.25">
      <c r="A1722" s="5" t="s">
        <v>3344</v>
      </c>
      <c r="B1722" s="15" t="s">
        <v>3345</v>
      </c>
      <c r="C1722" s="20" t="s">
        <v>155</v>
      </c>
      <c r="D1722" s="43">
        <v>28.103004455566406</v>
      </c>
      <c r="E1722" s="54">
        <v>32.94873046875</v>
      </c>
    </row>
    <row r="1723" spans="1:5" x14ac:dyDescent="0.25">
      <c r="A1723" s="5" t="s">
        <v>3346</v>
      </c>
      <c r="B1723" s="15" t="s">
        <v>3347</v>
      </c>
      <c r="C1723" s="20"/>
      <c r="D1723" s="12" t="s">
        <v>1596</v>
      </c>
      <c r="E1723" s="33" t="s">
        <v>1596</v>
      </c>
    </row>
    <row r="1724" spans="1:5" ht="30" x14ac:dyDescent="0.25">
      <c r="A1724" s="5" t="s">
        <v>3348</v>
      </c>
      <c r="B1724" s="15" t="s">
        <v>3349</v>
      </c>
      <c r="C1724" s="20"/>
      <c r="D1724" s="12" t="s">
        <v>3187</v>
      </c>
      <c r="E1724" s="33" t="s">
        <v>3187</v>
      </c>
    </row>
    <row r="1725" spans="1:5" ht="30" x14ac:dyDescent="0.25">
      <c r="A1725" s="5" t="s">
        <v>3350</v>
      </c>
      <c r="B1725" s="15" t="s">
        <v>3351</v>
      </c>
      <c r="C1725" s="20" t="s">
        <v>38</v>
      </c>
      <c r="D1725" s="42">
        <v>5.2680001258850098</v>
      </c>
      <c r="E1725" s="53">
        <v>5.4709901809692383</v>
      </c>
    </row>
    <row r="1726" spans="1:5" ht="30" x14ac:dyDescent="0.25">
      <c r="A1726" s="5" t="s">
        <v>3352</v>
      </c>
      <c r="B1726" s="15" t="s">
        <v>3353</v>
      </c>
      <c r="C1726" s="20" t="s">
        <v>38</v>
      </c>
      <c r="D1726" s="42">
        <v>5.2680001258850098</v>
      </c>
      <c r="E1726" s="53">
        <v>5.4709901809692383</v>
      </c>
    </row>
    <row r="1727" spans="1:5" ht="30" x14ac:dyDescent="0.25">
      <c r="A1727" s="5" t="s">
        <v>3354</v>
      </c>
      <c r="B1727" s="15" t="s">
        <v>3355</v>
      </c>
      <c r="C1727" s="20" t="s">
        <v>30</v>
      </c>
      <c r="D1727" s="45">
        <v>226.92483520507812</v>
      </c>
      <c r="E1727" s="56">
        <v>226.60885620117187</v>
      </c>
    </row>
    <row r="1728" spans="1:5" x14ac:dyDescent="0.25">
      <c r="A1728" s="5" t="s">
        <v>3356</v>
      </c>
      <c r="B1728" s="15" t="s">
        <v>3357</v>
      </c>
      <c r="C1728" s="20" t="s">
        <v>41</v>
      </c>
      <c r="D1728" s="45">
        <v>184.84211730957031</v>
      </c>
      <c r="E1728" s="56">
        <v>216.87106323242187</v>
      </c>
    </row>
    <row r="1729" spans="1:5" ht="30" x14ac:dyDescent="0.25">
      <c r="A1729" s="5" t="s">
        <v>3358</v>
      </c>
      <c r="B1729" s="15" t="s">
        <v>3359</v>
      </c>
      <c r="C1729" s="20" t="s">
        <v>371</v>
      </c>
      <c r="D1729" s="48">
        <v>2911.860107421875</v>
      </c>
      <c r="E1729" s="59">
        <v>2910.353759765625</v>
      </c>
    </row>
    <row r="1730" spans="1:5" ht="30" x14ac:dyDescent="0.25">
      <c r="A1730" s="5" t="s">
        <v>3360</v>
      </c>
      <c r="B1730" s="15" t="s">
        <v>3361</v>
      </c>
      <c r="C1730" s="20" t="s">
        <v>41</v>
      </c>
      <c r="D1730" s="45">
        <v>184.84211730957031</v>
      </c>
      <c r="E1730" s="56">
        <v>216.87106323242187</v>
      </c>
    </row>
    <row r="1731" spans="1:5" ht="30" x14ac:dyDescent="0.25">
      <c r="A1731" s="5" t="s">
        <v>3362</v>
      </c>
      <c r="B1731" s="15" t="s">
        <v>3363</v>
      </c>
      <c r="C1731" s="20" t="s">
        <v>38</v>
      </c>
      <c r="D1731" s="42">
        <v>5.2680001258850098</v>
      </c>
      <c r="E1731" s="53">
        <v>5.4709901809692383</v>
      </c>
    </row>
    <row r="1732" spans="1:5" ht="30" x14ac:dyDescent="0.25">
      <c r="A1732" s="5" t="s">
        <v>3364</v>
      </c>
      <c r="B1732" s="15" t="s">
        <v>3365</v>
      </c>
      <c r="C1732" s="20" t="s">
        <v>371</v>
      </c>
      <c r="D1732" s="48">
        <v>2911.860107421875</v>
      </c>
      <c r="E1732" s="59">
        <v>2910.353759765625</v>
      </c>
    </row>
    <row r="1733" spans="1:5" ht="30" x14ac:dyDescent="0.25">
      <c r="A1733" s="5" t="s">
        <v>3366</v>
      </c>
      <c r="B1733" s="15" t="s">
        <v>3367</v>
      </c>
      <c r="C1733" s="20" t="s">
        <v>38</v>
      </c>
      <c r="D1733" s="42">
        <v>4.5560002326965332</v>
      </c>
      <c r="E1733" s="53">
        <v>4.7308063507080078</v>
      </c>
    </row>
    <row r="1734" spans="1:5" ht="30" x14ac:dyDescent="0.25">
      <c r="A1734" s="5" t="s">
        <v>3368</v>
      </c>
      <c r="B1734" s="15" t="s">
        <v>3369</v>
      </c>
      <c r="C1734" s="20" t="s">
        <v>371</v>
      </c>
      <c r="D1734" s="48">
        <v>2885.132568359375</v>
      </c>
      <c r="E1734" s="59">
        <v>2883.556396484375</v>
      </c>
    </row>
    <row r="1735" spans="1:5" ht="30" x14ac:dyDescent="0.25">
      <c r="A1735" s="5" t="s">
        <v>3370</v>
      </c>
      <c r="B1735" s="15" t="s">
        <v>3371</v>
      </c>
      <c r="C1735" s="20" t="s">
        <v>38</v>
      </c>
      <c r="D1735" s="42">
        <v>4.5560002326965332</v>
      </c>
      <c r="E1735" s="53">
        <v>4.7308063507080078</v>
      </c>
    </row>
    <row r="1736" spans="1:5" ht="30" x14ac:dyDescent="0.25">
      <c r="A1736" s="5" t="s">
        <v>3372</v>
      </c>
      <c r="B1736" s="15" t="s">
        <v>3373</v>
      </c>
      <c r="C1736" s="20" t="s">
        <v>30</v>
      </c>
      <c r="D1736" s="45">
        <v>212.7618408203125</v>
      </c>
      <c r="E1736" s="56">
        <v>212.39315795898437</v>
      </c>
    </row>
    <row r="1737" spans="1:5" x14ac:dyDescent="0.25">
      <c r="A1737" s="5" t="s">
        <v>3374</v>
      </c>
      <c r="B1737" s="15" t="s">
        <v>3375</v>
      </c>
      <c r="C1737" s="20" t="s">
        <v>41</v>
      </c>
      <c r="D1737" s="45">
        <v>184.84211730957031</v>
      </c>
      <c r="E1737" s="56">
        <v>216.87106323242187</v>
      </c>
    </row>
    <row r="1738" spans="1:5" ht="30" x14ac:dyDescent="0.25">
      <c r="A1738" s="5" t="s">
        <v>3376</v>
      </c>
      <c r="B1738" s="15" t="s">
        <v>3377</v>
      </c>
      <c r="C1738" s="20" t="s">
        <v>371</v>
      </c>
      <c r="D1738" s="48">
        <v>2885.132568359375</v>
      </c>
      <c r="E1738" s="59">
        <v>2883.556396484375</v>
      </c>
    </row>
    <row r="1739" spans="1:5" ht="30" x14ac:dyDescent="0.25">
      <c r="A1739" s="5" t="s">
        <v>3378</v>
      </c>
      <c r="B1739" s="15" t="s">
        <v>3379</v>
      </c>
      <c r="C1739" s="20" t="s">
        <v>162</v>
      </c>
      <c r="D1739" s="43">
        <v>24.725156784057617</v>
      </c>
      <c r="E1739" s="54">
        <v>27.889509201049805</v>
      </c>
    </row>
    <row r="1740" spans="1:5" x14ac:dyDescent="0.25">
      <c r="A1740" s="5" t="s">
        <v>3380</v>
      </c>
      <c r="B1740" s="15" t="s">
        <v>3381</v>
      </c>
      <c r="C1740" s="20" t="s">
        <v>371</v>
      </c>
      <c r="D1740" s="46">
        <v>0</v>
      </c>
      <c r="E1740" s="57">
        <v>0</v>
      </c>
    </row>
    <row r="1741" spans="1:5" ht="30" x14ac:dyDescent="0.25">
      <c r="A1741" s="5" t="s">
        <v>3382</v>
      </c>
      <c r="B1741" s="15" t="s">
        <v>3383</v>
      </c>
      <c r="C1741" s="20" t="s">
        <v>371</v>
      </c>
      <c r="D1741" s="46">
        <v>0</v>
      </c>
      <c r="E1741" s="57">
        <v>0</v>
      </c>
    </row>
    <row r="1742" spans="1:5" ht="30" x14ac:dyDescent="0.25">
      <c r="A1742" s="5" t="s">
        <v>3384</v>
      </c>
      <c r="B1742" s="15" t="s">
        <v>3385</v>
      </c>
      <c r="C1742" s="20" t="s">
        <v>1816</v>
      </c>
      <c r="D1742" s="47">
        <v>6.9328933954238892E-2</v>
      </c>
      <c r="E1742" s="58">
        <v>7.8260950744152069E-2</v>
      </c>
    </row>
    <row r="1743" spans="1:5" ht="30" x14ac:dyDescent="0.25">
      <c r="A1743" s="5" t="s">
        <v>3386</v>
      </c>
      <c r="B1743" s="15" t="s">
        <v>3387</v>
      </c>
      <c r="C1743" s="20"/>
      <c r="D1743" s="42">
        <v>1.1562775373458862</v>
      </c>
      <c r="E1743" s="53">
        <v>1.1564604043960571</v>
      </c>
    </row>
    <row r="1744" spans="1:5" ht="30" x14ac:dyDescent="0.25">
      <c r="A1744" s="5" t="s">
        <v>3388</v>
      </c>
      <c r="B1744" s="15" t="s">
        <v>3389</v>
      </c>
      <c r="C1744" s="20" t="s">
        <v>33</v>
      </c>
      <c r="D1744" s="43">
        <v>82.97100830078125</v>
      </c>
      <c r="E1744" s="54">
        <v>83.231605529785156</v>
      </c>
    </row>
    <row r="1745" spans="1:5" ht="30" x14ac:dyDescent="0.25">
      <c r="A1745" s="5" t="s">
        <v>3390</v>
      </c>
      <c r="B1745" s="15" t="s">
        <v>3391</v>
      </c>
      <c r="C1745" s="20" t="s">
        <v>33</v>
      </c>
      <c r="D1745" s="43">
        <v>82.970939636230469</v>
      </c>
      <c r="E1745" s="54">
        <v>83.231925964355469</v>
      </c>
    </row>
    <row r="1746" spans="1:5" ht="30" x14ac:dyDescent="0.25">
      <c r="A1746" s="5" t="s">
        <v>3392</v>
      </c>
      <c r="B1746" s="15" t="s">
        <v>3393</v>
      </c>
      <c r="C1746" s="20" t="s">
        <v>33</v>
      </c>
      <c r="D1746" s="43">
        <v>82.970939636230469</v>
      </c>
      <c r="E1746" s="54">
        <v>83.231925964355469</v>
      </c>
    </row>
    <row r="1747" spans="1:5" ht="30" x14ac:dyDescent="0.25">
      <c r="A1747" s="5" t="s">
        <v>3394</v>
      </c>
      <c r="B1747" s="15" t="s">
        <v>3395</v>
      </c>
      <c r="C1747" s="20" t="s">
        <v>155</v>
      </c>
      <c r="D1747" s="48">
        <v>1372.341552734375</v>
      </c>
      <c r="E1747" s="59">
        <v>1614.36181640625</v>
      </c>
    </row>
    <row r="1748" spans="1:5" x14ac:dyDescent="0.25">
      <c r="A1748" s="5" t="s">
        <v>3396</v>
      </c>
      <c r="B1748" s="15" t="s">
        <v>3397</v>
      </c>
      <c r="C1748" s="20" t="s">
        <v>155</v>
      </c>
      <c r="D1748" s="48">
        <v>1368.9107666015625</v>
      </c>
      <c r="E1748" s="59">
        <v>1610.3260498046875</v>
      </c>
    </row>
    <row r="1749" spans="1:5" ht="30" x14ac:dyDescent="0.25">
      <c r="A1749" s="5" t="s">
        <v>3398</v>
      </c>
      <c r="B1749" s="15" t="s">
        <v>3399</v>
      </c>
      <c r="C1749" s="20" t="s">
        <v>155</v>
      </c>
      <c r="D1749" s="42">
        <v>3.4308507442474365</v>
      </c>
      <c r="E1749" s="53">
        <v>4.0359010696411133</v>
      </c>
    </row>
    <row r="1750" spans="1:5" x14ac:dyDescent="0.25">
      <c r="A1750" s="5" t="s">
        <v>3400</v>
      </c>
      <c r="B1750" s="15" t="s">
        <v>3401</v>
      </c>
      <c r="C1750" s="20"/>
      <c r="D1750" s="12" t="s">
        <v>1596</v>
      </c>
      <c r="E1750" s="33" t="s">
        <v>1596</v>
      </c>
    </row>
    <row r="1751" spans="1:5" ht="30" x14ac:dyDescent="0.25">
      <c r="A1751" s="5" t="s">
        <v>3402</v>
      </c>
      <c r="B1751" s="15" t="s">
        <v>3403</v>
      </c>
      <c r="C1751" s="20"/>
      <c r="D1751" s="12" t="s">
        <v>3187</v>
      </c>
      <c r="E1751" s="33" t="s">
        <v>3187</v>
      </c>
    </row>
    <row r="1752" spans="1:5" ht="30" x14ac:dyDescent="0.25">
      <c r="A1752" s="5" t="s">
        <v>3404</v>
      </c>
      <c r="B1752" s="15" t="s">
        <v>3405</v>
      </c>
      <c r="C1752" s="20" t="s">
        <v>38</v>
      </c>
      <c r="D1752" s="42">
        <v>4.5560002326965332</v>
      </c>
      <c r="E1752" s="53">
        <v>4.7308063507080078</v>
      </c>
    </row>
    <row r="1753" spans="1:5" ht="30" x14ac:dyDescent="0.25">
      <c r="A1753" s="5" t="s">
        <v>3406</v>
      </c>
      <c r="B1753" s="15" t="s">
        <v>3407</v>
      </c>
      <c r="C1753" s="20" t="s">
        <v>38</v>
      </c>
      <c r="D1753" s="42">
        <v>4.5560002326965332</v>
      </c>
      <c r="E1753" s="53">
        <v>4.7308063507080078</v>
      </c>
    </row>
    <row r="1754" spans="1:5" ht="30" x14ac:dyDescent="0.25">
      <c r="A1754" s="5" t="s">
        <v>3408</v>
      </c>
      <c r="B1754" s="15" t="s">
        <v>3409</v>
      </c>
      <c r="C1754" s="20" t="s">
        <v>30</v>
      </c>
      <c r="D1754" s="45">
        <v>212.7618408203125</v>
      </c>
      <c r="E1754" s="56">
        <v>212.39315795898437</v>
      </c>
    </row>
    <row r="1755" spans="1:5" x14ac:dyDescent="0.25">
      <c r="A1755" s="5" t="s">
        <v>3410</v>
      </c>
      <c r="B1755" s="15" t="s">
        <v>3411</v>
      </c>
      <c r="C1755" s="20" t="s">
        <v>41</v>
      </c>
      <c r="D1755" s="45">
        <v>173.84017944335937</v>
      </c>
      <c r="E1755" s="56">
        <v>203.84762573242187</v>
      </c>
    </row>
    <row r="1756" spans="1:5" ht="30" x14ac:dyDescent="0.25">
      <c r="A1756" s="5" t="s">
        <v>3412</v>
      </c>
      <c r="B1756" s="15" t="s">
        <v>3413</v>
      </c>
      <c r="C1756" s="20" t="s">
        <v>371</v>
      </c>
      <c r="D1756" s="48">
        <v>2885.132568359375</v>
      </c>
      <c r="E1756" s="59">
        <v>2883.556396484375</v>
      </c>
    </row>
    <row r="1757" spans="1:5" ht="30" x14ac:dyDescent="0.25">
      <c r="A1757" s="5" t="s">
        <v>3414</v>
      </c>
      <c r="B1757" s="15" t="s">
        <v>3415</v>
      </c>
      <c r="C1757" s="20" t="s">
        <v>41</v>
      </c>
      <c r="D1757" s="45">
        <v>173.84017944335937</v>
      </c>
      <c r="E1757" s="56">
        <v>203.84762573242187</v>
      </c>
    </row>
    <row r="1758" spans="1:5" ht="30" x14ac:dyDescent="0.25">
      <c r="A1758" s="5" t="s">
        <v>3416</v>
      </c>
      <c r="B1758" s="15" t="s">
        <v>3417</v>
      </c>
      <c r="C1758" s="20" t="s">
        <v>38</v>
      </c>
      <c r="D1758" s="42">
        <v>4.5560002326965332</v>
      </c>
      <c r="E1758" s="53">
        <v>4.7308063507080078</v>
      </c>
    </row>
    <row r="1759" spans="1:5" ht="30" x14ac:dyDescent="0.25">
      <c r="A1759" s="5" t="s">
        <v>3418</v>
      </c>
      <c r="B1759" s="15" t="s">
        <v>3419</v>
      </c>
      <c r="C1759" s="20" t="s">
        <v>371</v>
      </c>
      <c r="D1759" s="48">
        <v>2885.132568359375</v>
      </c>
      <c r="E1759" s="59">
        <v>2883.556396484375</v>
      </c>
    </row>
    <row r="1760" spans="1:5" ht="30" x14ac:dyDescent="0.25">
      <c r="A1760" s="5" t="s">
        <v>3420</v>
      </c>
      <c r="B1760" s="15" t="s">
        <v>3421</v>
      </c>
      <c r="C1760" s="20" t="s">
        <v>38</v>
      </c>
      <c r="D1760" s="42">
        <v>1.8059999942779541</v>
      </c>
      <c r="E1760" s="53">
        <v>1.8752812147140503</v>
      </c>
    </row>
    <row r="1761" spans="1:5" ht="30" x14ac:dyDescent="0.25">
      <c r="A1761" s="5" t="s">
        <v>3422</v>
      </c>
      <c r="B1761" s="15" t="s">
        <v>3423</v>
      </c>
      <c r="C1761" s="20" t="s">
        <v>371</v>
      </c>
      <c r="D1761" s="48">
        <v>2728.400146484375</v>
      </c>
      <c r="E1761" s="59">
        <v>2726.702392578125</v>
      </c>
    </row>
    <row r="1762" spans="1:5" ht="30" x14ac:dyDescent="0.25">
      <c r="A1762" s="5" t="s">
        <v>3424</v>
      </c>
      <c r="B1762" s="15" t="s">
        <v>3425</v>
      </c>
      <c r="C1762" s="20" t="s">
        <v>38</v>
      </c>
      <c r="D1762" s="42">
        <v>1.8059999942779541</v>
      </c>
      <c r="E1762" s="53">
        <v>1.8752812147140503</v>
      </c>
    </row>
    <row r="1763" spans="1:5" ht="30" x14ac:dyDescent="0.25">
      <c r="A1763" s="5" t="s">
        <v>3426</v>
      </c>
      <c r="B1763" s="15" t="s">
        <v>3427</v>
      </c>
      <c r="C1763" s="20" t="s">
        <v>30</v>
      </c>
      <c r="D1763" s="45">
        <v>129.63876342773437</v>
      </c>
      <c r="E1763" s="56">
        <v>129.1544189453125</v>
      </c>
    </row>
    <row r="1764" spans="1:5" x14ac:dyDescent="0.25">
      <c r="A1764" s="5" t="s">
        <v>3428</v>
      </c>
      <c r="B1764" s="15" t="s">
        <v>3429</v>
      </c>
      <c r="C1764" s="20" t="s">
        <v>41</v>
      </c>
      <c r="D1764" s="45">
        <v>173.84017944335937</v>
      </c>
      <c r="E1764" s="56">
        <v>203.84762573242187</v>
      </c>
    </row>
    <row r="1765" spans="1:5" ht="30" x14ac:dyDescent="0.25">
      <c r="A1765" s="5" t="s">
        <v>3430</v>
      </c>
      <c r="B1765" s="15" t="s">
        <v>3431</v>
      </c>
      <c r="C1765" s="20" t="s">
        <v>371</v>
      </c>
      <c r="D1765" s="48">
        <v>2728.400146484375</v>
      </c>
      <c r="E1765" s="59">
        <v>2726.702392578125</v>
      </c>
    </row>
    <row r="1766" spans="1:5" ht="30" x14ac:dyDescent="0.25">
      <c r="A1766" s="5" t="s">
        <v>3432</v>
      </c>
      <c r="B1766" s="15" t="s">
        <v>3433</v>
      </c>
      <c r="C1766" s="20" t="s">
        <v>162</v>
      </c>
      <c r="D1766" s="43">
        <v>48.744564056396484</v>
      </c>
      <c r="E1766" s="54">
        <v>54.930164337158203</v>
      </c>
    </row>
    <row r="1767" spans="1:5" x14ac:dyDescent="0.25">
      <c r="A1767" s="5" t="s">
        <v>3434</v>
      </c>
      <c r="B1767" s="15" t="s">
        <v>3435</v>
      </c>
      <c r="C1767" s="20" t="s">
        <v>371</v>
      </c>
      <c r="D1767" s="46">
        <v>0</v>
      </c>
      <c r="E1767" s="57">
        <v>0</v>
      </c>
    </row>
    <row r="1768" spans="1:5" ht="30" x14ac:dyDescent="0.25">
      <c r="A1768" s="5" t="s">
        <v>3436</v>
      </c>
      <c r="B1768" s="15" t="s">
        <v>3437</v>
      </c>
      <c r="C1768" s="20" t="s">
        <v>371</v>
      </c>
      <c r="D1768" s="46">
        <v>0</v>
      </c>
      <c r="E1768" s="57">
        <v>0</v>
      </c>
    </row>
    <row r="1769" spans="1:5" ht="30" x14ac:dyDescent="0.25">
      <c r="A1769" s="5" t="s">
        <v>3438</v>
      </c>
      <c r="B1769" s="15" t="s">
        <v>3439</v>
      </c>
      <c r="C1769" s="20" t="s">
        <v>1816</v>
      </c>
      <c r="D1769" s="47">
        <v>7.434111088514328E-2</v>
      </c>
      <c r="E1769" s="58">
        <v>8.3880186080932617E-2</v>
      </c>
    </row>
    <row r="1770" spans="1:5" ht="30" x14ac:dyDescent="0.25">
      <c r="A1770" s="5" t="s">
        <v>3440</v>
      </c>
      <c r="B1770" s="15" t="s">
        <v>3441</v>
      </c>
      <c r="C1770" s="20"/>
      <c r="D1770" s="42">
        <v>2.5227022171020508</v>
      </c>
      <c r="E1770" s="53">
        <v>2.5227184295654297</v>
      </c>
    </row>
    <row r="1771" spans="1:5" ht="30" x14ac:dyDescent="0.25">
      <c r="A1771" s="5" t="s">
        <v>3442</v>
      </c>
      <c r="B1771" s="15" t="s">
        <v>3443</v>
      </c>
      <c r="C1771" s="20" t="s">
        <v>33</v>
      </c>
      <c r="D1771" s="43">
        <v>85.241859436035156</v>
      </c>
      <c r="E1771" s="54">
        <v>85.461746215820313</v>
      </c>
    </row>
    <row r="1772" spans="1:5" ht="30" x14ac:dyDescent="0.25">
      <c r="A1772" s="5" t="s">
        <v>3444</v>
      </c>
      <c r="B1772" s="15" t="s">
        <v>3445</v>
      </c>
      <c r="C1772" s="20" t="s">
        <v>33</v>
      </c>
      <c r="D1772" s="43">
        <v>85.941383361816406</v>
      </c>
      <c r="E1772" s="54">
        <v>86.142250061035156</v>
      </c>
    </row>
    <row r="1773" spans="1:5" ht="30" x14ac:dyDescent="0.25">
      <c r="A1773" s="5" t="s">
        <v>3446</v>
      </c>
      <c r="B1773" s="15" t="s">
        <v>3447</v>
      </c>
      <c r="C1773" s="20" t="s">
        <v>33</v>
      </c>
      <c r="D1773" s="43">
        <v>85.941383361816406</v>
      </c>
      <c r="E1773" s="54">
        <v>86.142250061035156</v>
      </c>
    </row>
    <row r="1774" spans="1:5" ht="30" x14ac:dyDescent="0.25">
      <c r="A1774" s="5" t="s">
        <v>3448</v>
      </c>
      <c r="B1774" s="15" t="s">
        <v>3449</v>
      </c>
      <c r="C1774" s="20" t="s">
        <v>155</v>
      </c>
      <c r="D1774" s="44">
        <v>7568.556640625</v>
      </c>
      <c r="E1774" s="55">
        <v>8881.8857421875</v>
      </c>
    </row>
    <row r="1775" spans="1:5" x14ac:dyDescent="0.25">
      <c r="A1775" s="5" t="s">
        <v>3450</v>
      </c>
      <c r="B1775" s="15" t="s">
        <v>3451</v>
      </c>
      <c r="C1775" s="20" t="s">
        <v>155</v>
      </c>
      <c r="D1775" s="44">
        <v>7549.63525390625</v>
      </c>
      <c r="E1775" s="55">
        <v>8859.6806640625</v>
      </c>
    </row>
    <row r="1776" spans="1:5" ht="30" x14ac:dyDescent="0.25">
      <c r="A1776" s="5" t="s">
        <v>3452</v>
      </c>
      <c r="B1776" s="15" t="s">
        <v>3453</v>
      </c>
      <c r="C1776" s="20" t="s">
        <v>155</v>
      </c>
      <c r="D1776" s="43">
        <v>18.921375274658203</v>
      </c>
      <c r="E1776" s="54">
        <v>22.204692840576172</v>
      </c>
    </row>
    <row r="1777" spans="1:5" x14ac:dyDescent="0.25">
      <c r="A1777" s="5" t="s">
        <v>3454</v>
      </c>
      <c r="B1777" s="15" t="s">
        <v>3455</v>
      </c>
      <c r="C1777" s="20"/>
      <c r="D1777" s="12" t="s">
        <v>1596</v>
      </c>
      <c r="E1777" s="33" t="s">
        <v>1596</v>
      </c>
    </row>
    <row r="1778" spans="1:5" ht="30" x14ac:dyDescent="0.25">
      <c r="A1778" s="5" t="s">
        <v>3456</v>
      </c>
      <c r="B1778" s="15" t="s">
        <v>3457</v>
      </c>
      <c r="C1778" s="20"/>
      <c r="D1778" s="12" t="s">
        <v>3187</v>
      </c>
      <c r="E1778" s="33" t="s">
        <v>3187</v>
      </c>
    </row>
    <row r="1779" spans="1:5" ht="30" x14ac:dyDescent="0.25">
      <c r="A1779" s="5" t="s">
        <v>3458</v>
      </c>
      <c r="B1779" s="15" t="s">
        <v>3459</v>
      </c>
      <c r="C1779" s="20" t="s">
        <v>38</v>
      </c>
      <c r="D1779" s="42">
        <v>1.8059999942779541</v>
      </c>
      <c r="E1779" s="53">
        <v>1.8752812147140503</v>
      </c>
    </row>
    <row r="1780" spans="1:5" ht="30" x14ac:dyDescent="0.25">
      <c r="A1780" s="5" t="s">
        <v>3460</v>
      </c>
      <c r="B1780" s="15" t="s">
        <v>3461</v>
      </c>
      <c r="C1780" s="20" t="s">
        <v>38</v>
      </c>
      <c r="D1780" s="42">
        <v>1.8059999942779541</v>
      </c>
      <c r="E1780" s="53">
        <v>1.8752812147140503</v>
      </c>
    </row>
    <row r="1781" spans="1:5" ht="30" x14ac:dyDescent="0.25">
      <c r="A1781" s="5" t="s">
        <v>3462</v>
      </c>
      <c r="B1781" s="15" t="s">
        <v>3463</v>
      </c>
      <c r="C1781" s="20" t="s">
        <v>30</v>
      </c>
      <c r="D1781" s="45">
        <v>129.63876342773437</v>
      </c>
      <c r="E1781" s="56">
        <v>129.1544189453125</v>
      </c>
    </row>
    <row r="1782" spans="1:5" x14ac:dyDescent="0.25">
      <c r="A1782" s="5" t="s">
        <v>3464</v>
      </c>
      <c r="B1782" s="15" t="s">
        <v>3465</v>
      </c>
      <c r="C1782" s="20" t="s">
        <v>41</v>
      </c>
      <c r="D1782" s="45">
        <v>168.59278869628906</v>
      </c>
      <c r="E1782" s="56">
        <v>197.61520385742187</v>
      </c>
    </row>
    <row r="1783" spans="1:5" ht="30" x14ac:dyDescent="0.25">
      <c r="A1783" s="5" t="s">
        <v>3466</v>
      </c>
      <c r="B1783" s="15" t="s">
        <v>3467</v>
      </c>
      <c r="C1783" s="20" t="s">
        <v>371</v>
      </c>
      <c r="D1783" s="48">
        <v>2728.400146484375</v>
      </c>
      <c r="E1783" s="59">
        <v>2726.702392578125</v>
      </c>
    </row>
    <row r="1784" spans="1:5" ht="30" x14ac:dyDescent="0.25">
      <c r="A1784" s="5" t="s">
        <v>3468</v>
      </c>
      <c r="B1784" s="15" t="s">
        <v>3469</v>
      </c>
      <c r="C1784" s="20" t="s">
        <v>41</v>
      </c>
      <c r="D1784" s="45">
        <v>168.59278869628906</v>
      </c>
      <c r="E1784" s="56">
        <v>197.61520385742187</v>
      </c>
    </row>
    <row r="1785" spans="1:5" ht="30" x14ac:dyDescent="0.25">
      <c r="A1785" s="5" t="s">
        <v>3470</v>
      </c>
      <c r="B1785" s="15" t="s">
        <v>3471</v>
      </c>
      <c r="C1785" s="20" t="s">
        <v>38</v>
      </c>
      <c r="D1785" s="42">
        <v>1.8059999942779541</v>
      </c>
      <c r="E1785" s="53">
        <v>1.8752812147140503</v>
      </c>
    </row>
    <row r="1786" spans="1:5" ht="30" x14ac:dyDescent="0.25">
      <c r="A1786" s="5" t="s">
        <v>3472</v>
      </c>
      <c r="B1786" s="15" t="s">
        <v>3473</v>
      </c>
      <c r="C1786" s="20" t="s">
        <v>371</v>
      </c>
      <c r="D1786" s="48">
        <v>2728.400146484375</v>
      </c>
      <c r="E1786" s="59">
        <v>2726.702392578125</v>
      </c>
    </row>
    <row r="1787" spans="1:5" ht="30" x14ac:dyDescent="0.25">
      <c r="A1787" s="5" t="s">
        <v>3474</v>
      </c>
      <c r="B1787" s="15" t="s">
        <v>3475</v>
      </c>
      <c r="C1787" s="20" t="s">
        <v>38</v>
      </c>
      <c r="D1787" s="42">
        <v>1.1100000143051147</v>
      </c>
      <c r="E1787" s="53">
        <v>1.1527235507965088</v>
      </c>
    </row>
    <row r="1788" spans="1:5" ht="30" x14ac:dyDescent="0.25">
      <c r="A1788" s="5" t="s">
        <v>3476</v>
      </c>
      <c r="B1788" s="15" t="s">
        <v>3477</v>
      </c>
      <c r="C1788" s="20" t="s">
        <v>371</v>
      </c>
      <c r="D1788" s="48">
        <v>2656.603515625</v>
      </c>
      <c r="E1788" s="59">
        <v>2654.588134765625</v>
      </c>
    </row>
    <row r="1789" spans="1:5" ht="30" x14ac:dyDescent="0.25">
      <c r="A1789" s="5" t="s">
        <v>3478</v>
      </c>
      <c r="B1789" s="15" t="s">
        <v>3479</v>
      </c>
      <c r="C1789" s="20" t="s">
        <v>38</v>
      </c>
      <c r="D1789" s="42">
        <v>1.1100000143051147</v>
      </c>
      <c r="E1789" s="53">
        <v>1.1527235507965088</v>
      </c>
    </row>
    <row r="1790" spans="1:5" ht="30" x14ac:dyDescent="0.25">
      <c r="A1790" s="5" t="s">
        <v>3480</v>
      </c>
      <c r="B1790" s="15" t="s">
        <v>3481</v>
      </c>
      <c r="C1790" s="20" t="s">
        <v>30</v>
      </c>
      <c r="D1790" s="45">
        <v>102.54966735839844</v>
      </c>
      <c r="E1790" s="56">
        <v>103.62815856933594</v>
      </c>
    </row>
    <row r="1791" spans="1:5" x14ac:dyDescent="0.25">
      <c r="A1791" s="5" t="s">
        <v>3482</v>
      </c>
      <c r="B1791" s="15" t="s">
        <v>3483</v>
      </c>
      <c r="C1791" s="20" t="s">
        <v>41</v>
      </c>
      <c r="D1791" s="45">
        <v>168.59278869628906</v>
      </c>
      <c r="E1791" s="56">
        <v>197.61520385742187</v>
      </c>
    </row>
    <row r="1792" spans="1:5" ht="30" x14ac:dyDescent="0.25">
      <c r="A1792" s="5" t="s">
        <v>3484</v>
      </c>
      <c r="B1792" s="15" t="s">
        <v>3485</v>
      </c>
      <c r="C1792" s="20" t="s">
        <v>371</v>
      </c>
      <c r="D1792" s="48">
        <v>2656.603515625</v>
      </c>
      <c r="E1792" s="59">
        <v>2654.588134765625</v>
      </c>
    </row>
    <row r="1793" spans="1:5" ht="30" x14ac:dyDescent="0.25">
      <c r="A1793" s="5" t="s">
        <v>3486</v>
      </c>
      <c r="B1793" s="15" t="s">
        <v>3487</v>
      </c>
      <c r="C1793" s="20" t="s">
        <v>162</v>
      </c>
      <c r="D1793" s="43">
        <v>71.218482971191406</v>
      </c>
      <c r="E1793" s="54">
        <v>80.446098327636719</v>
      </c>
    </row>
    <row r="1794" spans="1:5" x14ac:dyDescent="0.25">
      <c r="A1794" s="5" t="s">
        <v>3488</v>
      </c>
      <c r="B1794" s="15" t="s">
        <v>3489</v>
      </c>
      <c r="C1794" s="20" t="s">
        <v>371</v>
      </c>
      <c r="D1794" s="46">
        <v>0</v>
      </c>
      <c r="E1794" s="57">
        <v>0</v>
      </c>
    </row>
    <row r="1795" spans="1:5" ht="30" x14ac:dyDescent="0.25">
      <c r="A1795" s="5" t="s">
        <v>3490</v>
      </c>
      <c r="B1795" s="15" t="s">
        <v>3491</v>
      </c>
      <c r="C1795" s="20" t="s">
        <v>371</v>
      </c>
      <c r="D1795" s="46">
        <v>0</v>
      </c>
      <c r="E1795" s="57">
        <v>0</v>
      </c>
    </row>
    <row r="1796" spans="1:5" ht="30" x14ac:dyDescent="0.25">
      <c r="A1796" s="5" t="s">
        <v>3492</v>
      </c>
      <c r="B1796" s="15" t="s">
        <v>3493</v>
      </c>
      <c r="C1796" s="20" t="s">
        <v>1816</v>
      </c>
      <c r="D1796" s="47">
        <v>0.16579438745975494</v>
      </c>
      <c r="E1796" s="58">
        <v>0.18695689737796783</v>
      </c>
    </row>
    <row r="1797" spans="1:5" ht="30" x14ac:dyDescent="0.25">
      <c r="A1797" s="5" t="s">
        <v>3494</v>
      </c>
      <c r="B1797" s="15" t="s">
        <v>3495</v>
      </c>
      <c r="C1797" s="20"/>
      <c r="D1797" s="42">
        <v>1.6270270347595215</v>
      </c>
      <c r="E1797" s="53">
        <v>1.6268264055252075</v>
      </c>
    </row>
    <row r="1798" spans="1:5" ht="30" x14ac:dyDescent="0.25">
      <c r="A1798" s="5" t="s">
        <v>3496</v>
      </c>
      <c r="B1798" s="15" t="s">
        <v>3497</v>
      </c>
      <c r="C1798" s="20" t="s">
        <v>33</v>
      </c>
      <c r="D1798" s="43">
        <v>84.877098083496094</v>
      </c>
      <c r="E1798" s="54">
        <v>85.298873901367188</v>
      </c>
    </row>
    <row r="1799" spans="1:5" ht="30" x14ac:dyDescent="0.25">
      <c r="A1799" s="5" t="s">
        <v>3498</v>
      </c>
      <c r="B1799" s="15" t="s">
        <v>3499</v>
      </c>
      <c r="C1799" s="20" t="s">
        <v>33</v>
      </c>
      <c r="D1799" s="43">
        <v>84.876953125</v>
      </c>
      <c r="E1799" s="54">
        <v>85.298866271972656</v>
      </c>
    </row>
    <row r="1800" spans="1:5" ht="30" x14ac:dyDescent="0.25">
      <c r="A1800" s="5" t="s">
        <v>3500</v>
      </c>
      <c r="B1800" s="15" t="s">
        <v>3501</v>
      </c>
      <c r="C1800" s="20" t="s">
        <v>33</v>
      </c>
      <c r="D1800" s="43">
        <v>84.876953125</v>
      </c>
      <c r="E1800" s="54">
        <v>85.298866271972656</v>
      </c>
    </row>
    <row r="1801" spans="1:5" ht="30" x14ac:dyDescent="0.25">
      <c r="A1801" s="5" t="s">
        <v>3502</v>
      </c>
      <c r="B1801" s="15" t="s">
        <v>3503</v>
      </c>
      <c r="C1801" s="20" t="s">
        <v>155</v>
      </c>
      <c r="D1801" s="44">
        <v>3362.389892578125</v>
      </c>
      <c r="E1801" s="55">
        <v>3958.633056640625</v>
      </c>
    </row>
    <row r="1802" spans="1:5" x14ac:dyDescent="0.25">
      <c r="A1802" s="5" t="s">
        <v>3504</v>
      </c>
      <c r="B1802" s="15" t="s">
        <v>3505</v>
      </c>
      <c r="C1802" s="20" t="s">
        <v>155</v>
      </c>
      <c r="D1802" s="44">
        <v>3353.98388671875</v>
      </c>
      <c r="E1802" s="55">
        <v>3948.736328125</v>
      </c>
    </row>
    <row r="1803" spans="1:5" ht="30" x14ac:dyDescent="0.25">
      <c r="A1803" s="5" t="s">
        <v>3506</v>
      </c>
      <c r="B1803" s="15" t="s">
        <v>3507</v>
      </c>
      <c r="C1803" s="20" t="s">
        <v>155</v>
      </c>
      <c r="D1803" s="42">
        <v>8.4059667587280273</v>
      </c>
      <c r="E1803" s="53">
        <v>9.8965730667114258</v>
      </c>
    </row>
    <row r="1804" spans="1:5" x14ac:dyDescent="0.25">
      <c r="A1804" s="5" t="s">
        <v>3508</v>
      </c>
      <c r="B1804" s="15" t="s">
        <v>3509</v>
      </c>
      <c r="C1804" s="20"/>
      <c r="D1804" s="12" t="s">
        <v>1596</v>
      </c>
      <c r="E1804" s="33" t="s">
        <v>1596</v>
      </c>
    </row>
    <row r="1805" spans="1:5" ht="30" x14ac:dyDescent="0.25">
      <c r="A1805" s="5" t="s">
        <v>3510</v>
      </c>
      <c r="B1805" s="15" t="s">
        <v>3511</v>
      </c>
      <c r="C1805" s="20"/>
      <c r="D1805" s="12" t="s">
        <v>3187</v>
      </c>
      <c r="E1805" s="33" t="s">
        <v>3187</v>
      </c>
    </row>
    <row r="1806" spans="1:5" ht="30" x14ac:dyDescent="0.25">
      <c r="A1806" s="5" t="s">
        <v>3512</v>
      </c>
      <c r="B1806" s="15" t="s">
        <v>3513</v>
      </c>
      <c r="C1806" s="20" t="s">
        <v>38</v>
      </c>
      <c r="D1806" s="42">
        <v>1.1100000143051147</v>
      </c>
      <c r="E1806" s="53">
        <v>1.1527235507965088</v>
      </c>
    </row>
    <row r="1807" spans="1:5" ht="30" x14ac:dyDescent="0.25">
      <c r="A1807" s="5" t="s">
        <v>3514</v>
      </c>
      <c r="B1807" s="15" t="s">
        <v>3515</v>
      </c>
      <c r="C1807" s="20" t="s">
        <v>38</v>
      </c>
      <c r="D1807" s="42">
        <v>1.1100000143051147</v>
      </c>
      <c r="E1807" s="53">
        <v>1.1527235507965088</v>
      </c>
    </row>
    <row r="1808" spans="1:5" ht="30" x14ac:dyDescent="0.25">
      <c r="A1808" s="5" t="s">
        <v>3516</v>
      </c>
      <c r="B1808" s="15" t="s">
        <v>3517</v>
      </c>
      <c r="C1808" s="20" t="s">
        <v>30</v>
      </c>
      <c r="D1808" s="45">
        <v>102.54966735839844</v>
      </c>
      <c r="E1808" s="56">
        <v>103.62815856933594</v>
      </c>
    </row>
    <row r="1809" spans="1:5" x14ac:dyDescent="0.25">
      <c r="A1809" s="5" t="s">
        <v>3518</v>
      </c>
      <c r="B1809" s="15" t="s">
        <v>3519</v>
      </c>
      <c r="C1809" s="20" t="s">
        <v>41</v>
      </c>
      <c r="D1809" s="45">
        <v>159.12359619140625</v>
      </c>
      <c r="E1809" s="56">
        <v>186.42568969726562</v>
      </c>
    </row>
    <row r="1810" spans="1:5" ht="30" x14ac:dyDescent="0.25">
      <c r="A1810" s="5" t="s">
        <v>3520</v>
      </c>
      <c r="B1810" s="15" t="s">
        <v>3521</v>
      </c>
      <c r="C1810" s="20" t="s">
        <v>371</v>
      </c>
      <c r="D1810" s="48">
        <v>2656.603515625</v>
      </c>
      <c r="E1810" s="59">
        <v>2654.588134765625</v>
      </c>
    </row>
    <row r="1811" spans="1:5" ht="30" x14ac:dyDescent="0.25">
      <c r="A1811" s="5" t="s">
        <v>3522</v>
      </c>
      <c r="B1811" s="15" t="s">
        <v>3523</v>
      </c>
      <c r="C1811" s="20" t="s">
        <v>41</v>
      </c>
      <c r="D1811" s="45">
        <v>159.12359619140625</v>
      </c>
      <c r="E1811" s="56">
        <v>186.42568969726562</v>
      </c>
    </row>
    <row r="1812" spans="1:5" ht="30" x14ac:dyDescent="0.25">
      <c r="A1812" s="5" t="s">
        <v>3524</v>
      </c>
      <c r="B1812" s="15" t="s">
        <v>3525</v>
      </c>
      <c r="C1812" s="20" t="s">
        <v>38</v>
      </c>
      <c r="D1812" s="42">
        <v>1.1100000143051147</v>
      </c>
      <c r="E1812" s="53">
        <v>1.1527235507965088</v>
      </c>
    </row>
    <row r="1813" spans="1:5" ht="30" x14ac:dyDescent="0.25">
      <c r="A1813" s="5" t="s">
        <v>3526</v>
      </c>
      <c r="B1813" s="15" t="s">
        <v>3527</v>
      </c>
      <c r="C1813" s="20" t="s">
        <v>371</v>
      </c>
      <c r="D1813" s="48">
        <v>2656.603515625</v>
      </c>
      <c r="E1813" s="59">
        <v>2654.588134765625</v>
      </c>
    </row>
    <row r="1814" spans="1:5" ht="30" x14ac:dyDescent="0.25">
      <c r="A1814" s="5" t="s">
        <v>3528</v>
      </c>
      <c r="B1814" s="15" t="s">
        <v>3529</v>
      </c>
      <c r="C1814" s="20" t="s">
        <v>38</v>
      </c>
      <c r="D1814" s="47">
        <v>0.33099997043609619</v>
      </c>
      <c r="E1814" s="58">
        <v>0.34408557415008545</v>
      </c>
    </row>
    <row r="1815" spans="1:5" ht="30" x14ac:dyDescent="0.25">
      <c r="A1815" s="5" t="s">
        <v>3530</v>
      </c>
      <c r="B1815" s="15" t="s">
        <v>3531</v>
      </c>
      <c r="C1815" s="20" t="s">
        <v>371</v>
      </c>
      <c r="D1815" s="48">
        <v>2494.166015625</v>
      </c>
      <c r="E1815" s="59">
        <v>2491.88671875</v>
      </c>
    </row>
    <row r="1816" spans="1:5" ht="30" x14ac:dyDescent="0.25">
      <c r="A1816" s="5" t="s">
        <v>3532</v>
      </c>
      <c r="B1816" s="15" t="s">
        <v>3533</v>
      </c>
      <c r="C1816" s="20" t="s">
        <v>38</v>
      </c>
      <c r="D1816" s="47">
        <v>0.33099997043609619</v>
      </c>
      <c r="E1816" s="58">
        <v>0.34408557415008545</v>
      </c>
    </row>
    <row r="1817" spans="1:5" ht="30" x14ac:dyDescent="0.25">
      <c r="A1817" s="5" t="s">
        <v>3534</v>
      </c>
      <c r="B1817" s="15" t="s">
        <v>3535</v>
      </c>
      <c r="C1817" s="20" t="s">
        <v>30</v>
      </c>
      <c r="D1817" s="43">
        <v>71.372642517089844</v>
      </c>
      <c r="E1817" s="54">
        <v>72.280059814453125</v>
      </c>
    </row>
    <row r="1818" spans="1:5" x14ac:dyDescent="0.25">
      <c r="A1818" s="5" t="s">
        <v>3536</v>
      </c>
      <c r="B1818" s="15" t="s">
        <v>3537</v>
      </c>
      <c r="C1818" s="20" t="s">
        <v>41</v>
      </c>
      <c r="D1818" s="45">
        <v>159.12359619140625</v>
      </c>
      <c r="E1818" s="56">
        <v>186.42568969726562</v>
      </c>
    </row>
    <row r="1819" spans="1:5" ht="30" x14ac:dyDescent="0.25">
      <c r="A1819" s="5" t="s">
        <v>3538</v>
      </c>
      <c r="B1819" s="15" t="s">
        <v>3539</v>
      </c>
      <c r="C1819" s="20" t="s">
        <v>371</v>
      </c>
      <c r="D1819" s="48">
        <v>2494.166015625</v>
      </c>
      <c r="E1819" s="59">
        <v>2491.88671875</v>
      </c>
    </row>
    <row r="1820" spans="1:5" ht="30" x14ac:dyDescent="0.25">
      <c r="A1820" s="5" t="s">
        <v>3540</v>
      </c>
      <c r="B1820" s="15" t="s">
        <v>3541</v>
      </c>
      <c r="C1820" s="20" t="s">
        <v>162</v>
      </c>
      <c r="D1820" s="45">
        <v>198.60406494140625</v>
      </c>
      <c r="E1820" s="56">
        <v>223.97331237792969</v>
      </c>
    </row>
    <row r="1821" spans="1:5" x14ac:dyDescent="0.25">
      <c r="A1821" s="5" t="s">
        <v>3542</v>
      </c>
      <c r="B1821" s="15" t="s">
        <v>3543</v>
      </c>
      <c r="C1821" s="20" t="s">
        <v>371</v>
      </c>
      <c r="D1821" s="46">
        <v>0</v>
      </c>
      <c r="E1821" s="57">
        <v>0</v>
      </c>
    </row>
    <row r="1822" spans="1:5" ht="30" x14ac:dyDescent="0.25">
      <c r="A1822" s="5" t="s">
        <v>3544</v>
      </c>
      <c r="B1822" s="15" t="s">
        <v>3545</v>
      </c>
      <c r="C1822" s="20" t="s">
        <v>371</v>
      </c>
      <c r="D1822" s="46">
        <v>0</v>
      </c>
      <c r="E1822" s="57">
        <v>0</v>
      </c>
    </row>
    <row r="1823" spans="1:5" ht="30" x14ac:dyDescent="0.25">
      <c r="A1823" s="5" t="s">
        <v>3546</v>
      </c>
      <c r="B1823" s="15" t="s">
        <v>3547</v>
      </c>
      <c r="C1823" s="20" t="s">
        <v>1816</v>
      </c>
      <c r="D1823" s="47">
        <v>0.24373768270015717</v>
      </c>
      <c r="E1823" s="58">
        <v>0.27484884858131409</v>
      </c>
    </row>
    <row r="1824" spans="1:5" ht="30" x14ac:dyDescent="0.25">
      <c r="A1824" s="5" t="s">
        <v>3548</v>
      </c>
      <c r="B1824" s="15" t="s">
        <v>3549</v>
      </c>
      <c r="C1824" s="20"/>
      <c r="D1824" s="42">
        <v>3.3534743785858154</v>
      </c>
      <c r="E1824" s="53">
        <v>3.3501071929931641</v>
      </c>
    </row>
    <row r="1825" spans="1:5" ht="30" x14ac:dyDescent="0.25">
      <c r="A1825" s="5" t="s">
        <v>3550</v>
      </c>
      <c r="B1825" s="15" t="s">
        <v>3551</v>
      </c>
      <c r="C1825" s="20" t="s">
        <v>33</v>
      </c>
      <c r="D1825" s="43">
        <v>86.856819152832031</v>
      </c>
      <c r="E1825" s="54">
        <v>87.136245727539063</v>
      </c>
    </row>
    <row r="1826" spans="1:5" ht="30" x14ac:dyDescent="0.25">
      <c r="A1826" s="5" t="s">
        <v>3552</v>
      </c>
      <c r="B1826" s="15" t="s">
        <v>3553</v>
      </c>
      <c r="C1826" s="20" t="s">
        <v>33</v>
      </c>
      <c r="D1826" s="43">
        <v>85.283554077148438</v>
      </c>
      <c r="E1826" s="54">
        <v>85.428680419921875</v>
      </c>
    </row>
    <row r="1827" spans="1:5" ht="30" x14ac:dyDescent="0.25">
      <c r="A1827" s="5" t="s">
        <v>3554</v>
      </c>
      <c r="B1827" s="15" t="s">
        <v>3555</v>
      </c>
      <c r="C1827" s="20" t="s">
        <v>33</v>
      </c>
      <c r="D1827" s="43">
        <v>85.283554077148438</v>
      </c>
      <c r="E1827" s="54">
        <v>85.428680419921875</v>
      </c>
    </row>
    <row r="1828" spans="1:5" ht="30" x14ac:dyDescent="0.25">
      <c r="A1828" s="5" t="s">
        <v>3556</v>
      </c>
      <c r="B1828" s="15" t="s">
        <v>3557</v>
      </c>
      <c r="C1828" s="20" t="s">
        <v>155</v>
      </c>
      <c r="D1828" s="44">
        <v>7180.00634765625</v>
      </c>
      <c r="E1828" s="55">
        <v>8425.611328125</v>
      </c>
    </row>
    <row r="1829" spans="1:5" x14ac:dyDescent="0.25">
      <c r="A1829" s="5" t="s">
        <v>3558</v>
      </c>
      <c r="B1829" s="15" t="s">
        <v>3559</v>
      </c>
      <c r="C1829" s="20" t="s">
        <v>155</v>
      </c>
      <c r="D1829" s="44">
        <v>7162.05615234375</v>
      </c>
      <c r="E1829" s="55">
        <v>8404.546875</v>
      </c>
    </row>
    <row r="1830" spans="1:5" ht="30" x14ac:dyDescent="0.25">
      <c r="A1830" s="5" t="s">
        <v>3560</v>
      </c>
      <c r="B1830" s="15" t="s">
        <v>3561</v>
      </c>
      <c r="C1830" s="20" t="s">
        <v>155</v>
      </c>
      <c r="D1830" s="43">
        <v>17.949996948242188</v>
      </c>
      <c r="E1830" s="54">
        <v>21.064006805419922</v>
      </c>
    </row>
    <row r="1831" spans="1:5" x14ac:dyDescent="0.25">
      <c r="A1831" s="5" t="s">
        <v>3562</v>
      </c>
      <c r="B1831" s="15" t="s">
        <v>3563</v>
      </c>
      <c r="C1831" s="20"/>
      <c r="D1831" s="12" t="s">
        <v>1596</v>
      </c>
      <c r="E1831" s="33" t="s">
        <v>1596</v>
      </c>
    </row>
    <row r="1832" spans="1:5" ht="30" x14ac:dyDescent="0.25">
      <c r="A1832" s="5" t="s">
        <v>3564</v>
      </c>
      <c r="B1832" s="15" t="s">
        <v>3565</v>
      </c>
      <c r="C1832" s="20"/>
      <c r="D1832" s="12" t="s">
        <v>3187</v>
      </c>
      <c r="E1832" s="33" t="s">
        <v>3187</v>
      </c>
    </row>
    <row r="1833" spans="1:5" ht="30" x14ac:dyDescent="0.25">
      <c r="A1833" s="5" t="s">
        <v>3566</v>
      </c>
      <c r="B1833" s="15" t="s">
        <v>3567</v>
      </c>
      <c r="C1833" s="20" t="s">
        <v>38</v>
      </c>
      <c r="D1833" s="47">
        <v>0.33099997043609619</v>
      </c>
      <c r="E1833" s="58">
        <v>0.34408557415008545</v>
      </c>
    </row>
    <row r="1834" spans="1:5" ht="30" x14ac:dyDescent="0.25">
      <c r="A1834" s="5" t="s">
        <v>3568</v>
      </c>
      <c r="B1834" s="15" t="s">
        <v>3569</v>
      </c>
      <c r="C1834" s="20" t="s">
        <v>38</v>
      </c>
      <c r="D1834" s="47">
        <v>0.33099997043609619</v>
      </c>
      <c r="E1834" s="58">
        <v>0.34408557415008545</v>
      </c>
    </row>
    <row r="1835" spans="1:5" ht="30" x14ac:dyDescent="0.25">
      <c r="A1835" s="5" t="s">
        <v>3570</v>
      </c>
      <c r="B1835" s="15" t="s">
        <v>3571</v>
      </c>
      <c r="C1835" s="20" t="s">
        <v>30</v>
      </c>
      <c r="D1835" s="43">
        <v>71.372642517089844</v>
      </c>
      <c r="E1835" s="54">
        <v>72.280059814453125</v>
      </c>
    </row>
    <row r="1836" spans="1:5" x14ac:dyDescent="0.25">
      <c r="A1836" s="5" t="s">
        <v>3572</v>
      </c>
      <c r="B1836" s="15" t="s">
        <v>3573</v>
      </c>
      <c r="C1836" s="20" t="s">
        <v>41</v>
      </c>
      <c r="D1836" s="45">
        <v>153.14508056640625</v>
      </c>
      <c r="E1836" s="56">
        <v>179.13224792480469</v>
      </c>
    </row>
    <row r="1837" spans="1:5" ht="30" x14ac:dyDescent="0.25">
      <c r="A1837" s="5" t="s">
        <v>3574</v>
      </c>
      <c r="B1837" s="15" t="s">
        <v>3575</v>
      </c>
      <c r="C1837" s="20" t="s">
        <v>371</v>
      </c>
      <c r="D1837" s="48">
        <v>2494.166015625</v>
      </c>
      <c r="E1837" s="59">
        <v>2491.88671875</v>
      </c>
    </row>
    <row r="1838" spans="1:5" ht="30" x14ac:dyDescent="0.25">
      <c r="A1838" s="5" t="s">
        <v>3576</v>
      </c>
      <c r="B1838" s="15" t="s">
        <v>3577</v>
      </c>
      <c r="C1838" s="20" t="s">
        <v>41</v>
      </c>
      <c r="D1838" s="45">
        <v>153.14508056640625</v>
      </c>
      <c r="E1838" s="56">
        <v>179.13224792480469</v>
      </c>
    </row>
    <row r="1839" spans="1:5" ht="30" x14ac:dyDescent="0.25">
      <c r="A1839" s="5" t="s">
        <v>3578</v>
      </c>
      <c r="B1839" s="15" t="s">
        <v>3579</v>
      </c>
      <c r="C1839" s="20" t="s">
        <v>38</v>
      </c>
      <c r="D1839" s="47">
        <v>0.33099997043609619</v>
      </c>
      <c r="E1839" s="58">
        <v>0.34408557415008545</v>
      </c>
    </row>
    <row r="1840" spans="1:5" ht="30" x14ac:dyDescent="0.25">
      <c r="A1840" s="5" t="s">
        <v>3580</v>
      </c>
      <c r="B1840" s="15" t="s">
        <v>3581</v>
      </c>
      <c r="C1840" s="20" t="s">
        <v>371</v>
      </c>
      <c r="D1840" s="48">
        <v>2494.166015625</v>
      </c>
      <c r="E1840" s="59">
        <v>2491.88671875</v>
      </c>
    </row>
    <row r="1841" spans="1:5" ht="30" x14ac:dyDescent="0.25">
      <c r="A1841" s="5" t="s">
        <v>3582</v>
      </c>
      <c r="B1841" s="15" t="s">
        <v>3583</v>
      </c>
      <c r="C1841" s="20" t="s">
        <v>38</v>
      </c>
      <c r="D1841" s="47">
        <v>9.8499998450279236E-2</v>
      </c>
      <c r="E1841" s="58">
        <v>9.8499998450279236E-2</v>
      </c>
    </row>
    <row r="1842" spans="1:5" ht="30" x14ac:dyDescent="0.25">
      <c r="A1842" s="5" t="s">
        <v>3584</v>
      </c>
      <c r="B1842" s="15" t="s">
        <v>3585</v>
      </c>
      <c r="C1842" s="20" t="s">
        <v>371</v>
      </c>
      <c r="D1842" s="48">
        <v>2356.29150390625</v>
      </c>
      <c r="E1842" s="59">
        <v>2349.537841796875</v>
      </c>
    </row>
    <row r="1843" spans="1:5" ht="30" x14ac:dyDescent="0.25">
      <c r="A1843" s="5" t="s">
        <v>3586</v>
      </c>
      <c r="B1843" s="15" t="s">
        <v>3587</v>
      </c>
      <c r="C1843" s="20" t="s">
        <v>38</v>
      </c>
      <c r="D1843" s="47">
        <v>9.8499998450279236E-2</v>
      </c>
      <c r="E1843" s="58">
        <v>9.8499998450279236E-2</v>
      </c>
    </row>
    <row r="1844" spans="1:5" ht="30" x14ac:dyDescent="0.25">
      <c r="A1844" s="5" t="s">
        <v>3588</v>
      </c>
      <c r="B1844" s="15" t="s">
        <v>3589</v>
      </c>
      <c r="C1844" s="20" t="s">
        <v>30</v>
      </c>
      <c r="D1844" s="43">
        <v>45.512245178222656</v>
      </c>
      <c r="E1844" s="54">
        <v>45.512245178222656</v>
      </c>
    </row>
    <row r="1845" spans="1:5" x14ac:dyDescent="0.25">
      <c r="A1845" s="5" t="s">
        <v>3590</v>
      </c>
      <c r="B1845" s="15" t="s">
        <v>3591</v>
      </c>
      <c r="C1845" s="20" t="s">
        <v>41</v>
      </c>
      <c r="D1845" s="45">
        <v>153.32652282714844</v>
      </c>
      <c r="E1845" s="56">
        <v>179.31369018554688</v>
      </c>
    </row>
    <row r="1846" spans="1:5" ht="30" x14ac:dyDescent="0.25">
      <c r="A1846" s="5" t="s">
        <v>3592</v>
      </c>
      <c r="B1846" s="15" t="s">
        <v>3593</v>
      </c>
      <c r="C1846" s="20" t="s">
        <v>371</v>
      </c>
      <c r="D1846" s="48">
        <v>2364.59375</v>
      </c>
      <c r="E1846" s="59">
        <v>2358.5712890625</v>
      </c>
    </row>
    <row r="1847" spans="1:5" ht="30" x14ac:dyDescent="0.25">
      <c r="A1847" s="5" t="s">
        <v>3594</v>
      </c>
      <c r="B1847" s="15" t="s">
        <v>3595</v>
      </c>
      <c r="C1847" s="20"/>
      <c r="D1847" s="42">
        <v>1</v>
      </c>
      <c r="E1847" s="53">
        <v>1</v>
      </c>
    </row>
    <row r="1848" spans="1:5" ht="30" x14ac:dyDescent="0.25">
      <c r="A1848" s="5" t="s">
        <v>3596</v>
      </c>
      <c r="B1848" s="15" t="s">
        <v>3597</v>
      </c>
      <c r="C1848" s="20" t="s">
        <v>162</v>
      </c>
      <c r="D1848" s="45">
        <v>572.93377685546875</v>
      </c>
      <c r="E1848" s="56">
        <v>668.06494140625</v>
      </c>
    </row>
    <row r="1849" spans="1:5" ht="30" x14ac:dyDescent="0.25">
      <c r="A1849" s="5" t="s">
        <v>3598</v>
      </c>
      <c r="B1849" s="15" t="s">
        <v>3599</v>
      </c>
      <c r="C1849" s="20" t="s">
        <v>1816</v>
      </c>
      <c r="D1849" s="42">
        <v>3.8712120056152344</v>
      </c>
      <c r="E1849" s="53">
        <v>4.289459228515625</v>
      </c>
    </row>
    <row r="1850" spans="1:5" ht="30" x14ac:dyDescent="0.25">
      <c r="A1850" s="5" t="s">
        <v>3600</v>
      </c>
      <c r="B1850" s="15" t="s">
        <v>3601</v>
      </c>
      <c r="C1850" s="20" t="s">
        <v>125</v>
      </c>
      <c r="D1850" s="45">
        <v>147.99855041503906</v>
      </c>
      <c r="E1850" s="56">
        <v>155.7457275390625</v>
      </c>
    </row>
    <row r="1851" spans="1:5" ht="30" x14ac:dyDescent="0.25">
      <c r="A1851" s="5" t="s">
        <v>3602</v>
      </c>
      <c r="B1851" s="15" t="s">
        <v>3603</v>
      </c>
      <c r="C1851" s="20" t="s">
        <v>3604</v>
      </c>
      <c r="D1851" s="48">
        <v>2032.252685546875</v>
      </c>
      <c r="E1851" s="59">
        <v>2125.3505859375</v>
      </c>
    </row>
    <row r="1852" spans="1:5" ht="30" x14ac:dyDescent="0.25">
      <c r="A1852" s="5" t="s">
        <v>3605</v>
      </c>
      <c r="B1852" s="15" t="s">
        <v>3606</v>
      </c>
      <c r="C1852" s="20" t="s">
        <v>3604</v>
      </c>
      <c r="D1852" s="45">
        <v>606.34442138671875</v>
      </c>
      <c r="E1852" s="56">
        <v>642.42449951171875</v>
      </c>
    </row>
    <row r="1853" spans="1:5" x14ac:dyDescent="0.25">
      <c r="A1853" s="5" t="s">
        <v>3607</v>
      </c>
      <c r="B1853" s="15" t="s">
        <v>3608</v>
      </c>
      <c r="C1853" s="20" t="s">
        <v>371</v>
      </c>
      <c r="D1853" s="42">
        <v>7.8189477920532227</v>
      </c>
      <c r="E1853" s="53">
        <v>8.6143207550048828</v>
      </c>
    </row>
    <row r="1854" spans="1:5" ht="30" x14ac:dyDescent="0.25">
      <c r="A1854" s="5" t="s">
        <v>3609</v>
      </c>
      <c r="B1854" s="15" t="s">
        <v>3610</v>
      </c>
      <c r="C1854" s="20" t="s">
        <v>371</v>
      </c>
      <c r="D1854" s="43">
        <v>10.582359313964844</v>
      </c>
      <c r="E1854" s="54">
        <v>11.718220710754395</v>
      </c>
    </row>
    <row r="1855" spans="1:5" ht="30" x14ac:dyDescent="0.25">
      <c r="A1855" s="5" t="s">
        <v>3611</v>
      </c>
      <c r="B1855" s="15" t="s">
        <v>3612</v>
      </c>
      <c r="C1855" s="20" t="s">
        <v>1816</v>
      </c>
      <c r="D1855" s="47">
        <v>0.72048777341842651</v>
      </c>
      <c r="E1855" s="58">
        <v>0.81022316217422485</v>
      </c>
    </row>
    <row r="1856" spans="1:5" ht="30" x14ac:dyDescent="0.25">
      <c r="A1856" s="5" t="s">
        <v>3613</v>
      </c>
      <c r="B1856" s="15" t="s">
        <v>3614</v>
      </c>
      <c r="C1856" s="20"/>
      <c r="D1856" s="42">
        <v>3.3604059219360352</v>
      </c>
      <c r="E1856" s="53">
        <v>3.4932546615600586</v>
      </c>
    </row>
    <row r="1857" spans="1:5" ht="30" x14ac:dyDescent="0.25">
      <c r="A1857" s="5" t="s">
        <v>3615</v>
      </c>
      <c r="B1857" s="15" t="s">
        <v>3616</v>
      </c>
      <c r="C1857" s="20" t="s">
        <v>33</v>
      </c>
      <c r="D1857" s="43">
        <v>86.810195922851563</v>
      </c>
      <c r="E1857" s="54">
        <v>87.120941162109375</v>
      </c>
    </row>
    <row r="1858" spans="1:5" ht="30" x14ac:dyDescent="0.25">
      <c r="A1858" s="5" t="s">
        <v>3617</v>
      </c>
      <c r="B1858" s="15" t="s">
        <v>3618</v>
      </c>
      <c r="C1858" s="20" t="s">
        <v>33</v>
      </c>
      <c r="D1858" s="43">
        <v>76.960838317871094</v>
      </c>
      <c r="E1858" s="54">
        <v>76.795478820800781</v>
      </c>
    </row>
    <row r="1859" spans="1:5" ht="30" x14ac:dyDescent="0.25">
      <c r="A1859" s="5" t="s">
        <v>3619</v>
      </c>
      <c r="B1859" s="15" t="s">
        <v>3620</v>
      </c>
      <c r="C1859" s="20" t="s">
        <v>33</v>
      </c>
      <c r="D1859" s="43">
        <v>81.587722778320312</v>
      </c>
      <c r="E1859" s="54">
        <v>81.742149353027344</v>
      </c>
    </row>
    <row r="1860" spans="1:5" ht="30" x14ac:dyDescent="0.25">
      <c r="A1860" s="5" t="s">
        <v>3621</v>
      </c>
      <c r="B1860" s="15" t="s">
        <v>3622</v>
      </c>
      <c r="C1860" s="20" t="s">
        <v>155</v>
      </c>
      <c r="D1860" s="44">
        <v>5532.69091796875</v>
      </c>
      <c r="E1860" s="55">
        <v>6654.5986328125</v>
      </c>
    </row>
    <row r="1861" spans="1:5" x14ac:dyDescent="0.25">
      <c r="A1861" s="5" t="s">
        <v>3623</v>
      </c>
      <c r="B1861" s="15" t="s">
        <v>3624</v>
      </c>
      <c r="C1861" s="20" t="s">
        <v>155</v>
      </c>
      <c r="D1861" s="44">
        <v>5518.859375</v>
      </c>
      <c r="E1861" s="55">
        <v>6637.96240234375</v>
      </c>
    </row>
    <row r="1862" spans="1:5" ht="30" x14ac:dyDescent="0.25">
      <c r="A1862" s="5" t="s">
        <v>3625</v>
      </c>
      <c r="B1862" s="15" t="s">
        <v>3626</v>
      </c>
      <c r="C1862" s="20" t="s">
        <v>155</v>
      </c>
      <c r="D1862" s="43">
        <v>13.831714630126953</v>
      </c>
      <c r="E1862" s="54">
        <v>16.636480331420898</v>
      </c>
    </row>
    <row r="1863" spans="1:5" ht="30" x14ac:dyDescent="0.25">
      <c r="A1863" s="5" t="s">
        <v>3627</v>
      </c>
      <c r="B1863" s="15" t="s">
        <v>3628</v>
      </c>
      <c r="C1863" s="20" t="s">
        <v>1816</v>
      </c>
      <c r="D1863" s="46">
        <v>0</v>
      </c>
      <c r="E1863" s="57">
        <v>0</v>
      </c>
    </row>
    <row r="1864" spans="1:5" ht="30" x14ac:dyDescent="0.25">
      <c r="A1864" s="5" t="s">
        <v>3629</v>
      </c>
      <c r="B1864" s="15" t="s">
        <v>3630</v>
      </c>
      <c r="C1864" s="20" t="s">
        <v>41</v>
      </c>
      <c r="D1864" s="46">
        <v>0</v>
      </c>
      <c r="E1864" s="57">
        <v>0</v>
      </c>
    </row>
    <row r="1865" spans="1:5" ht="30" x14ac:dyDescent="0.25">
      <c r="A1865" s="5" t="s">
        <v>3631</v>
      </c>
      <c r="B1865" s="15" t="s">
        <v>3632</v>
      </c>
      <c r="C1865" s="20" t="s">
        <v>38</v>
      </c>
      <c r="D1865" s="43">
        <v>71.349998474121094</v>
      </c>
      <c r="E1865" s="54">
        <v>74.092498779296875</v>
      </c>
    </row>
    <row r="1866" spans="1:5" ht="30" x14ac:dyDescent="0.25">
      <c r="A1866" s="5" t="s">
        <v>3633</v>
      </c>
      <c r="B1866" s="15" t="s">
        <v>3634</v>
      </c>
      <c r="C1866" s="20" t="s">
        <v>38</v>
      </c>
      <c r="D1866" s="42">
        <v>1.8059999942779541</v>
      </c>
      <c r="E1866" s="53">
        <v>1.8752812147140503</v>
      </c>
    </row>
    <row r="1867" spans="1:5" ht="30" x14ac:dyDescent="0.25">
      <c r="A1867" s="5" t="s">
        <v>3635</v>
      </c>
      <c r="B1867" s="15" t="s">
        <v>3636</v>
      </c>
      <c r="C1867" s="20" t="s">
        <v>30</v>
      </c>
      <c r="D1867" s="45">
        <v>530.75543212890625</v>
      </c>
      <c r="E1867" s="56">
        <v>531.87158203125</v>
      </c>
    </row>
    <row r="1868" spans="1:5" ht="30" x14ac:dyDescent="0.25">
      <c r="A1868" s="5" t="s">
        <v>3637</v>
      </c>
      <c r="B1868" s="15" t="s">
        <v>3638</v>
      </c>
      <c r="C1868" s="20" t="s">
        <v>30</v>
      </c>
      <c r="D1868" s="45">
        <v>498.21517944335937</v>
      </c>
      <c r="E1868" s="56">
        <v>498.16909790039062</v>
      </c>
    </row>
    <row r="1869" spans="1:5" ht="30" x14ac:dyDescent="0.25">
      <c r="A1869" s="5" t="s">
        <v>3639</v>
      </c>
      <c r="B1869" s="15" t="s">
        <v>3640</v>
      </c>
      <c r="C1869" s="20" t="s">
        <v>371</v>
      </c>
      <c r="D1869" s="44">
        <v>3484.036865234375</v>
      </c>
      <c r="E1869" s="55">
        <v>3483.86376953125</v>
      </c>
    </row>
    <row r="1870" spans="1:5" ht="30" x14ac:dyDescent="0.25">
      <c r="A1870" s="5" t="s">
        <v>3641</v>
      </c>
      <c r="B1870" s="15" t="s">
        <v>3642</v>
      </c>
      <c r="C1870" s="20" t="s">
        <v>1816</v>
      </c>
      <c r="D1870" s="46">
        <v>0</v>
      </c>
      <c r="E1870" s="57">
        <v>0</v>
      </c>
    </row>
    <row r="1871" spans="1:5" ht="30" x14ac:dyDescent="0.25">
      <c r="A1871" s="5" t="s">
        <v>3643</v>
      </c>
      <c r="B1871" s="15" t="s">
        <v>3644</v>
      </c>
      <c r="C1871" s="20" t="s">
        <v>41</v>
      </c>
      <c r="D1871" s="46">
        <v>0</v>
      </c>
      <c r="E1871" s="57">
        <v>0</v>
      </c>
    </row>
    <row r="1872" spans="1:5" ht="30" x14ac:dyDescent="0.25">
      <c r="A1872" s="5" t="s">
        <v>3645</v>
      </c>
      <c r="B1872" s="15" t="s">
        <v>3646</v>
      </c>
      <c r="C1872" s="20" t="s">
        <v>38</v>
      </c>
      <c r="D1872" s="42">
        <v>1.8059999942779541</v>
      </c>
      <c r="E1872" s="53">
        <v>1.8752812147140503</v>
      </c>
    </row>
    <row r="1873" spans="1:5" ht="30" x14ac:dyDescent="0.25">
      <c r="A1873" s="5" t="s">
        <v>3647</v>
      </c>
      <c r="B1873" s="15" t="s">
        <v>3648</v>
      </c>
      <c r="C1873" s="20" t="s">
        <v>38</v>
      </c>
      <c r="D1873" s="42">
        <v>1.2410370111465454</v>
      </c>
      <c r="E1873" s="53">
        <v>1.2410370111465454</v>
      </c>
    </row>
    <row r="1874" spans="1:5" ht="30" x14ac:dyDescent="0.25">
      <c r="A1874" s="5" t="s">
        <v>3649</v>
      </c>
      <c r="B1874" s="15" t="s">
        <v>3650</v>
      </c>
      <c r="C1874" s="20" t="s">
        <v>30</v>
      </c>
      <c r="D1874" s="45">
        <v>498.21517944335937</v>
      </c>
      <c r="E1874" s="56">
        <v>498.16909790039062</v>
      </c>
    </row>
    <row r="1875" spans="1:5" ht="30" x14ac:dyDescent="0.25">
      <c r="A1875" s="5" t="s">
        <v>3651</v>
      </c>
      <c r="B1875" s="15" t="s">
        <v>3652</v>
      </c>
      <c r="C1875" s="20" t="s">
        <v>30</v>
      </c>
      <c r="D1875" s="45">
        <v>497.9298095703125</v>
      </c>
      <c r="E1875" s="56">
        <v>497.84866333007812</v>
      </c>
    </row>
    <row r="1876" spans="1:5" ht="30" x14ac:dyDescent="0.25">
      <c r="A1876" s="5" t="s">
        <v>3653</v>
      </c>
      <c r="B1876" s="15" t="s">
        <v>3654</v>
      </c>
      <c r="C1876" s="20" t="s">
        <v>371</v>
      </c>
      <c r="D1876" s="44">
        <v>3484.036865234375</v>
      </c>
      <c r="E1876" s="55">
        <v>3483.86376953125</v>
      </c>
    </row>
    <row r="1877" spans="1:5" ht="30" x14ac:dyDescent="0.25">
      <c r="A1877" s="5" t="s">
        <v>3655</v>
      </c>
      <c r="B1877" s="15" t="s">
        <v>3656</v>
      </c>
      <c r="C1877" s="20" t="s">
        <v>1816</v>
      </c>
      <c r="D1877" s="46">
        <v>0</v>
      </c>
      <c r="E1877" s="57">
        <v>0</v>
      </c>
    </row>
    <row r="1878" spans="1:5" ht="30" x14ac:dyDescent="0.25">
      <c r="A1878" s="5" t="s">
        <v>3657</v>
      </c>
      <c r="B1878" s="15" t="s">
        <v>3658</v>
      </c>
      <c r="C1878" s="20" t="s">
        <v>41</v>
      </c>
      <c r="D1878" s="46">
        <v>0</v>
      </c>
      <c r="E1878" s="57">
        <v>0</v>
      </c>
    </row>
    <row r="1879" spans="1:5" ht="30" x14ac:dyDescent="0.25">
      <c r="A1879" s="5" t="s">
        <v>3659</v>
      </c>
      <c r="B1879" s="15" t="s">
        <v>3660</v>
      </c>
      <c r="C1879" s="20" t="s">
        <v>38</v>
      </c>
      <c r="D1879" s="43">
        <v>71.349998474121094</v>
      </c>
      <c r="E1879" s="54">
        <v>74.092498779296875</v>
      </c>
    </row>
    <row r="1880" spans="1:5" ht="30" x14ac:dyDescent="0.25">
      <c r="A1880" s="5" t="s">
        <v>3661</v>
      </c>
      <c r="B1880" s="15" t="s">
        <v>3662</v>
      </c>
      <c r="C1880" s="20" t="s">
        <v>38</v>
      </c>
      <c r="D1880" s="42">
        <v>1.8059999942779541</v>
      </c>
      <c r="E1880" s="53">
        <v>1.8752812147140503</v>
      </c>
    </row>
    <row r="1881" spans="1:5" ht="30" x14ac:dyDescent="0.25">
      <c r="A1881" s="5" t="s">
        <v>3663</v>
      </c>
      <c r="B1881" s="15" t="s">
        <v>3664</v>
      </c>
      <c r="C1881" s="20" t="s">
        <v>30</v>
      </c>
      <c r="D1881" s="45">
        <v>530.75543212890625</v>
      </c>
      <c r="E1881" s="56">
        <v>531.87158203125</v>
      </c>
    </row>
    <row r="1882" spans="1:5" ht="30" x14ac:dyDescent="0.25">
      <c r="A1882" s="5" t="s">
        <v>3665</v>
      </c>
      <c r="B1882" s="15" t="s">
        <v>3666</v>
      </c>
      <c r="C1882" s="20" t="s">
        <v>30</v>
      </c>
      <c r="D1882" s="45">
        <v>498.21517944335937</v>
      </c>
      <c r="E1882" s="56">
        <v>498.16909790039062</v>
      </c>
    </row>
    <row r="1883" spans="1:5" ht="30" x14ac:dyDescent="0.25">
      <c r="A1883" s="5" t="s">
        <v>3667</v>
      </c>
      <c r="B1883" s="15" t="s">
        <v>3668</v>
      </c>
      <c r="C1883" s="20" t="s">
        <v>371</v>
      </c>
      <c r="D1883" s="44">
        <v>3484.036865234375</v>
      </c>
      <c r="E1883" s="55">
        <v>3483.86376953125</v>
      </c>
    </row>
    <row r="1884" spans="1:5" ht="30" x14ac:dyDescent="0.25">
      <c r="A1884" s="5" t="s">
        <v>3669</v>
      </c>
      <c r="B1884" s="15" t="s">
        <v>3670</v>
      </c>
      <c r="C1884" s="20" t="s">
        <v>1816</v>
      </c>
      <c r="D1884" s="46">
        <v>0</v>
      </c>
      <c r="E1884" s="57">
        <v>0</v>
      </c>
    </row>
    <row r="1885" spans="1:5" ht="30" x14ac:dyDescent="0.25">
      <c r="A1885" s="5" t="s">
        <v>3671</v>
      </c>
      <c r="B1885" s="15" t="s">
        <v>3672</v>
      </c>
      <c r="C1885" s="20" t="s">
        <v>41</v>
      </c>
      <c r="D1885" s="46">
        <v>0</v>
      </c>
      <c r="E1885" s="57">
        <v>0</v>
      </c>
    </row>
    <row r="1886" spans="1:5" ht="30" x14ac:dyDescent="0.25">
      <c r="A1886" s="5" t="s">
        <v>3673</v>
      </c>
      <c r="B1886" s="15" t="s">
        <v>3674</v>
      </c>
      <c r="C1886" s="20" t="s">
        <v>38</v>
      </c>
      <c r="D1886" s="42">
        <v>1.8059999942779541</v>
      </c>
      <c r="E1886" s="53">
        <v>1.8752812147140503</v>
      </c>
    </row>
    <row r="1887" spans="1:5" ht="30" x14ac:dyDescent="0.25">
      <c r="A1887" s="5" t="s">
        <v>3675</v>
      </c>
      <c r="B1887" s="15" t="s">
        <v>3676</v>
      </c>
      <c r="C1887" s="20" t="s">
        <v>38</v>
      </c>
      <c r="D1887" s="42">
        <v>1.2410370111465454</v>
      </c>
      <c r="E1887" s="53">
        <v>1.2410370111465454</v>
      </c>
    </row>
    <row r="1888" spans="1:5" ht="30" x14ac:dyDescent="0.25">
      <c r="A1888" s="5" t="s">
        <v>3677</v>
      </c>
      <c r="B1888" s="15" t="s">
        <v>3678</v>
      </c>
      <c r="C1888" s="20" t="s">
        <v>30</v>
      </c>
      <c r="D1888" s="45">
        <v>498.21517944335937</v>
      </c>
      <c r="E1888" s="56">
        <v>498.16909790039062</v>
      </c>
    </row>
    <row r="1889" spans="1:5" ht="30" x14ac:dyDescent="0.25">
      <c r="A1889" s="5" t="s">
        <v>3679</v>
      </c>
      <c r="B1889" s="15" t="s">
        <v>3680</v>
      </c>
      <c r="C1889" s="20" t="s">
        <v>30</v>
      </c>
      <c r="D1889" s="45">
        <v>497.9298095703125</v>
      </c>
      <c r="E1889" s="56">
        <v>497.84866333007812</v>
      </c>
    </row>
    <row r="1890" spans="1:5" ht="30" x14ac:dyDescent="0.25">
      <c r="A1890" s="5" t="s">
        <v>3681</v>
      </c>
      <c r="B1890" s="15" t="s">
        <v>3682</v>
      </c>
      <c r="C1890" s="20" t="s">
        <v>371</v>
      </c>
      <c r="D1890" s="44">
        <v>3484.036865234375</v>
      </c>
      <c r="E1890" s="55">
        <v>3483.86376953125</v>
      </c>
    </row>
    <row r="1891" spans="1:5" x14ac:dyDescent="0.25">
      <c r="A1891" s="5" t="s">
        <v>3683</v>
      </c>
      <c r="B1891" s="15" t="s">
        <v>3684</v>
      </c>
      <c r="C1891" s="20" t="s">
        <v>38</v>
      </c>
      <c r="D1891" s="42">
        <v>1.2410370111465454</v>
      </c>
      <c r="E1891" s="53">
        <v>1.2410370111465454</v>
      </c>
    </row>
    <row r="1892" spans="1:5" x14ac:dyDescent="0.25">
      <c r="A1892" s="5" t="s">
        <v>3685</v>
      </c>
      <c r="B1892" s="15" t="s">
        <v>3686</v>
      </c>
      <c r="C1892" s="20" t="s">
        <v>30</v>
      </c>
      <c r="D1892" s="45">
        <v>148.88929748535156</v>
      </c>
      <c r="E1892" s="56">
        <v>148.88929748535156</v>
      </c>
    </row>
    <row r="1893" spans="1:5" ht="30" x14ac:dyDescent="0.25">
      <c r="A1893" s="5" t="s">
        <v>3643</v>
      </c>
      <c r="B1893" s="15" t="s">
        <v>3687</v>
      </c>
      <c r="C1893" s="20" t="s">
        <v>41</v>
      </c>
      <c r="D1893" s="46">
        <v>0</v>
      </c>
      <c r="E1893" s="57">
        <v>0</v>
      </c>
    </row>
    <row r="1894" spans="1:5" ht="30" x14ac:dyDescent="0.25">
      <c r="A1894" s="5" t="s">
        <v>3653</v>
      </c>
      <c r="B1894" s="15" t="s">
        <v>3688</v>
      </c>
      <c r="C1894" s="20" t="s">
        <v>371</v>
      </c>
      <c r="D1894" s="44">
        <v>3484.036865234375</v>
      </c>
      <c r="E1894" s="55">
        <v>3483.86376953125</v>
      </c>
    </row>
    <row r="1895" spans="1:5" ht="30" x14ac:dyDescent="0.25">
      <c r="A1895" s="5" t="s">
        <v>3671</v>
      </c>
      <c r="B1895" s="15" t="s">
        <v>3689</v>
      </c>
      <c r="C1895" s="20" t="s">
        <v>41</v>
      </c>
      <c r="D1895" s="46">
        <v>0</v>
      </c>
      <c r="E1895" s="57">
        <v>0</v>
      </c>
    </row>
    <row r="1896" spans="1:5" ht="30" x14ac:dyDescent="0.25">
      <c r="A1896" s="5" t="s">
        <v>3681</v>
      </c>
      <c r="B1896" s="15" t="s">
        <v>3690</v>
      </c>
      <c r="C1896" s="20" t="s">
        <v>371</v>
      </c>
      <c r="D1896" s="44">
        <v>3484.036865234375</v>
      </c>
      <c r="E1896" s="55">
        <v>3483.86376953125</v>
      </c>
    </row>
    <row r="1897" spans="1:5" ht="30" x14ac:dyDescent="0.25">
      <c r="A1897" s="5" t="s">
        <v>3691</v>
      </c>
      <c r="B1897" s="15" t="s">
        <v>3692</v>
      </c>
      <c r="C1897" s="20" t="s">
        <v>41</v>
      </c>
      <c r="D1897" s="47">
        <v>0.23352402448654175</v>
      </c>
      <c r="E1897" s="58">
        <v>0.23353582620620728</v>
      </c>
    </row>
    <row r="1898" spans="1:5" ht="30" x14ac:dyDescent="0.25">
      <c r="A1898" s="5" t="s">
        <v>3693</v>
      </c>
      <c r="B1898" s="15" t="s">
        <v>3694</v>
      </c>
      <c r="C1898" s="20" t="s">
        <v>371</v>
      </c>
      <c r="D1898" s="44">
        <v>3484.036865234375</v>
      </c>
      <c r="E1898" s="55">
        <v>3483.86376953125</v>
      </c>
    </row>
    <row r="1899" spans="1:5" ht="30" x14ac:dyDescent="0.25">
      <c r="A1899" s="5" t="s">
        <v>3695</v>
      </c>
      <c r="B1899" s="15" t="s">
        <v>3696</v>
      </c>
      <c r="C1899" s="20" t="s">
        <v>41</v>
      </c>
      <c r="D1899" s="47">
        <v>6.1310850083827972E-2</v>
      </c>
      <c r="E1899" s="58">
        <v>6.1299052089452744E-2</v>
      </c>
    </row>
    <row r="1900" spans="1:5" ht="30" x14ac:dyDescent="0.25">
      <c r="A1900" s="5" t="s">
        <v>3697</v>
      </c>
      <c r="B1900" s="15" t="s">
        <v>3698</v>
      </c>
      <c r="C1900" s="20" t="s">
        <v>371</v>
      </c>
      <c r="D1900" s="43">
        <v>62.798000335693359</v>
      </c>
      <c r="E1900" s="54">
        <v>62.798000335693359</v>
      </c>
    </row>
    <row r="1901" spans="1:5" ht="30" x14ac:dyDescent="0.25">
      <c r="A1901" s="5" t="s">
        <v>3699</v>
      </c>
      <c r="B1901" s="15" t="s">
        <v>3700</v>
      </c>
      <c r="C1901" s="20" t="s">
        <v>41</v>
      </c>
      <c r="D1901" s="47">
        <v>0.18143728375434875</v>
      </c>
      <c r="E1901" s="58">
        <v>0.18143728375434875</v>
      </c>
    </row>
    <row r="1902" spans="1:5" ht="45" x14ac:dyDescent="0.25">
      <c r="A1902" s="5" t="s">
        <v>3701</v>
      </c>
      <c r="B1902" s="15" t="s">
        <v>3702</v>
      </c>
      <c r="C1902" s="20" t="s">
        <v>41</v>
      </c>
      <c r="D1902" s="47">
        <v>0.11339759081602097</v>
      </c>
      <c r="E1902" s="58">
        <v>0.11339759081602097</v>
      </c>
    </row>
    <row r="1903" spans="1:5" ht="30" x14ac:dyDescent="0.25">
      <c r="A1903" s="5" t="s">
        <v>3703</v>
      </c>
      <c r="B1903" s="15" t="s">
        <v>3704</v>
      </c>
      <c r="C1903" s="20" t="s">
        <v>41</v>
      </c>
      <c r="D1903" s="46">
        <v>0</v>
      </c>
      <c r="E1903" s="57">
        <v>0</v>
      </c>
    </row>
    <row r="1904" spans="1:5" ht="30" x14ac:dyDescent="0.25">
      <c r="A1904" s="5" t="s">
        <v>3705</v>
      </c>
      <c r="B1904" s="15" t="s">
        <v>3706</v>
      </c>
      <c r="C1904" s="20" t="s">
        <v>33</v>
      </c>
      <c r="D1904" s="43">
        <v>93.4420166015625</v>
      </c>
      <c r="E1904" s="54">
        <v>95.585838317871094</v>
      </c>
    </row>
    <row r="1905" spans="1:5" ht="30" x14ac:dyDescent="0.25">
      <c r="A1905" s="5" t="s">
        <v>3707</v>
      </c>
      <c r="B1905" s="15" t="s">
        <v>3708</v>
      </c>
      <c r="C1905" s="20" t="s">
        <v>33</v>
      </c>
      <c r="D1905" s="43">
        <v>84.598678588867188</v>
      </c>
      <c r="E1905" s="54">
        <v>87.940597534179688</v>
      </c>
    </row>
    <row r="1906" spans="1:5" x14ac:dyDescent="0.25">
      <c r="A1906" s="5" t="s">
        <v>3709</v>
      </c>
      <c r="B1906" s="15" t="s">
        <v>3710</v>
      </c>
      <c r="C1906" s="20" t="s">
        <v>3711</v>
      </c>
      <c r="D1906" s="45">
        <v>159.53457641601562</v>
      </c>
      <c r="E1906" s="56">
        <v>182.43043518066406</v>
      </c>
    </row>
    <row r="1907" spans="1:5" x14ac:dyDescent="0.25">
      <c r="A1907" s="5" t="s">
        <v>3712</v>
      </c>
      <c r="B1907" s="15" t="s">
        <v>3713</v>
      </c>
      <c r="C1907" s="20" t="s">
        <v>3711</v>
      </c>
      <c r="D1907" s="45">
        <v>176.21116638183594</v>
      </c>
      <c r="E1907" s="56">
        <v>198.29029846191406</v>
      </c>
    </row>
    <row r="1908" spans="1:5" x14ac:dyDescent="0.25">
      <c r="A1908" s="5" t="s">
        <v>3714</v>
      </c>
      <c r="B1908" s="15" t="s">
        <v>3715</v>
      </c>
      <c r="C1908" s="20" t="s">
        <v>41</v>
      </c>
      <c r="D1908" s="43">
        <v>37.878452301025391</v>
      </c>
      <c r="E1908" s="54">
        <v>42.624595642089844</v>
      </c>
    </row>
    <row r="1909" spans="1:5" ht="30" x14ac:dyDescent="0.25">
      <c r="A1909" s="5" t="s">
        <v>3716</v>
      </c>
      <c r="B1909" s="15" t="s">
        <v>3717</v>
      </c>
      <c r="C1909" s="20" t="s">
        <v>155</v>
      </c>
      <c r="D1909" s="44">
        <v>149072.328125</v>
      </c>
      <c r="E1909" s="55">
        <v>174377.671875</v>
      </c>
    </row>
    <row r="1910" spans="1:5" x14ac:dyDescent="0.25">
      <c r="A1910" s="5" t="s">
        <v>3718</v>
      </c>
      <c r="B1910" s="15" t="s">
        <v>3719</v>
      </c>
      <c r="C1910" s="20" t="s">
        <v>38</v>
      </c>
      <c r="D1910" s="43">
        <v>72.634300231933594</v>
      </c>
      <c r="E1910" s="54">
        <v>75.426162719726563</v>
      </c>
    </row>
    <row r="1911" spans="1:5" x14ac:dyDescent="0.25">
      <c r="A1911" s="5" t="s">
        <v>3720</v>
      </c>
      <c r="B1911" s="15" t="s">
        <v>3721</v>
      </c>
      <c r="C1911" s="20" t="s">
        <v>30</v>
      </c>
      <c r="D1911" s="45">
        <v>531.3125</v>
      </c>
      <c r="E1911" s="56">
        <v>532.44708251953125</v>
      </c>
    </row>
    <row r="1912" spans="1:5" x14ac:dyDescent="0.25">
      <c r="A1912" s="5" t="s">
        <v>3722</v>
      </c>
      <c r="B1912" s="15" t="s">
        <v>3723</v>
      </c>
      <c r="C1912" s="20" t="s">
        <v>41</v>
      </c>
      <c r="D1912" s="45">
        <v>210.33328247070312</v>
      </c>
      <c r="E1912" s="56">
        <v>246.19003295898437</v>
      </c>
    </row>
    <row r="1913" spans="1:5" x14ac:dyDescent="0.25">
      <c r="A1913" s="5" t="s">
        <v>3724</v>
      </c>
      <c r="B1913" s="15" t="s">
        <v>3725</v>
      </c>
      <c r="C1913" s="20" t="s">
        <v>371</v>
      </c>
      <c r="D1913" s="44">
        <v>3484.036865234375</v>
      </c>
      <c r="E1913" s="55">
        <v>3483.86376953125</v>
      </c>
    </row>
    <row r="1914" spans="1:5" x14ac:dyDescent="0.25">
      <c r="A1914" s="5" t="s">
        <v>3726</v>
      </c>
      <c r="B1914" s="15" t="s">
        <v>3727</v>
      </c>
      <c r="C1914" s="20" t="s">
        <v>38</v>
      </c>
      <c r="D1914" s="43">
        <v>97.683013916015625</v>
      </c>
      <c r="E1914" s="56">
        <v>101.42737579345703</v>
      </c>
    </row>
    <row r="1915" spans="1:5" x14ac:dyDescent="0.25">
      <c r="A1915" s="5" t="s">
        <v>3728</v>
      </c>
      <c r="B1915" s="15" t="s">
        <v>3729</v>
      </c>
      <c r="C1915" s="20" t="s">
        <v>30</v>
      </c>
      <c r="D1915" s="45">
        <v>220.17764282226562</v>
      </c>
      <c r="E1915" s="56">
        <v>220.50515747070312</v>
      </c>
    </row>
    <row r="1916" spans="1:5" x14ac:dyDescent="0.25">
      <c r="A1916" s="5" t="s">
        <v>3730</v>
      </c>
      <c r="B1916" s="15" t="s">
        <v>3731</v>
      </c>
      <c r="C1916" s="20" t="s">
        <v>41</v>
      </c>
      <c r="D1916" s="45">
        <v>201.00125122070312</v>
      </c>
      <c r="E1916" s="56">
        <v>235.12034606933594</v>
      </c>
    </row>
    <row r="1917" spans="1:5" x14ac:dyDescent="0.25">
      <c r="A1917" s="5" t="s">
        <v>3732</v>
      </c>
      <c r="B1917" s="15" t="s">
        <v>3733</v>
      </c>
      <c r="C1917" s="20" t="s">
        <v>371</v>
      </c>
      <c r="D1917" s="45">
        <v>946.62469482421875</v>
      </c>
      <c r="E1917" s="56">
        <v>948.23187255859375</v>
      </c>
    </row>
    <row r="1918" spans="1:5" ht="60" x14ac:dyDescent="0.25">
      <c r="A1918" s="5" t="s">
        <v>3734</v>
      </c>
      <c r="B1918" s="15" t="s">
        <v>3735</v>
      </c>
      <c r="C1918" s="20" t="s">
        <v>38</v>
      </c>
      <c r="D1918" s="47">
        <v>0.97489684820175171</v>
      </c>
      <c r="E1918" s="58">
        <v>0.97489595413208008</v>
      </c>
    </row>
    <row r="1919" spans="1:5" ht="60" x14ac:dyDescent="0.25">
      <c r="A1919" s="5" t="s">
        <v>3736</v>
      </c>
      <c r="B1919" s="15" t="s">
        <v>3737</v>
      </c>
      <c r="C1919" s="20" t="s">
        <v>30</v>
      </c>
      <c r="D1919" s="45">
        <v>126.17892456054687</v>
      </c>
      <c r="E1919" s="54">
        <v>84.946823120117188</v>
      </c>
    </row>
    <row r="1920" spans="1:5" ht="60" x14ac:dyDescent="0.25">
      <c r="A1920" s="5" t="s">
        <v>3738</v>
      </c>
      <c r="B1920" s="15" t="s">
        <v>3739</v>
      </c>
      <c r="C1920" s="20" t="s">
        <v>41</v>
      </c>
      <c r="D1920" s="45">
        <v>266.72653198242187</v>
      </c>
      <c r="E1920" s="56">
        <v>287.6678466796875</v>
      </c>
    </row>
    <row r="1921" spans="1:5" ht="60" x14ac:dyDescent="0.25">
      <c r="A1921" s="5" t="s">
        <v>3740</v>
      </c>
      <c r="B1921" s="15" t="s">
        <v>3741</v>
      </c>
      <c r="C1921" s="20" t="s">
        <v>41</v>
      </c>
      <c r="D1921" s="42">
        <v>2.4805808067321777</v>
      </c>
      <c r="E1921" s="53">
        <v>2.7474005222320557</v>
      </c>
    </row>
    <row r="1922" spans="1:5" ht="60" x14ac:dyDescent="0.25">
      <c r="A1922" s="5" t="s">
        <v>3742</v>
      </c>
      <c r="B1922" s="15" t="s">
        <v>3743</v>
      </c>
      <c r="C1922" s="20" t="s">
        <v>371</v>
      </c>
      <c r="D1922" s="43">
        <v>82.180732727050781</v>
      </c>
      <c r="E1922" s="54">
        <v>46.939453125</v>
      </c>
    </row>
    <row r="1923" spans="1:5" ht="60" x14ac:dyDescent="0.25">
      <c r="A1923" s="5" t="s">
        <v>3744</v>
      </c>
      <c r="B1923" s="15" t="s">
        <v>3745</v>
      </c>
      <c r="C1923" s="20" t="s">
        <v>33</v>
      </c>
      <c r="D1923" s="42">
        <v>6.9277081489562988</v>
      </c>
      <c r="E1923" s="54">
        <v>26.414009094238281</v>
      </c>
    </row>
    <row r="1924" spans="1:5" ht="60" x14ac:dyDescent="0.25">
      <c r="A1924" s="5" t="s">
        <v>3746</v>
      </c>
      <c r="B1924" s="15" t="s">
        <v>3747</v>
      </c>
      <c r="C1924" s="20" t="s">
        <v>376</v>
      </c>
      <c r="D1924" s="47">
        <v>0.61742687225341797</v>
      </c>
      <c r="E1924" s="58">
        <v>0.49504336714744568</v>
      </c>
    </row>
    <row r="1925" spans="1:5" ht="60" x14ac:dyDescent="0.25">
      <c r="A1925" s="5" t="s">
        <v>3748</v>
      </c>
      <c r="B1925" s="15" t="s">
        <v>3749</v>
      </c>
      <c r="C1925" s="20" t="s">
        <v>371</v>
      </c>
      <c r="D1925" s="45">
        <v>110.72320556640625</v>
      </c>
      <c r="E1925" s="54">
        <v>64.670005798339844</v>
      </c>
    </row>
    <row r="1926" spans="1:5" ht="60" x14ac:dyDescent="0.25">
      <c r="A1926" s="5" t="s">
        <v>3750</v>
      </c>
      <c r="B1926" s="15" t="s">
        <v>3751</v>
      </c>
      <c r="C1926" s="20" t="s">
        <v>3752</v>
      </c>
      <c r="D1926" s="43">
        <v>28.637506484985352</v>
      </c>
      <c r="E1926" s="54">
        <v>28.922441482543945</v>
      </c>
    </row>
    <row r="1927" spans="1:5" ht="60" x14ac:dyDescent="0.25">
      <c r="A1927" s="5" t="s">
        <v>3753</v>
      </c>
      <c r="B1927" s="15" t="s">
        <v>3754</v>
      </c>
      <c r="C1927" s="20" t="s">
        <v>41</v>
      </c>
      <c r="D1927" s="43">
        <v>54.311519622802734</v>
      </c>
      <c r="E1927" s="54">
        <v>61.109607696533203</v>
      </c>
    </row>
    <row r="1928" spans="1:5" ht="60" x14ac:dyDescent="0.25">
      <c r="A1928" s="5" t="s">
        <v>3755</v>
      </c>
      <c r="B1928" s="15" t="s">
        <v>3756</v>
      </c>
      <c r="C1928" s="20" t="s">
        <v>162</v>
      </c>
      <c r="D1928" s="43">
        <v>88.11468505859375</v>
      </c>
      <c r="E1928" s="54">
        <v>84.380821228027344</v>
      </c>
    </row>
    <row r="1929" spans="1:5" ht="60" x14ac:dyDescent="0.25">
      <c r="A1929" s="5" t="s">
        <v>3757</v>
      </c>
      <c r="B1929" s="15" t="s">
        <v>3758</v>
      </c>
      <c r="C1929" s="20" t="s">
        <v>3759</v>
      </c>
      <c r="D1929" s="47">
        <v>0.84084445238113403</v>
      </c>
      <c r="E1929" s="58">
        <v>0.94698983430862427</v>
      </c>
    </row>
    <row r="1930" spans="1:5" ht="60" x14ac:dyDescent="0.25">
      <c r="A1930" s="5" t="s">
        <v>3760</v>
      </c>
      <c r="B1930" s="15" t="s">
        <v>3761</v>
      </c>
      <c r="C1930" s="20" t="s">
        <v>33</v>
      </c>
      <c r="D1930" s="43">
        <v>65.910049438476563</v>
      </c>
      <c r="E1930" s="54">
        <v>66.071884155273438</v>
      </c>
    </row>
    <row r="1931" spans="1:5" ht="60" x14ac:dyDescent="0.25">
      <c r="A1931" s="5" t="s">
        <v>3762</v>
      </c>
      <c r="B1931" s="15" t="s">
        <v>3763</v>
      </c>
      <c r="C1931" s="20" t="s">
        <v>33</v>
      </c>
      <c r="D1931" s="42">
        <v>2.943819522857666</v>
      </c>
      <c r="E1931" s="53">
        <v>3.5410370826721191</v>
      </c>
    </row>
    <row r="1932" spans="1:5" ht="60" x14ac:dyDescent="0.25">
      <c r="A1932" s="5" t="s">
        <v>3764</v>
      </c>
      <c r="B1932" s="15" t="s">
        <v>3765</v>
      </c>
      <c r="C1932" s="20" t="s">
        <v>33</v>
      </c>
      <c r="D1932" s="43">
        <v>13.249808311462402</v>
      </c>
      <c r="E1932" s="54">
        <v>13.960526466369629</v>
      </c>
    </row>
    <row r="1933" spans="1:5" ht="60" x14ac:dyDescent="0.25">
      <c r="A1933" s="5" t="s">
        <v>3766</v>
      </c>
      <c r="B1933" s="15" t="s">
        <v>3767</v>
      </c>
      <c r="C1933" s="20" t="s">
        <v>33</v>
      </c>
      <c r="D1933" s="43">
        <v>17.100324630737305</v>
      </c>
      <c r="E1933" s="54">
        <v>15.628491401672363</v>
      </c>
    </row>
    <row r="1934" spans="1:5" ht="75" x14ac:dyDescent="0.25">
      <c r="A1934" s="5" t="s">
        <v>3768</v>
      </c>
      <c r="B1934" s="15" t="s">
        <v>3769</v>
      </c>
      <c r="C1934" s="20" t="s">
        <v>33</v>
      </c>
      <c r="D1934" s="46">
        <v>0</v>
      </c>
      <c r="E1934" s="57">
        <v>0</v>
      </c>
    </row>
    <row r="1935" spans="1:5" ht="60" x14ac:dyDescent="0.25">
      <c r="A1935" s="5" t="s">
        <v>3770</v>
      </c>
      <c r="B1935" s="15" t="s">
        <v>3771</v>
      </c>
      <c r="C1935" s="20" t="s">
        <v>33</v>
      </c>
      <c r="D1935" s="47">
        <v>0.79281944036483765</v>
      </c>
      <c r="E1935" s="58">
        <v>0.79471695423126221</v>
      </c>
    </row>
    <row r="1936" spans="1:5" ht="60" x14ac:dyDescent="0.25">
      <c r="A1936" s="5" t="s">
        <v>3772</v>
      </c>
      <c r="B1936" s="15" t="s">
        <v>3773</v>
      </c>
      <c r="C1936" s="20" t="s">
        <v>33</v>
      </c>
      <c r="D1936" s="50">
        <v>3.1713978387415409E-3</v>
      </c>
      <c r="E1936" s="61">
        <v>3.3418259117752314E-3</v>
      </c>
    </row>
    <row r="1937" spans="1:5" ht="60" x14ac:dyDescent="0.25">
      <c r="A1937" s="5" t="s">
        <v>3774</v>
      </c>
      <c r="B1937" s="15" t="s">
        <v>3775</v>
      </c>
      <c r="C1937" s="20" t="s">
        <v>1347</v>
      </c>
      <c r="D1937" s="47">
        <v>0.15856987237930298</v>
      </c>
      <c r="E1937" s="58">
        <v>0.16709129512310028</v>
      </c>
    </row>
    <row r="1938" spans="1:5" ht="60" x14ac:dyDescent="0.25">
      <c r="A1938" s="5" t="s">
        <v>3776</v>
      </c>
      <c r="B1938" s="15" t="s">
        <v>3777</v>
      </c>
      <c r="C1938" s="20" t="s">
        <v>1338</v>
      </c>
      <c r="D1938" s="46">
        <v>0</v>
      </c>
      <c r="E1938" s="57">
        <v>0</v>
      </c>
    </row>
    <row r="1939" spans="1:5" ht="60" x14ac:dyDescent="0.25">
      <c r="A1939" s="5" t="s">
        <v>3778</v>
      </c>
      <c r="B1939" s="15" t="s">
        <v>3779</v>
      </c>
      <c r="C1939" s="20" t="s">
        <v>1338</v>
      </c>
      <c r="D1939" s="46">
        <v>0</v>
      </c>
      <c r="E1939" s="57">
        <v>0</v>
      </c>
    </row>
    <row r="1940" spans="1:5" ht="60" x14ac:dyDescent="0.25">
      <c r="A1940" s="5" t="s">
        <v>3780</v>
      </c>
      <c r="B1940" s="15" t="s">
        <v>3781</v>
      </c>
      <c r="C1940" s="20" t="s">
        <v>1338</v>
      </c>
      <c r="D1940" s="46">
        <v>0</v>
      </c>
      <c r="E1940" s="57">
        <v>0</v>
      </c>
    </row>
    <row r="1941" spans="1:5" ht="60" x14ac:dyDescent="0.25">
      <c r="A1941" s="5" t="s">
        <v>3782</v>
      </c>
      <c r="B1941" s="15" t="s">
        <v>3783</v>
      </c>
      <c r="C1941" s="20" t="s">
        <v>1338</v>
      </c>
      <c r="D1941" s="46">
        <v>0</v>
      </c>
      <c r="E1941" s="57">
        <v>0</v>
      </c>
    </row>
    <row r="1942" spans="1:5" ht="60" x14ac:dyDescent="0.25">
      <c r="A1942" s="5" t="s">
        <v>3784</v>
      </c>
      <c r="B1942" s="15" t="s">
        <v>3785</v>
      </c>
      <c r="C1942" s="20" t="s">
        <v>1338</v>
      </c>
      <c r="D1942" s="46">
        <v>0</v>
      </c>
      <c r="E1942" s="57">
        <v>0</v>
      </c>
    </row>
    <row r="1943" spans="1:5" ht="60" x14ac:dyDescent="0.25">
      <c r="A1943" s="5" t="s">
        <v>3786</v>
      </c>
      <c r="B1943" s="15" t="s">
        <v>3787</v>
      </c>
      <c r="C1943" s="20" t="s">
        <v>33</v>
      </c>
      <c r="D1943" s="42">
        <v>3.551063060760498</v>
      </c>
      <c r="E1943" s="53">
        <v>4.196958065032959</v>
      </c>
    </row>
    <row r="1944" spans="1:5" ht="60" x14ac:dyDescent="0.25">
      <c r="A1944" s="5" t="s">
        <v>3788</v>
      </c>
      <c r="B1944" s="15" t="s">
        <v>3789</v>
      </c>
      <c r="C1944" s="20" t="s">
        <v>3790</v>
      </c>
      <c r="D1944" s="44">
        <v>208770.21875</v>
      </c>
      <c r="E1944" s="55">
        <v>222943.046875</v>
      </c>
    </row>
    <row r="1945" spans="1:5" ht="45" x14ac:dyDescent="0.25">
      <c r="A1945" s="5" t="s">
        <v>3791</v>
      </c>
      <c r="B1945" s="15" t="s">
        <v>3792</v>
      </c>
      <c r="C1945" s="20" t="s">
        <v>38</v>
      </c>
      <c r="D1945" s="42">
        <v>1.0943717956542969</v>
      </c>
      <c r="E1945" s="53">
        <v>1.0943708419799805</v>
      </c>
    </row>
    <row r="1946" spans="1:5" ht="60" x14ac:dyDescent="0.25">
      <c r="A1946" s="5" t="s">
        <v>3793</v>
      </c>
      <c r="B1946" s="15" t="s">
        <v>3794</v>
      </c>
      <c r="C1946" s="20" t="s">
        <v>30</v>
      </c>
      <c r="D1946" s="43">
        <v>40.697723388671875</v>
      </c>
      <c r="E1946" s="54">
        <v>38.455055236816406</v>
      </c>
    </row>
    <row r="1947" spans="1:5" ht="45" x14ac:dyDescent="0.25">
      <c r="A1947" s="5" t="s">
        <v>3795</v>
      </c>
      <c r="B1947" s="15" t="s">
        <v>3796</v>
      </c>
      <c r="C1947" s="20" t="s">
        <v>41</v>
      </c>
      <c r="D1947" s="43">
        <v>56.737483978271484</v>
      </c>
      <c r="E1947" s="54">
        <v>60.789436340332031</v>
      </c>
    </row>
    <row r="1948" spans="1:5" ht="45" x14ac:dyDescent="0.25">
      <c r="A1948" s="5" t="s">
        <v>3797</v>
      </c>
      <c r="B1948" s="15" t="s">
        <v>3798</v>
      </c>
      <c r="C1948" s="20" t="s">
        <v>41</v>
      </c>
      <c r="D1948" s="46">
        <v>0</v>
      </c>
      <c r="E1948" s="57">
        <v>0</v>
      </c>
    </row>
    <row r="1949" spans="1:5" ht="60" x14ac:dyDescent="0.25">
      <c r="A1949" s="5" t="s">
        <v>3799</v>
      </c>
      <c r="B1949" s="15" t="s">
        <v>3800</v>
      </c>
      <c r="C1949" s="20" t="s">
        <v>371</v>
      </c>
      <c r="D1949" s="46">
        <v>0</v>
      </c>
      <c r="E1949" s="57">
        <v>0</v>
      </c>
    </row>
    <row r="1950" spans="1:5" ht="60" x14ac:dyDescent="0.25">
      <c r="A1950" s="5" t="s">
        <v>3801</v>
      </c>
      <c r="B1950" s="15" t="s">
        <v>3802</v>
      </c>
      <c r="C1950" s="20" t="s">
        <v>33</v>
      </c>
      <c r="D1950" s="43">
        <v>40.393253326416016</v>
      </c>
      <c r="E1950" s="54">
        <v>47.800987243652344</v>
      </c>
    </row>
    <row r="1951" spans="1:5" ht="45" x14ac:dyDescent="0.25">
      <c r="A1951" s="5" t="s">
        <v>3803</v>
      </c>
      <c r="B1951" s="15" t="s">
        <v>3804</v>
      </c>
      <c r="C1951" s="20" t="s">
        <v>376</v>
      </c>
      <c r="D1951" s="47">
        <v>0.22740906476974487</v>
      </c>
      <c r="E1951" s="58">
        <v>0.22139586508274078</v>
      </c>
    </row>
    <row r="1952" spans="1:5" ht="45" x14ac:dyDescent="0.25">
      <c r="A1952" s="5" t="s">
        <v>3805</v>
      </c>
      <c r="B1952" s="15" t="s">
        <v>3806</v>
      </c>
      <c r="C1952" s="20" t="s">
        <v>371</v>
      </c>
      <c r="D1952" s="43">
        <v>16.064878463745117</v>
      </c>
      <c r="E1952" s="54">
        <v>13.779669761657715</v>
      </c>
    </row>
    <row r="1953" spans="1:5" ht="60" x14ac:dyDescent="0.25">
      <c r="A1953" s="5" t="s">
        <v>3807</v>
      </c>
      <c r="B1953" s="15" t="s">
        <v>3808</v>
      </c>
      <c r="C1953" s="20" t="s">
        <v>3752</v>
      </c>
      <c r="D1953" s="43">
        <v>28.657535552978516</v>
      </c>
      <c r="E1953" s="54">
        <v>28.642177581787109</v>
      </c>
    </row>
    <row r="1954" spans="1:5" ht="60" x14ac:dyDescent="0.25">
      <c r="A1954" s="5" t="s">
        <v>3809</v>
      </c>
      <c r="B1954" s="15" t="s">
        <v>3810</v>
      </c>
      <c r="C1954" s="20" t="s">
        <v>41</v>
      </c>
      <c r="D1954" s="47">
        <v>2.5658033788204193E-2</v>
      </c>
      <c r="E1954" s="58">
        <v>2.7465466409921646E-2</v>
      </c>
    </row>
    <row r="1955" spans="1:5" ht="60" x14ac:dyDescent="0.25">
      <c r="A1955" s="5" t="s">
        <v>3811</v>
      </c>
      <c r="B1955" s="15" t="s">
        <v>3812</v>
      </c>
      <c r="C1955" s="20" t="s">
        <v>162</v>
      </c>
      <c r="D1955" s="43">
        <v>13.113860130310059</v>
      </c>
      <c r="E1955" s="54">
        <v>13.957489013671875</v>
      </c>
    </row>
    <row r="1956" spans="1:5" ht="45" x14ac:dyDescent="0.25">
      <c r="A1956" s="5" t="s">
        <v>3813</v>
      </c>
      <c r="B1956" s="15" t="s">
        <v>3814</v>
      </c>
      <c r="C1956" s="20" t="s">
        <v>3759</v>
      </c>
      <c r="D1956" s="42">
        <v>1.2018140554428101</v>
      </c>
      <c r="E1956" s="53">
        <v>1.2098139524459839</v>
      </c>
    </row>
    <row r="1957" spans="1:5" ht="60" x14ac:dyDescent="0.25">
      <c r="A1957" s="5" t="s">
        <v>3815</v>
      </c>
      <c r="B1957" s="15" t="s">
        <v>3816</v>
      </c>
      <c r="C1957" s="20" t="s">
        <v>33</v>
      </c>
      <c r="D1957" s="43">
        <v>75.874130249023438</v>
      </c>
      <c r="E1957" s="54">
        <v>75.764625549316406</v>
      </c>
    </row>
    <row r="1958" spans="1:5" ht="60" x14ac:dyDescent="0.25">
      <c r="A1958" s="5" t="s">
        <v>3817</v>
      </c>
      <c r="B1958" s="15" t="s">
        <v>3818</v>
      </c>
      <c r="C1958" s="20" t="s">
        <v>33</v>
      </c>
      <c r="D1958" s="43">
        <v>20.357677459716797</v>
      </c>
      <c r="E1958" s="54">
        <v>20.328296661376953</v>
      </c>
    </row>
    <row r="1959" spans="1:5" ht="60" x14ac:dyDescent="0.25">
      <c r="A1959" s="5" t="s">
        <v>3819</v>
      </c>
      <c r="B1959" s="15" t="s">
        <v>3820</v>
      </c>
      <c r="C1959" s="20" t="s">
        <v>33</v>
      </c>
      <c r="D1959" s="47">
        <v>2.9446981847286224E-2</v>
      </c>
      <c r="E1959" s="58">
        <v>2.9404481872916222E-2</v>
      </c>
    </row>
    <row r="1960" spans="1:5" ht="60" x14ac:dyDescent="0.25">
      <c r="A1960" s="5" t="s">
        <v>3821</v>
      </c>
      <c r="B1960" s="15" t="s">
        <v>3822</v>
      </c>
      <c r="C1960" s="20" t="s">
        <v>33</v>
      </c>
      <c r="D1960" s="42">
        <v>2.8249666690826416</v>
      </c>
      <c r="E1960" s="53">
        <v>2.9652163982391357</v>
      </c>
    </row>
    <row r="1961" spans="1:5" ht="60" x14ac:dyDescent="0.25">
      <c r="A1961" s="5" t="s">
        <v>3823</v>
      </c>
      <c r="B1961" s="15" t="s">
        <v>3824</v>
      </c>
      <c r="C1961" s="20" t="s">
        <v>33</v>
      </c>
      <c r="D1961" s="46">
        <v>0</v>
      </c>
      <c r="E1961" s="57">
        <v>0</v>
      </c>
    </row>
    <row r="1962" spans="1:5" ht="60" x14ac:dyDescent="0.25">
      <c r="A1962" s="5" t="s">
        <v>3825</v>
      </c>
      <c r="B1962" s="15" t="s">
        <v>3826</v>
      </c>
      <c r="C1962" s="20" t="s">
        <v>33</v>
      </c>
      <c r="D1962" s="47">
        <v>0.91377675533294678</v>
      </c>
      <c r="E1962" s="58">
        <v>0.91245788335800171</v>
      </c>
    </row>
    <row r="1963" spans="1:5" ht="60" x14ac:dyDescent="0.25">
      <c r="A1963" s="5" t="s">
        <v>3827</v>
      </c>
      <c r="B1963" s="15" t="s">
        <v>3828</v>
      </c>
      <c r="C1963" s="20" t="s">
        <v>33</v>
      </c>
      <c r="D1963" s="46">
        <v>0</v>
      </c>
      <c r="E1963" s="57">
        <v>0</v>
      </c>
    </row>
    <row r="1964" spans="1:5" ht="60" x14ac:dyDescent="0.25">
      <c r="A1964" s="5" t="s">
        <v>3829</v>
      </c>
      <c r="B1964" s="15" t="s">
        <v>3830</v>
      </c>
      <c r="C1964" s="20" t="s">
        <v>1347</v>
      </c>
      <c r="D1964" s="46">
        <v>0</v>
      </c>
      <c r="E1964" s="57">
        <v>0</v>
      </c>
    </row>
    <row r="1965" spans="1:5" ht="60" x14ac:dyDescent="0.25">
      <c r="A1965" s="5" t="s">
        <v>3831</v>
      </c>
      <c r="B1965" s="15" t="s">
        <v>3832</v>
      </c>
      <c r="C1965" s="20" t="s">
        <v>1338</v>
      </c>
      <c r="D1965" s="46">
        <v>0</v>
      </c>
      <c r="E1965" s="57">
        <v>0</v>
      </c>
    </row>
    <row r="1966" spans="1:5" ht="60" x14ac:dyDescent="0.25">
      <c r="A1966" s="5" t="s">
        <v>3833</v>
      </c>
      <c r="B1966" s="15" t="s">
        <v>3834</v>
      </c>
      <c r="C1966" s="20" t="s">
        <v>1338</v>
      </c>
      <c r="D1966" s="46">
        <v>0</v>
      </c>
      <c r="E1966" s="57">
        <v>0</v>
      </c>
    </row>
    <row r="1967" spans="1:5" ht="60" x14ac:dyDescent="0.25">
      <c r="A1967" s="5" t="s">
        <v>3835</v>
      </c>
      <c r="B1967" s="15" t="s">
        <v>3836</v>
      </c>
      <c r="C1967" s="20" t="s">
        <v>1338</v>
      </c>
      <c r="D1967" s="46">
        <v>0</v>
      </c>
      <c r="E1967" s="57">
        <v>0</v>
      </c>
    </row>
    <row r="1968" spans="1:5" ht="60" x14ac:dyDescent="0.25">
      <c r="A1968" s="5" t="s">
        <v>3837</v>
      </c>
      <c r="B1968" s="15" t="s">
        <v>3838</v>
      </c>
      <c r="C1968" s="20" t="s">
        <v>1338</v>
      </c>
      <c r="D1968" s="46">
        <v>0</v>
      </c>
      <c r="E1968" s="57">
        <v>0</v>
      </c>
    </row>
    <row r="1969" spans="1:5" ht="60" x14ac:dyDescent="0.25">
      <c r="A1969" s="5" t="s">
        <v>3839</v>
      </c>
      <c r="B1969" s="15" t="s">
        <v>3840</v>
      </c>
      <c r="C1969" s="20" t="s">
        <v>1338</v>
      </c>
      <c r="D1969" s="46">
        <v>0</v>
      </c>
      <c r="E1969" s="57">
        <v>0</v>
      </c>
    </row>
    <row r="1970" spans="1:5" ht="45" x14ac:dyDescent="0.25">
      <c r="A1970" s="5" t="s">
        <v>3841</v>
      </c>
      <c r="B1970" s="15" t="s">
        <v>3842</v>
      </c>
      <c r="C1970" s="20" t="s">
        <v>33</v>
      </c>
      <c r="D1970" s="43">
        <v>20.949495315551758</v>
      </c>
      <c r="E1970" s="54">
        <v>20.949495315551758</v>
      </c>
    </row>
    <row r="1971" spans="1:5" ht="60" x14ac:dyDescent="0.25">
      <c r="A1971" s="5" t="s">
        <v>3843</v>
      </c>
      <c r="B1971" s="15" t="s">
        <v>3844</v>
      </c>
      <c r="C1971" s="20" t="s">
        <v>3790</v>
      </c>
      <c r="D1971" s="44">
        <v>44378.109375</v>
      </c>
      <c r="E1971" s="55">
        <v>47572.90234375</v>
      </c>
    </row>
    <row r="1972" spans="1:5" ht="45" x14ac:dyDescent="0.25">
      <c r="A1972" s="5" t="s">
        <v>3845</v>
      </c>
      <c r="B1972" s="15" t="s">
        <v>3846</v>
      </c>
      <c r="C1972" s="20" t="s">
        <v>38</v>
      </c>
      <c r="D1972" s="42">
        <v>1.0124009847640991</v>
      </c>
      <c r="E1972" s="53">
        <v>1.0124000310897827</v>
      </c>
    </row>
    <row r="1973" spans="1:5" ht="45" x14ac:dyDescent="0.25">
      <c r="A1973" s="5" t="s">
        <v>3847</v>
      </c>
      <c r="B1973" s="15" t="s">
        <v>3848</v>
      </c>
      <c r="C1973" s="20" t="s">
        <v>30</v>
      </c>
      <c r="D1973" s="43">
        <v>32.180335998535156</v>
      </c>
      <c r="E1973" s="54">
        <v>30.000160217285156</v>
      </c>
    </row>
    <row r="1974" spans="1:5" ht="45" x14ac:dyDescent="0.25">
      <c r="A1974" s="5" t="s">
        <v>3849</v>
      </c>
      <c r="B1974" s="15" t="s">
        <v>3850</v>
      </c>
      <c r="C1974" s="20" t="s">
        <v>41</v>
      </c>
      <c r="D1974" s="43">
        <v>59.053302764892578</v>
      </c>
      <c r="E1974" s="54">
        <v>63.270633697509766</v>
      </c>
    </row>
    <row r="1975" spans="1:5" ht="45" x14ac:dyDescent="0.25">
      <c r="A1975" s="5" t="s">
        <v>3851</v>
      </c>
      <c r="B1975" s="15" t="s">
        <v>3852</v>
      </c>
      <c r="C1975" s="20" t="s">
        <v>41</v>
      </c>
      <c r="D1975" s="46">
        <v>0</v>
      </c>
      <c r="E1975" s="57">
        <v>0</v>
      </c>
    </row>
    <row r="1976" spans="1:5" ht="45" x14ac:dyDescent="0.25">
      <c r="A1976" s="5" t="s">
        <v>3853</v>
      </c>
      <c r="B1976" s="15" t="s">
        <v>3854</v>
      </c>
      <c r="C1976" s="20" t="s">
        <v>371</v>
      </c>
      <c r="D1976" s="46">
        <v>0</v>
      </c>
      <c r="E1976" s="57">
        <v>0</v>
      </c>
    </row>
    <row r="1977" spans="1:5" ht="45" x14ac:dyDescent="0.25">
      <c r="A1977" s="5" t="s">
        <v>3855</v>
      </c>
      <c r="B1977" s="15" t="s">
        <v>3856</v>
      </c>
      <c r="C1977" s="20" t="s">
        <v>33</v>
      </c>
      <c r="D1977" s="43">
        <v>59.558887481689453</v>
      </c>
      <c r="E1977" s="54">
        <v>70.777122497558594</v>
      </c>
    </row>
    <row r="1978" spans="1:5" ht="45" x14ac:dyDescent="0.25">
      <c r="A1978" s="5" t="s">
        <v>3857</v>
      </c>
      <c r="B1978" s="15" t="s">
        <v>3858</v>
      </c>
      <c r="C1978" s="20" t="s">
        <v>376</v>
      </c>
      <c r="D1978" s="47">
        <v>0.22183829545974731</v>
      </c>
      <c r="E1978" s="58">
        <v>0.21582317352294922</v>
      </c>
    </row>
    <row r="1979" spans="1:5" ht="45" x14ac:dyDescent="0.25">
      <c r="A1979" s="5" t="s">
        <v>3859</v>
      </c>
      <c r="B1979" s="15" t="s">
        <v>3860</v>
      </c>
      <c r="C1979" s="20" t="s">
        <v>371</v>
      </c>
      <c r="D1979" s="42">
        <v>7.3473086357116699</v>
      </c>
      <c r="E1979" s="53">
        <v>5.1202263832092285</v>
      </c>
    </row>
    <row r="1980" spans="1:5" ht="45" x14ac:dyDescent="0.25">
      <c r="A1980" s="5" t="s">
        <v>3861</v>
      </c>
      <c r="B1980" s="15" t="s">
        <v>3862</v>
      </c>
      <c r="C1980" s="20" t="s">
        <v>3752</v>
      </c>
      <c r="D1980" s="43">
        <v>28.657535552978516</v>
      </c>
      <c r="E1980" s="54">
        <v>28.642177581787109</v>
      </c>
    </row>
    <row r="1981" spans="1:5" ht="45" x14ac:dyDescent="0.25">
      <c r="A1981" s="5" t="s">
        <v>3863</v>
      </c>
      <c r="B1981" s="15" t="s">
        <v>3864</v>
      </c>
      <c r="C1981" s="20" t="s">
        <v>41</v>
      </c>
      <c r="D1981" s="47">
        <v>2.6705302298069E-2</v>
      </c>
      <c r="E1981" s="58">
        <v>2.8586503118276596E-2</v>
      </c>
    </row>
    <row r="1982" spans="1:5" ht="45" x14ac:dyDescent="0.25">
      <c r="A1982" s="5" t="s">
        <v>3865</v>
      </c>
      <c r="B1982" s="15" t="s">
        <v>3866</v>
      </c>
      <c r="C1982" s="20" t="s">
        <v>162</v>
      </c>
      <c r="D1982" s="43">
        <v>14.35383415222168</v>
      </c>
      <c r="E1982" s="54">
        <v>15.277314186096191</v>
      </c>
    </row>
    <row r="1983" spans="1:5" ht="45" x14ac:dyDescent="0.25">
      <c r="A1983" s="5" t="s">
        <v>3867</v>
      </c>
      <c r="B1983" s="15" t="s">
        <v>3868</v>
      </c>
      <c r="C1983" s="20" t="s">
        <v>3759</v>
      </c>
      <c r="D1983" s="42">
        <v>1.1428098678588867</v>
      </c>
      <c r="E1983" s="53">
        <v>1.1504107713699341</v>
      </c>
    </row>
    <row r="1984" spans="1:5" ht="45" x14ac:dyDescent="0.25">
      <c r="A1984" s="5" t="s">
        <v>3869</v>
      </c>
      <c r="B1984" s="15" t="s">
        <v>3870</v>
      </c>
      <c r="C1984" s="20" t="s">
        <v>33</v>
      </c>
      <c r="D1984" s="43">
        <v>75.874130249023438</v>
      </c>
      <c r="E1984" s="54">
        <v>75.764625549316406</v>
      </c>
    </row>
    <row r="1985" spans="1:5" ht="45" x14ac:dyDescent="0.25">
      <c r="A1985" s="5" t="s">
        <v>3871</v>
      </c>
      <c r="B1985" s="15" t="s">
        <v>3872</v>
      </c>
      <c r="C1985" s="20" t="s">
        <v>33</v>
      </c>
      <c r="D1985" s="43">
        <v>20.357677459716797</v>
      </c>
      <c r="E1985" s="54">
        <v>20.328296661376953</v>
      </c>
    </row>
    <row r="1986" spans="1:5" ht="45" x14ac:dyDescent="0.25">
      <c r="A1986" s="5" t="s">
        <v>3873</v>
      </c>
      <c r="B1986" s="15" t="s">
        <v>3874</v>
      </c>
      <c r="C1986" s="20" t="s">
        <v>33</v>
      </c>
      <c r="D1986" s="47">
        <v>2.9446981847286224E-2</v>
      </c>
      <c r="E1986" s="58">
        <v>2.9404481872916222E-2</v>
      </c>
    </row>
    <row r="1987" spans="1:5" ht="45" x14ac:dyDescent="0.25">
      <c r="A1987" s="5" t="s">
        <v>3875</v>
      </c>
      <c r="B1987" s="15" t="s">
        <v>3876</v>
      </c>
      <c r="C1987" s="20" t="s">
        <v>33</v>
      </c>
      <c r="D1987" s="42">
        <v>2.8249666690826416</v>
      </c>
      <c r="E1987" s="53">
        <v>2.9652163982391357</v>
      </c>
    </row>
    <row r="1988" spans="1:5" ht="45" x14ac:dyDescent="0.25">
      <c r="A1988" s="5" t="s">
        <v>3877</v>
      </c>
      <c r="B1988" s="15" t="s">
        <v>3878</v>
      </c>
      <c r="C1988" s="20" t="s">
        <v>33</v>
      </c>
      <c r="D1988" s="46">
        <v>0</v>
      </c>
      <c r="E1988" s="57">
        <v>0</v>
      </c>
    </row>
    <row r="1989" spans="1:5" ht="45" x14ac:dyDescent="0.25">
      <c r="A1989" s="5" t="s">
        <v>3879</v>
      </c>
      <c r="B1989" s="15" t="s">
        <v>3880</v>
      </c>
      <c r="C1989" s="20" t="s">
        <v>33</v>
      </c>
      <c r="D1989" s="47">
        <v>0.91377675533294678</v>
      </c>
      <c r="E1989" s="58">
        <v>0.91245788335800171</v>
      </c>
    </row>
    <row r="1990" spans="1:5" ht="45" x14ac:dyDescent="0.25">
      <c r="A1990" s="5" t="s">
        <v>3881</v>
      </c>
      <c r="B1990" s="15" t="s">
        <v>3882</v>
      </c>
      <c r="C1990" s="20" t="s">
        <v>33</v>
      </c>
      <c r="D1990" s="46">
        <v>0</v>
      </c>
      <c r="E1990" s="57">
        <v>0</v>
      </c>
    </row>
    <row r="1991" spans="1:5" ht="45" x14ac:dyDescent="0.25">
      <c r="A1991" s="5" t="s">
        <v>3883</v>
      </c>
      <c r="B1991" s="15" t="s">
        <v>3884</v>
      </c>
      <c r="C1991" s="20" t="s">
        <v>1347</v>
      </c>
      <c r="D1991" s="46">
        <v>0</v>
      </c>
      <c r="E1991" s="57">
        <v>0</v>
      </c>
    </row>
    <row r="1992" spans="1:5" ht="45" x14ac:dyDescent="0.25">
      <c r="A1992" s="5" t="s">
        <v>3885</v>
      </c>
      <c r="B1992" s="15" t="s">
        <v>3886</v>
      </c>
      <c r="C1992" s="20" t="s">
        <v>1338</v>
      </c>
      <c r="D1992" s="46">
        <v>0</v>
      </c>
      <c r="E1992" s="57">
        <v>0</v>
      </c>
    </row>
    <row r="1993" spans="1:5" ht="45" x14ac:dyDescent="0.25">
      <c r="A1993" s="5" t="s">
        <v>3887</v>
      </c>
      <c r="B1993" s="15" t="s">
        <v>3888</v>
      </c>
      <c r="C1993" s="20" t="s">
        <v>1338</v>
      </c>
      <c r="D1993" s="46">
        <v>0</v>
      </c>
      <c r="E1993" s="57">
        <v>0</v>
      </c>
    </row>
    <row r="1994" spans="1:5" ht="45" x14ac:dyDescent="0.25">
      <c r="A1994" s="5" t="s">
        <v>3889</v>
      </c>
      <c r="B1994" s="15" t="s">
        <v>3890</v>
      </c>
      <c r="C1994" s="20" t="s">
        <v>1338</v>
      </c>
      <c r="D1994" s="46">
        <v>0</v>
      </c>
      <c r="E1994" s="57">
        <v>0</v>
      </c>
    </row>
    <row r="1995" spans="1:5" ht="45" x14ac:dyDescent="0.25">
      <c r="A1995" s="5" t="s">
        <v>3891</v>
      </c>
      <c r="B1995" s="15" t="s">
        <v>3892</v>
      </c>
      <c r="C1995" s="20" t="s">
        <v>1338</v>
      </c>
      <c r="D1995" s="46">
        <v>0</v>
      </c>
      <c r="E1995" s="57">
        <v>0</v>
      </c>
    </row>
    <row r="1996" spans="1:5" ht="45" x14ac:dyDescent="0.25">
      <c r="A1996" s="5" t="s">
        <v>3893</v>
      </c>
      <c r="B1996" s="15" t="s">
        <v>3894</v>
      </c>
      <c r="C1996" s="20" t="s">
        <v>1338</v>
      </c>
      <c r="D1996" s="46">
        <v>0</v>
      </c>
      <c r="E1996" s="57">
        <v>0</v>
      </c>
    </row>
    <row r="1997" spans="1:5" ht="45" x14ac:dyDescent="0.25">
      <c r="A1997" s="5" t="s">
        <v>3895</v>
      </c>
      <c r="B1997" s="15" t="s">
        <v>3896</v>
      </c>
      <c r="C1997" s="20" t="s">
        <v>33</v>
      </c>
      <c r="D1997" s="43">
        <v>20.949495315551758</v>
      </c>
      <c r="E1997" s="54">
        <v>20.949495315551758</v>
      </c>
    </row>
    <row r="1998" spans="1:5" ht="45" x14ac:dyDescent="0.25">
      <c r="A1998" s="5" t="s">
        <v>3897</v>
      </c>
      <c r="B1998" s="15" t="s">
        <v>3898</v>
      </c>
      <c r="C1998" s="20" t="s">
        <v>3790</v>
      </c>
      <c r="D1998" s="44">
        <v>46189.4609375</v>
      </c>
      <c r="E1998" s="55">
        <v>49514.6484375</v>
      </c>
    </row>
    <row r="1999" spans="1:5" ht="45" x14ac:dyDescent="0.25">
      <c r="A1999" s="5" t="s">
        <v>3899</v>
      </c>
      <c r="B1999" s="15" t="s">
        <v>3900</v>
      </c>
      <c r="C1999" s="20" t="s">
        <v>38</v>
      </c>
      <c r="D1999" s="42">
        <v>1.179408073425293</v>
      </c>
      <c r="E1999" s="53">
        <v>1.1794071197509766</v>
      </c>
    </row>
    <row r="2000" spans="1:5" ht="60" x14ac:dyDescent="0.25">
      <c r="A2000" s="5" t="s">
        <v>3901</v>
      </c>
      <c r="B2000" s="15" t="s">
        <v>3902</v>
      </c>
      <c r="C2000" s="20" t="s">
        <v>30</v>
      </c>
      <c r="D2000" s="43">
        <v>49.060932159423828</v>
      </c>
      <c r="E2000" s="54">
        <v>46.757736206054688</v>
      </c>
    </row>
    <row r="2001" spans="1:5" ht="45" x14ac:dyDescent="0.25">
      <c r="A2001" s="5" t="s">
        <v>3903</v>
      </c>
      <c r="B2001" s="15" t="s">
        <v>3904</v>
      </c>
      <c r="C2001" s="20" t="s">
        <v>41</v>
      </c>
      <c r="D2001" s="43">
        <v>59.053302764892578</v>
      </c>
      <c r="E2001" s="54">
        <v>63.270633697509766</v>
      </c>
    </row>
    <row r="2002" spans="1:5" ht="60" x14ac:dyDescent="0.25">
      <c r="A2002" s="5" t="s">
        <v>3905</v>
      </c>
      <c r="B2002" s="15" t="s">
        <v>3906</v>
      </c>
      <c r="C2002" s="20" t="s">
        <v>41</v>
      </c>
      <c r="D2002" s="46">
        <v>0</v>
      </c>
      <c r="E2002" s="57">
        <v>0</v>
      </c>
    </row>
    <row r="2003" spans="1:5" ht="60" x14ac:dyDescent="0.25">
      <c r="A2003" s="5" t="s">
        <v>3907</v>
      </c>
      <c r="B2003" s="15" t="s">
        <v>3908</v>
      </c>
      <c r="C2003" s="20" t="s">
        <v>371</v>
      </c>
      <c r="D2003" s="46">
        <v>0</v>
      </c>
      <c r="E2003" s="57">
        <v>0</v>
      </c>
    </row>
    <row r="2004" spans="1:5" ht="60" x14ac:dyDescent="0.25">
      <c r="A2004" s="5" t="s">
        <v>3909</v>
      </c>
      <c r="B2004" s="15" t="s">
        <v>3910</v>
      </c>
      <c r="C2004" s="20" t="s">
        <v>33</v>
      </c>
      <c r="D2004" s="43">
        <v>28.303558349609375</v>
      </c>
      <c r="E2004" s="54">
        <v>33.362796783447266</v>
      </c>
    </row>
    <row r="2005" spans="1:5" ht="45" x14ac:dyDescent="0.25">
      <c r="A2005" s="5" t="s">
        <v>3911</v>
      </c>
      <c r="B2005" s="15" t="s">
        <v>3912</v>
      </c>
      <c r="C2005" s="20" t="s">
        <v>376</v>
      </c>
      <c r="D2005" s="47">
        <v>0.23262013494968414</v>
      </c>
      <c r="E2005" s="58">
        <v>0.22661091387271881</v>
      </c>
    </row>
    <row r="2006" spans="1:5" ht="45" x14ac:dyDescent="0.25">
      <c r="A2006" s="5" t="s">
        <v>3913</v>
      </c>
      <c r="B2006" s="15" t="s">
        <v>3914</v>
      </c>
      <c r="C2006" s="20" t="s">
        <v>371</v>
      </c>
      <c r="D2006" s="43">
        <v>24.626461029052734</v>
      </c>
      <c r="E2006" s="54">
        <v>22.284976959228516</v>
      </c>
    </row>
    <row r="2007" spans="1:5" ht="60" x14ac:dyDescent="0.25">
      <c r="A2007" s="5" t="s">
        <v>3915</v>
      </c>
      <c r="B2007" s="15" t="s">
        <v>3916</v>
      </c>
      <c r="C2007" s="20" t="s">
        <v>3752</v>
      </c>
      <c r="D2007" s="43">
        <v>28.657535552978516</v>
      </c>
      <c r="E2007" s="54">
        <v>28.642177581787109</v>
      </c>
    </row>
    <row r="2008" spans="1:5" ht="60" x14ac:dyDescent="0.25">
      <c r="A2008" s="5" t="s">
        <v>3917</v>
      </c>
      <c r="B2008" s="15" t="s">
        <v>3918</v>
      </c>
      <c r="C2008" s="20" t="s">
        <v>41</v>
      </c>
      <c r="D2008" s="47">
        <v>2.6705302298069E-2</v>
      </c>
      <c r="E2008" s="58">
        <v>2.8586503118276596E-2</v>
      </c>
    </row>
    <row r="2009" spans="1:5" ht="60" x14ac:dyDescent="0.25">
      <c r="A2009" s="5" t="s">
        <v>3919</v>
      </c>
      <c r="B2009" s="15" t="s">
        <v>3920</v>
      </c>
      <c r="C2009" s="20" t="s">
        <v>162</v>
      </c>
      <c r="D2009" s="43">
        <v>13.002495765686035</v>
      </c>
      <c r="E2009" s="54">
        <v>13.838923454284668</v>
      </c>
    </row>
    <row r="2010" spans="1:5" ht="45" x14ac:dyDescent="0.25">
      <c r="A2010" s="5" t="s">
        <v>3921</v>
      </c>
      <c r="B2010" s="15" t="s">
        <v>3922</v>
      </c>
      <c r="C2010" s="20" t="s">
        <v>3759</v>
      </c>
      <c r="D2010" s="42">
        <v>1.2615811824798584</v>
      </c>
      <c r="E2010" s="53">
        <v>1.2699822187423706</v>
      </c>
    </row>
    <row r="2011" spans="1:5" ht="60" x14ac:dyDescent="0.25">
      <c r="A2011" s="5" t="s">
        <v>3923</v>
      </c>
      <c r="B2011" s="15" t="s">
        <v>3924</v>
      </c>
      <c r="C2011" s="20" t="s">
        <v>33</v>
      </c>
      <c r="D2011" s="43">
        <v>75.874130249023438</v>
      </c>
      <c r="E2011" s="54">
        <v>75.764625549316406</v>
      </c>
    </row>
    <row r="2012" spans="1:5" ht="60" x14ac:dyDescent="0.25">
      <c r="A2012" s="5" t="s">
        <v>3925</v>
      </c>
      <c r="B2012" s="15" t="s">
        <v>3926</v>
      </c>
      <c r="C2012" s="20" t="s">
        <v>33</v>
      </c>
      <c r="D2012" s="43">
        <v>20.357677459716797</v>
      </c>
      <c r="E2012" s="54">
        <v>20.328296661376953</v>
      </c>
    </row>
    <row r="2013" spans="1:5" ht="60" x14ac:dyDescent="0.25">
      <c r="A2013" s="5" t="s">
        <v>3927</v>
      </c>
      <c r="B2013" s="15" t="s">
        <v>3928</v>
      </c>
      <c r="C2013" s="20" t="s">
        <v>33</v>
      </c>
      <c r="D2013" s="47">
        <v>2.9446981847286224E-2</v>
      </c>
      <c r="E2013" s="58">
        <v>2.9404481872916222E-2</v>
      </c>
    </row>
    <row r="2014" spans="1:5" ht="60" x14ac:dyDescent="0.25">
      <c r="A2014" s="5" t="s">
        <v>3929</v>
      </c>
      <c r="B2014" s="15" t="s">
        <v>3930</v>
      </c>
      <c r="C2014" s="20" t="s">
        <v>33</v>
      </c>
      <c r="D2014" s="42">
        <v>2.8249666690826416</v>
      </c>
      <c r="E2014" s="53">
        <v>2.9652163982391357</v>
      </c>
    </row>
    <row r="2015" spans="1:5" ht="60" x14ac:dyDescent="0.25">
      <c r="A2015" s="5" t="s">
        <v>3931</v>
      </c>
      <c r="B2015" s="15" t="s">
        <v>3932</v>
      </c>
      <c r="C2015" s="20" t="s">
        <v>33</v>
      </c>
      <c r="D2015" s="46">
        <v>0</v>
      </c>
      <c r="E2015" s="57">
        <v>0</v>
      </c>
    </row>
    <row r="2016" spans="1:5" ht="60" x14ac:dyDescent="0.25">
      <c r="A2016" s="5" t="s">
        <v>3933</v>
      </c>
      <c r="B2016" s="15" t="s">
        <v>3934</v>
      </c>
      <c r="C2016" s="20" t="s">
        <v>33</v>
      </c>
      <c r="D2016" s="47">
        <v>0.91377675533294678</v>
      </c>
      <c r="E2016" s="58">
        <v>0.91245788335800171</v>
      </c>
    </row>
    <row r="2017" spans="1:5" ht="60" x14ac:dyDescent="0.25">
      <c r="A2017" s="5" t="s">
        <v>3935</v>
      </c>
      <c r="B2017" s="15" t="s">
        <v>3936</v>
      </c>
      <c r="C2017" s="20" t="s">
        <v>33</v>
      </c>
      <c r="D2017" s="46">
        <v>0</v>
      </c>
      <c r="E2017" s="57">
        <v>0</v>
      </c>
    </row>
    <row r="2018" spans="1:5" ht="60" x14ac:dyDescent="0.25">
      <c r="A2018" s="5" t="s">
        <v>3937</v>
      </c>
      <c r="B2018" s="15" t="s">
        <v>3938</v>
      </c>
      <c r="C2018" s="20" t="s">
        <v>1347</v>
      </c>
      <c r="D2018" s="46">
        <v>0</v>
      </c>
      <c r="E2018" s="57">
        <v>0</v>
      </c>
    </row>
    <row r="2019" spans="1:5" ht="60" x14ac:dyDescent="0.25">
      <c r="A2019" s="5" t="s">
        <v>3939</v>
      </c>
      <c r="B2019" s="15" t="s">
        <v>3940</v>
      </c>
      <c r="C2019" s="20" t="s">
        <v>1338</v>
      </c>
      <c r="D2019" s="46">
        <v>0</v>
      </c>
      <c r="E2019" s="57">
        <v>0</v>
      </c>
    </row>
    <row r="2020" spans="1:5" ht="60" x14ac:dyDescent="0.25">
      <c r="A2020" s="5" t="s">
        <v>3941</v>
      </c>
      <c r="B2020" s="15" t="s">
        <v>3942</v>
      </c>
      <c r="C2020" s="20" t="s">
        <v>1338</v>
      </c>
      <c r="D2020" s="46">
        <v>0</v>
      </c>
      <c r="E2020" s="57">
        <v>0</v>
      </c>
    </row>
    <row r="2021" spans="1:5" ht="60" x14ac:dyDescent="0.25">
      <c r="A2021" s="5" t="s">
        <v>3943</v>
      </c>
      <c r="B2021" s="15" t="s">
        <v>3944</v>
      </c>
      <c r="C2021" s="20" t="s">
        <v>1338</v>
      </c>
      <c r="D2021" s="46">
        <v>0</v>
      </c>
      <c r="E2021" s="57">
        <v>0</v>
      </c>
    </row>
    <row r="2022" spans="1:5" ht="60" x14ac:dyDescent="0.25">
      <c r="A2022" s="5" t="s">
        <v>3945</v>
      </c>
      <c r="B2022" s="15" t="s">
        <v>3946</v>
      </c>
      <c r="C2022" s="20" t="s">
        <v>1338</v>
      </c>
      <c r="D2022" s="46">
        <v>0</v>
      </c>
      <c r="E2022" s="57">
        <v>0</v>
      </c>
    </row>
    <row r="2023" spans="1:5" ht="60" x14ac:dyDescent="0.25">
      <c r="A2023" s="5" t="s">
        <v>3947</v>
      </c>
      <c r="B2023" s="15" t="s">
        <v>3948</v>
      </c>
      <c r="C2023" s="20" t="s">
        <v>1338</v>
      </c>
      <c r="D2023" s="46">
        <v>0</v>
      </c>
      <c r="E2023" s="57">
        <v>0</v>
      </c>
    </row>
    <row r="2024" spans="1:5" ht="60" x14ac:dyDescent="0.25">
      <c r="A2024" s="5" t="s">
        <v>3949</v>
      </c>
      <c r="B2024" s="15" t="s">
        <v>3950</v>
      </c>
      <c r="C2024" s="20" t="s">
        <v>33</v>
      </c>
      <c r="D2024" s="43">
        <v>20.949495315551758</v>
      </c>
      <c r="E2024" s="54">
        <v>20.949495315551758</v>
      </c>
    </row>
    <row r="2025" spans="1:5" ht="60" x14ac:dyDescent="0.25">
      <c r="A2025" s="5" t="s">
        <v>3951</v>
      </c>
      <c r="B2025" s="15" t="s">
        <v>3952</v>
      </c>
      <c r="C2025" s="20" t="s">
        <v>3790</v>
      </c>
      <c r="D2025" s="44">
        <v>46189.4609375</v>
      </c>
      <c r="E2025" s="55">
        <v>49514.6484375</v>
      </c>
    </row>
    <row r="2026" spans="1:5" ht="60" x14ac:dyDescent="0.25">
      <c r="A2026" s="5" t="s">
        <v>3953</v>
      </c>
      <c r="B2026" s="15" t="s">
        <v>3954</v>
      </c>
      <c r="C2026" s="20" t="s">
        <v>38</v>
      </c>
      <c r="D2026" s="47">
        <v>0.98736006021499634</v>
      </c>
      <c r="E2026" s="58">
        <v>0.98735916614532471</v>
      </c>
    </row>
    <row r="2027" spans="1:5" ht="60" x14ac:dyDescent="0.25">
      <c r="A2027" s="5" t="s">
        <v>3955</v>
      </c>
      <c r="B2027" s="15" t="s">
        <v>3956</v>
      </c>
      <c r="C2027" s="20" t="s">
        <v>30</v>
      </c>
      <c r="D2027" s="45">
        <v>264.94790649414062</v>
      </c>
      <c r="E2027" s="56">
        <v>225.50534057617187</v>
      </c>
    </row>
    <row r="2028" spans="1:5" ht="60" x14ac:dyDescent="0.25">
      <c r="A2028" s="5" t="s">
        <v>3957</v>
      </c>
      <c r="B2028" s="15" t="s">
        <v>3958</v>
      </c>
      <c r="C2028" s="20" t="s">
        <v>41</v>
      </c>
      <c r="D2028" s="45">
        <v>266.72653198242187</v>
      </c>
      <c r="E2028" s="56">
        <v>287.6678466796875</v>
      </c>
    </row>
    <row r="2029" spans="1:5" ht="60" x14ac:dyDescent="0.25">
      <c r="A2029" s="5" t="s">
        <v>3959</v>
      </c>
      <c r="B2029" s="15" t="s">
        <v>3960</v>
      </c>
      <c r="C2029" s="20" t="s">
        <v>41</v>
      </c>
      <c r="D2029" s="42">
        <v>2.4805808067321777</v>
      </c>
      <c r="E2029" s="53">
        <v>2.7474005222320557</v>
      </c>
    </row>
    <row r="2030" spans="1:5" ht="60" x14ac:dyDescent="0.25">
      <c r="A2030" s="5" t="s">
        <v>3961</v>
      </c>
      <c r="B2030" s="15" t="s">
        <v>3962</v>
      </c>
      <c r="C2030" s="20" t="s">
        <v>371</v>
      </c>
      <c r="D2030" s="45">
        <v>216.20504760742187</v>
      </c>
      <c r="E2030" s="56">
        <v>175.90525817871094</v>
      </c>
    </row>
    <row r="2031" spans="1:5" ht="60" x14ac:dyDescent="0.25">
      <c r="A2031" s="5" t="s">
        <v>3963</v>
      </c>
      <c r="B2031" s="15" t="s">
        <v>3964</v>
      </c>
      <c r="C2031" s="20" t="s">
        <v>33</v>
      </c>
      <c r="D2031" s="46">
        <v>0</v>
      </c>
      <c r="E2031" s="58">
        <v>0.59942984580993652</v>
      </c>
    </row>
    <row r="2032" spans="1:5" ht="60" x14ac:dyDescent="0.25">
      <c r="A2032" s="5" t="s">
        <v>3965</v>
      </c>
      <c r="B2032" s="15" t="s">
        <v>3966</v>
      </c>
      <c r="C2032" s="20" t="s">
        <v>376</v>
      </c>
      <c r="D2032" s="47">
        <v>0.94952541589736938</v>
      </c>
      <c r="E2032" s="58">
        <v>0.85689628124237061</v>
      </c>
    </row>
    <row r="2033" spans="1:5" ht="60" x14ac:dyDescent="0.25">
      <c r="A2033" s="5" t="s">
        <v>3967</v>
      </c>
      <c r="B2033" s="15" t="s">
        <v>3968</v>
      </c>
      <c r="C2033" s="20" t="s">
        <v>371</v>
      </c>
      <c r="D2033" s="45">
        <v>267.09555053710937</v>
      </c>
      <c r="E2033" s="56">
        <v>219.98176574707031</v>
      </c>
    </row>
    <row r="2034" spans="1:5" ht="60" x14ac:dyDescent="0.25">
      <c r="A2034" s="5" t="s">
        <v>3969</v>
      </c>
      <c r="B2034" s="15" t="s">
        <v>3970</v>
      </c>
      <c r="C2034" s="20" t="s">
        <v>3752</v>
      </c>
      <c r="D2034" s="43">
        <v>28.637506484985352</v>
      </c>
      <c r="E2034" s="54">
        <v>28.922441482543945</v>
      </c>
    </row>
    <row r="2035" spans="1:5" ht="60" x14ac:dyDescent="0.25">
      <c r="A2035" s="5" t="s">
        <v>3971</v>
      </c>
      <c r="B2035" s="15" t="s">
        <v>3972</v>
      </c>
      <c r="C2035" s="20" t="s">
        <v>41</v>
      </c>
      <c r="D2035" s="43">
        <v>54.311519622802734</v>
      </c>
      <c r="E2035" s="54">
        <v>61.109607696533203</v>
      </c>
    </row>
    <row r="2036" spans="1:5" ht="60" x14ac:dyDescent="0.25">
      <c r="A2036" s="5" t="s">
        <v>3973</v>
      </c>
      <c r="B2036" s="15" t="s">
        <v>3974</v>
      </c>
      <c r="C2036" s="20" t="s">
        <v>162</v>
      </c>
      <c r="D2036" s="45">
        <v>117.23625183105469</v>
      </c>
      <c r="E2036" s="56">
        <v>116.01840972900391</v>
      </c>
    </row>
    <row r="2037" spans="1:5" ht="60" x14ac:dyDescent="0.25">
      <c r="A2037" s="5" t="s">
        <v>3975</v>
      </c>
      <c r="B2037" s="15" t="s">
        <v>3976</v>
      </c>
      <c r="C2037" s="20" t="s">
        <v>3759</v>
      </c>
      <c r="D2037" s="47">
        <v>0.63197803497314453</v>
      </c>
      <c r="E2037" s="58">
        <v>0.6887509822845459</v>
      </c>
    </row>
    <row r="2038" spans="1:5" ht="60" x14ac:dyDescent="0.25">
      <c r="A2038" s="5" t="s">
        <v>3977</v>
      </c>
      <c r="B2038" s="15" t="s">
        <v>3978</v>
      </c>
      <c r="C2038" s="20" t="s">
        <v>33</v>
      </c>
      <c r="D2038" s="43">
        <v>65.910049438476563</v>
      </c>
      <c r="E2038" s="54">
        <v>66.071884155273438</v>
      </c>
    </row>
    <row r="2039" spans="1:5" ht="60" x14ac:dyDescent="0.25">
      <c r="A2039" s="5" t="s">
        <v>3979</v>
      </c>
      <c r="B2039" s="15" t="s">
        <v>3980</v>
      </c>
      <c r="C2039" s="20" t="s">
        <v>33</v>
      </c>
      <c r="D2039" s="42">
        <v>2.943819522857666</v>
      </c>
      <c r="E2039" s="53">
        <v>3.5410370826721191</v>
      </c>
    </row>
    <row r="2040" spans="1:5" ht="60" x14ac:dyDescent="0.25">
      <c r="A2040" s="5" t="s">
        <v>3981</v>
      </c>
      <c r="B2040" s="15" t="s">
        <v>3982</v>
      </c>
      <c r="C2040" s="20" t="s">
        <v>33</v>
      </c>
      <c r="D2040" s="43">
        <v>13.249808311462402</v>
      </c>
      <c r="E2040" s="54">
        <v>13.960526466369629</v>
      </c>
    </row>
    <row r="2041" spans="1:5" ht="60" x14ac:dyDescent="0.25">
      <c r="A2041" s="5" t="s">
        <v>3983</v>
      </c>
      <c r="B2041" s="15" t="s">
        <v>3984</v>
      </c>
      <c r="C2041" s="20" t="s">
        <v>33</v>
      </c>
      <c r="D2041" s="43">
        <v>17.100324630737305</v>
      </c>
      <c r="E2041" s="54">
        <v>15.628491401672363</v>
      </c>
    </row>
    <row r="2042" spans="1:5" ht="60" x14ac:dyDescent="0.25">
      <c r="A2042" s="5" t="s">
        <v>3985</v>
      </c>
      <c r="B2042" s="15" t="s">
        <v>3986</v>
      </c>
      <c r="C2042" s="20" t="s">
        <v>33</v>
      </c>
      <c r="D2042" s="46">
        <v>0</v>
      </c>
      <c r="E2042" s="57">
        <v>0</v>
      </c>
    </row>
    <row r="2043" spans="1:5" ht="60" x14ac:dyDescent="0.25">
      <c r="A2043" s="5" t="s">
        <v>3987</v>
      </c>
      <c r="B2043" s="15" t="s">
        <v>3988</v>
      </c>
      <c r="C2043" s="20" t="s">
        <v>33</v>
      </c>
      <c r="D2043" s="47">
        <v>0.79281944036483765</v>
      </c>
      <c r="E2043" s="58">
        <v>0.79471695423126221</v>
      </c>
    </row>
    <row r="2044" spans="1:5" ht="60" x14ac:dyDescent="0.25">
      <c r="A2044" s="5" t="s">
        <v>3989</v>
      </c>
      <c r="B2044" s="15" t="s">
        <v>3990</v>
      </c>
      <c r="C2044" s="20" t="s">
        <v>33</v>
      </c>
      <c r="D2044" s="50">
        <v>3.1713978387415409E-3</v>
      </c>
      <c r="E2044" s="61">
        <v>3.3418259117752314E-3</v>
      </c>
    </row>
    <row r="2045" spans="1:5" ht="60" x14ac:dyDescent="0.25">
      <c r="A2045" s="5" t="s">
        <v>3991</v>
      </c>
      <c r="B2045" s="15" t="s">
        <v>3992</v>
      </c>
      <c r="C2045" s="20" t="s">
        <v>1347</v>
      </c>
      <c r="D2045" s="47">
        <v>0.15856987237930298</v>
      </c>
      <c r="E2045" s="58">
        <v>0.16709129512310028</v>
      </c>
    </row>
    <row r="2046" spans="1:5" ht="60" x14ac:dyDescent="0.25">
      <c r="A2046" s="5" t="s">
        <v>3993</v>
      </c>
      <c r="B2046" s="15" t="s">
        <v>3994</v>
      </c>
      <c r="C2046" s="20" t="s">
        <v>1338</v>
      </c>
      <c r="D2046" s="46">
        <v>0</v>
      </c>
      <c r="E2046" s="57">
        <v>0</v>
      </c>
    </row>
    <row r="2047" spans="1:5" ht="60" x14ac:dyDescent="0.25">
      <c r="A2047" s="5" t="s">
        <v>3995</v>
      </c>
      <c r="B2047" s="15" t="s">
        <v>3996</v>
      </c>
      <c r="C2047" s="20" t="s">
        <v>1338</v>
      </c>
      <c r="D2047" s="46">
        <v>0</v>
      </c>
      <c r="E2047" s="57">
        <v>0</v>
      </c>
    </row>
    <row r="2048" spans="1:5" ht="60" x14ac:dyDescent="0.25">
      <c r="A2048" s="5" t="s">
        <v>3997</v>
      </c>
      <c r="B2048" s="15" t="s">
        <v>3998</v>
      </c>
      <c r="C2048" s="20" t="s">
        <v>1338</v>
      </c>
      <c r="D2048" s="46">
        <v>0</v>
      </c>
      <c r="E2048" s="57">
        <v>0</v>
      </c>
    </row>
    <row r="2049" spans="1:5" ht="60" x14ac:dyDescent="0.25">
      <c r="A2049" s="5" t="s">
        <v>3999</v>
      </c>
      <c r="B2049" s="15" t="s">
        <v>4000</v>
      </c>
      <c r="C2049" s="20" t="s">
        <v>1338</v>
      </c>
      <c r="D2049" s="46">
        <v>0</v>
      </c>
      <c r="E2049" s="57">
        <v>0</v>
      </c>
    </row>
    <row r="2050" spans="1:5" ht="60" x14ac:dyDescent="0.25">
      <c r="A2050" s="5" t="s">
        <v>4001</v>
      </c>
      <c r="B2050" s="15" t="s">
        <v>4002</v>
      </c>
      <c r="C2050" s="20" t="s">
        <v>1338</v>
      </c>
      <c r="D2050" s="46">
        <v>0</v>
      </c>
      <c r="E2050" s="57">
        <v>0</v>
      </c>
    </row>
    <row r="2051" spans="1:5" ht="60" x14ac:dyDescent="0.25">
      <c r="A2051" s="5" t="s">
        <v>4003</v>
      </c>
      <c r="B2051" s="15" t="s">
        <v>4004</v>
      </c>
      <c r="C2051" s="20" t="s">
        <v>33</v>
      </c>
      <c r="D2051" s="42">
        <v>3.551063060760498</v>
      </c>
      <c r="E2051" s="53">
        <v>4.196958065032959</v>
      </c>
    </row>
    <row r="2052" spans="1:5" ht="60" x14ac:dyDescent="0.25">
      <c r="A2052" s="5" t="s">
        <v>4005</v>
      </c>
      <c r="B2052" s="15" t="s">
        <v>4006</v>
      </c>
      <c r="C2052" s="20" t="s">
        <v>3790</v>
      </c>
      <c r="D2052" s="44">
        <v>208770.21875</v>
      </c>
      <c r="E2052" s="55">
        <v>222943.046875</v>
      </c>
    </row>
    <row r="2053" spans="1:5" ht="60" x14ac:dyDescent="0.25">
      <c r="A2053" s="5" t="s">
        <v>4007</v>
      </c>
      <c r="B2053" s="15" t="s">
        <v>4008</v>
      </c>
      <c r="C2053" s="20" t="s">
        <v>38</v>
      </c>
      <c r="D2053" s="47">
        <v>0.99234533309936523</v>
      </c>
      <c r="E2053" s="58">
        <v>0.9923444390296936</v>
      </c>
    </row>
    <row r="2054" spans="1:5" ht="60" x14ac:dyDescent="0.25">
      <c r="A2054" s="5" t="s">
        <v>4009</v>
      </c>
      <c r="B2054" s="15" t="s">
        <v>4010</v>
      </c>
      <c r="C2054" s="20" t="s">
        <v>30</v>
      </c>
      <c r="D2054" s="45">
        <v>709.70343017578125</v>
      </c>
      <c r="E2054" s="56">
        <v>692.33355712890625</v>
      </c>
    </row>
    <row r="2055" spans="1:5" ht="60" x14ac:dyDescent="0.25">
      <c r="A2055" s="5" t="s">
        <v>4011</v>
      </c>
      <c r="B2055" s="15" t="s">
        <v>4012</v>
      </c>
      <c r="C2055" s="20" t="s">
        <v>41</v>
      </c>
      <c r="D2055" s="45">
        <v>266.72653198242187</v>
      </c>
      <c r="E2055" s="56">
        <v>287.6678466796875</v>
      </c>
    </row>
    <row r="2056" spans="1:5" ht="60" x14ac:dyDescent="0.25">
      <c r="A2056" s="5" t="s">
        <v>4013</v>
      </c>
      <c r="B2056" s="15" t="s">
        <v>4014</v>
      </c>
      <c r="C2056" s="20" t="s">
        <v>41</v>
      </c>
      <c r="D2056" s="42">
        <v>2.4805808067321777</v>
      </c>
      <c r="E2056" s="53">
        <v>2.7474005222320557</v>
      </c>
    </row>
    <row r="2057" spans="1:5" ht="60" x14ac:dyDescent="0.25">
      <c r="A2057" s="5" t="s">
        <v>4015</v>
      </c>
      <c r="B2057" s="15" t="s">
        <v>4016</v>
      </c>
      <c r="C2057" s="20" t="s">
        <v>371</v>
      </c>
      <c r="D2057" s="45">
        <v>743.41644287109375</v>
      </c>
      <c r="E2057" s="56">
        <v>721.6534423828125</v>
      </c>
    </row>
    <row r="2058" spans="1:5" ht="60" x14ac:dyDescent="0.25">
      <c r="A2058" s="5" t="s">
        <v>4017</v>
      </c>
      <c r="B2058" s="15" t="s">
        <v>4018</v>
      </c>
      <c r="C2058" s="20" t="s">
        <v>33</v>
      </c>
      <c r="D2058" s="46">
        <v>0</v>
      </c>
      <c r="E2058" s="57">
        <v>0</v>
      </c>
    </row>
    <row r="2059" spans="1:5" ht="60" x14ac:dyDescent="0.25">
      <c r="A2059" s="5" t="s">
        <v>4019</v>
      </c>
      <c r="B2059" s="15" t="s">
        <v>4020</v>
      </c>
      <c r="C2059" s="20" t="s">
        <v>376</v>
      </c>
      <c r="D2059" s="42">
        <v>1.6787413358688354</v>
      </c>
      <c r="E2059" s="53">
        <v>1.6433115005493164</v>
      </c>
    </row>
    <row r="2060" spans="1:5" ht="60" x14ac:dyDescent="0.25">
      <c r="A2060" s="5" t="s">
        <v>4021</v>
      </c>
      <c r="B2060" s="15" t="s">
        <v>4022</v>
      </c>
      <c r="C2060" s="20" t="s">
        <v>371</v>
      </c>
      <c r="D2060" s="45">
        <v>809.68896484375</v>
      </c>
      <c r="E2060" s="56">
        <v>780.44342041015625</v>
      </c>
    </row>
    <row r="2061" spans="1:5" ht="60" x14ac:dyDescent="0.25">
      <c r="A2061" s="5" t="s">
        <v>4023</v>
      </c>
      <c r="B2061" s="15" t="s">
        <v>4024</v>
      </c>
      <c r="C2061" s="20" t="s">
        <v>3752</v>
      </c>
      <c r="D2061" s="43">
        <v>28.637506484985352</v>
      </c>
      <c r="E2061" s="54">
        <v>28.922441482543945</v>
      </c>
    </row>
    <row r="2062" spans="1:5" ht="60" x14ac:dyDescent="0.25">
      <c r="A2062" s="5" t="s">
        <v>4025</v>
      </c>
      <c r="B2062" s="15" t="s">
        <v>4026</v>
      </c>
      <c r="C2062" s="20" t="s">
        <v>41</v>
      </c>
      <c r="D2062" s="43">
        <v>54.311519622802734</v>
      </c>
      <c r="E2062" s="54">
        <v>61.109607696533203</v>
      </c>
    </row>
    <row r="2063" spans="1:5" ht="60" x14ac:dyDescent="0.25">
      <c r="A2063" s="5" t="s">
        <v>4027</v>
      </c>
      <c r="B2063" s="15" t="s">
        <v>4028</v>
      </c>
      <c r="C2063" s="20" t="s">
        <v>162</v>
      </c>
      <c r="D2063" s="45">
        <v>213.06008911132812</v>
      </c>
      <c r="E2063" s="56">
        <v>223.50334167480469</v>
      </c>
    </row>
    <row r="2064" spans="1:5" ht="60" x14ac:dyDescent="0.25">
      <c r="A2064" s="5" t="s">
        <v>4029</v>
      </c>
      <c r="B2064" s="15" t="s">
        <v>4030</v>
      </c>
      <c r="C2064" s="20" t="s">
        <v>3759</v>
      </c>
      <c r="D2064" s="47">
        <v>0.34774574637413025</v>
      </c>
      <c r="E2064" s="58">
        <v>0.35752385854721069</v>
      </c>
    </row>
    <row r="2065" spans="1:5" ht="60" x14ac:dyDescent="0.25">
      <c r="A2065" s="5" t="s">
        <v>4031</v>
      </c>
      <c r="B2065" s="15" t="s">
        <v>4032</v>
      </c>
      <c r="C2065" s="20" t="s">
        <v>33</v>
      </c>
      <c r="D2065" s="43">
        <v>65.910049438476563</v>
      </c>
      <c r="E2065" s="54">
        <v>66.071884155273438</v>
      </c>
    </row>
    <row r="2066" spans="1:5" ht="60" x14ac:dyDescent="0.25">
      <c r="A2066" s="5" t="s">
        <v>4033</v>
      </c>
      <c r="B2066" s="15" t="s">
        <v>4034</v>
      </c>
      <c r="C2066" s="20" t="s">
        <v>33</v>
      </c>
      <c r="D2066" s="42">
        <v>2.943819522857666</v>
      </c>
      <c r="E2066" s="53">
        <v>3.5410370826721191</v>
      </c>
    </row>
    <row r="2067" spans="1:5" ht="60" x14ac:dyDescent="0.25">
      <c r="A2067" s="5" t="s">
        <v>4035</v>
      </c>
      <c r="B2067" s="15" t="s">
        <v>4036</v>
      </c>
      <c r="C2067" s="20" t="s">
        <v>33</v>
      </c>
      <c r="D2067" s="43">
        <v>13.249808311462402</v>
      </c>
      <c r="E2067" s="54">
        <v>13.960526466369629</v>
      </c>
    </row>
    <row r="2068" spans="1:5" ht="60" x14ac:dyDescent="0.25">
      <c r="A2068" s="5" t="s">
        <v>4037</v>
      </c>
      <c r="B2068" s="15" t="s">
        <v>4038</v>
      </c>
      <c r="C2068" s="20" t="s">
        <v>33</v>
      </c>
      <c r="D2068" s="43">
        <v>17.100324630737305</v>
      </c>
      <c r="E2068" s="54">
        <v>15.628491401672363</v>
      </c>
    </row>
    <row r="2069" spans="1:5" ht="60" x14ac:dyDescent="0.25">
      <c r="A2069" s="5" t="s">
        <v>4039</v>
      </c>
      <c r="B2069" s="15" t="s">
        <v>4040</v>
      </c>
      <c r="C2069" s="20" t="s">
        <v>33</v>
      </c>
      <c r="D2069" s="46">
        <v>0</v>
      </c>
      <c r="E2069" s="57">
        <v>0</v>
      </c>
    </row>
    <row r="2070" spans="1:5" ht="60" x14ac:dyDescent="0.25">
      <c r="A2070" s="5" t="s">
        <v>4041</v>
      </c>
      <c r="B2070" s="15" t="s">
        <v>4042</v>
      </c>
      <c r="C2070" s="20" t="s">
        <v>33</v>
      </c>
      <c r="D2070" s="47">
        <v>0.79281944036483765</v>
      </c>
      <c r="E2070" s="58">
        <v>0.79471695423126221</v>
      </c>
    </row>
    <row r="2071" spans="1:5" ht="60" x14ac:dyDescent="0.25">
      <c r="A2071" s="5" t="s">
        <v>4043</v>
      </c>
      <c r="B2071" s="15" t="s">
        <v>4044</v>
      </c>
      <c r="C2071" s="20" t="s">
        <v>33</v>
      </c>
      <c r="D2071" s="50">
        <v>3.1713978387415409E-3</v>
      </c>
      <c r="E2071" s="61">
        <v>3.3418259117752314E-3</v>
      </c>
    </row>
    <row r="2072" spans="1:5" ht="60" x14ac:dyDescent="0.25">
      <c r="A2072" s="5" t="s">
        <v>4045</v>
      </c>
      <c r="B2072" s="15" t="s">
        <v>4046</v>
      </c>
      <c r="C2072" s="20" t="s">
        <v>1347</v>
      </c>
      <c r="D2072" s="47">
        <v>0.15856987237930298</v>
      </c>
      <c r="E2072" s="58">
        <v>0.16709129512310028</v>
      </c>
    </row>
    <row r="2073" spans="1:5" ht="60" x14ac:dyDescent="0.25">
      <c r="A2073" s="5" t="s">
        <v>4047</v>
      </c>
      <c r="B2073" s="15" t="s">
        <v>4048</v>
      </c>
      <c r="C2073" s="20" t="s">
        <v>1338</v>
      </c>
      <c r="D2073" s="46">
        <v>0</v>
      </c>
      <c r="E2073" s="57">
        <v>0</v>
      </c>
    </row>
    <row r="2074" spans="1:5" ht="60" x14ac:dyDescent="0.25">
      <c r="A2074" s="5" t="s">
        <v>4049</v>
      </c>
      <c r="B2074" s="15" t="s">
        <v>4050</v>
      </c>
      <c r="C2074" s="20" t="s">
        <v>1338</v>
      </c>
      <c r="D2074" s="46">
        <v>0</v>
      </c>
      <c r="E2074" s="57">
        <v>0</v>
      </c>
    </row>
    <row r="2075" spans="1:5" ht="60" x14ac:dyDescent="0.25">
      <c r="A2075" s="5" t="s">
        <v>4051</v>
      </c>
      <c r="B2075" s="15" t="s">
        <v>4052</v>
      </c>
      <c r="C2075" s="20" t="s">
        <v>1338</v>
      </c>
      <c r="D2075" s="46">
        <v>0</v>
      </c>
      <c r="E2075" s="57">
        <v>0</v>
      </c>
    </row>
    <row r="2076" spans="1:5" ht="60" x14ac:dyDescent="0.25">
      <c r="A2076" s="5" t="s">
        <v>4053</v>
      </c>
      <c r="B2076" s="15" t="s">
        <v>4054</v>
      </c>
      <c r="C2076" s="20" t="s">
        <v>1338</v>
      </c>
      <c r="D2076" s="46">
        <v>0</v>
      </c>
      <c r="E2076" s="57">
        <v>0</v>
      </c>
    </row>
    <row r="2077" spans="1:5" ht="60" x14ac:dyDescent="0.25">
      <c r="A2077" s="5" t="s">
        <v>4055</v>
      </c>
      <c r="B2077" s="15" t="s">
        <v>4056</v>
      </c>
      <c r="C2077" s="20" t="s">
        <v>1338</v>
      </c>
      <c r="D2077" s="46">
        <v>0</v>
      </c>
      <c r="E2077" s="57">
        <v>0</v>
      </c>
    </row>
    <row r="2078" spans="1:5" ht="60" x14ac:dyDescent="0.25">
      <c r="A2078" s="5" t="s">
        <v>4057</v>
      </c>
      <c r="B2078" s="15" t="s">
        <v>4058</v>
      </c>
      <c r="C2078" s="20" t="s">
        <v>33</v>
      </c>
      <c r="D2078" s="42">
        <v>3.551063060760498</v>
      </c>
      <c r="E2078" s="53">
        <v>4.196958065032959</v>
      </c>
    </row>
    <row r="2079" spans="1:5" ht="60" x14ac:dyDescent="0.25">
      <c r="A2079" s="5" t="s">
        <v>4059</v>
      </c>
      <c r="B2079" s="15" t="s">
        <v>4060</v>
      </c>
      <c r="C2079" s="20" t="s">
        <v>3790</v>
      </c>
      <c r="D2079" s="44">
        <v>208770.21875</v>
      </c>
      <c r="E2079" s="55">
        <v>222943.046875</v>
      </c>
    </row>
    <row r="2080" spans="1:5" ht="60" x14ac:dyDescent="0.25">
      <c r="A2080" s="5" t="s">
        <v>4061</v>
      </c>
      <c r="B2080" s="15" t="s">
        <v>4062</v>
      </c>
      <c r="C2080" s="20" t="s">
        <v>38</v>
      </c>
      <c r="D2080" s="47">
        <v>0.98985272645950317</v>
      </c>
      <c r="E2080" s="58">
        <v>0.98985183238983154</v>
      </c>
    </row>
    <row r="2081" spans="1:5" ht="60" x14ac:dyDescent="0.25">
      <c r="A2081" s="5" t="s">
        <v>4063</v>
      </c>
      <c r="B2081" s="15" t="s">
        <v>4064</v>
      </c>
      <c r="C2081" s="20" t="s">
        <v>30</v>
      </c>
      <c r="D2081" s="45">
        <v>527.17657470703125</v>
      </c>
      <c r="E2081" s="56">
        <v>486.71804809570312</v>
      </c>
    </row>
    <row r="2082" spans="1:5" ht="60" x14ac:dyDescent="0.25">
      <c r="A2082" s="5" t="s">
        <v>4065</v>
      </c>
      <c r="B2082" s="15" t="s">
        <v>4066</v>
      </c>
      <c r="C2082" s="20" t="s">
        <v>41</v>
      </c>
      <c r="D2082" s="45">
        <v>266.72653198242187</v>
      </c>
      <c r="E2082" s="56">
        <v>287.6678466796875</v>
      </c>
    </row>
    <row r="2083" spans="1:5" ht="60" x14ac:dyDescent="0.25">
      <c r="A2083" s="5" t="s">
        <v>4067</v>
      </c>
      <c r="B2083" s="15" t="s">
        <v>4068</v>
      </c>
      <c r="C2083" s="20" t="s">
        <v>41</v>
      </c>
      <c r="D2083" s="42">
        <v>2.4805808067321777</v>
      </c>
      <c r="E2083" s="53">
        <v>2.7474005222320557</v>
      </c>
    </row>
    <row r="2084" spans="1:5" ht="60" x14ac:dyDescent="0.25">
      <c r="A2084" s="5" t="s">
        <v>4069</v>
      </c>
      <c r="B2084" s="15" t="s">
        <v>4070</v>
      </c>
      <c r="C2084" s="20" t="s">
        <v>371</v>
      </c>
      <c r="D2084" s="45">
        <v>516.439697265625</v>
      </c>
      <c r="E2084" s="56">
        <v>467.35684204101562</v>
      </c>
    </row>
    <row r="2085" spans="1:5" ht="60" x14ac:dyDescent="0.25">
      <c r="A2085" s="5" t="s">
        <v>4071</v>
      </c>
      <c r="B2085" s="15" t="s">
        <v>4072</v>
      </c>
      <c r="C2085" s="20" t="s">
        <v>33</v>
      </c>
      <c r="D2085" s="46">
        <v>0</v>
      </c>
      <c r="E2085" s="57">
        <v>0</v>
      </c>
    </row>
    <row r="2086" spans="1:5" ht="60" x14ac:dyDescent="0.25">
      <c r="A2086" s="5" t="s">
        <v>4073</v>
      </c>
      <c r="B2086" s="15" t="s">
        <v>4074</v>
      </c>
      <c r="C2086" s="20" t="s">
        <v>376</v>
      </c>
      <c r="D2086" s="42">
        <v>1.420490026473999</v>
      </c>
      <c r="E2086" s="53">
        <v>1.3468664884567261</v>
      </c>
    </row>
    <row r="2087" spans="1:5" ht="60" x14ac:dyDescent="0.25">
      <c r="A2087" s="5" t="s">
        <v>4075</v>
      </c>
      <c r="B2087" s="15" t="s">
        <v>4076</v>
      </c>
      <c r="C2087" s="20" t="s">
        <v>371</v>
      </c>
      <c r="D2087" s="45">
        <v>579.4244384765625</v>
      </c>
      <c r="E2087" s="56">
        <v>525.05078125</v>
      </c>
    </row>
    <row r="2088" spans="1:5" ht="60" x14ac:dyDescent="0.25">
      <c r="A2088" s="5" t="s">
        <v>4077</v>
      </c>
      <c r="B2088" s="15" t="s">
        <v>4078</v>
      </c>
      <c r="C2088" s="20" t="s">
        <v>3752</v>
      </c>
      <c r="D2088" s="43">
        <v>28.637506484985352</v>
      </c>
      <c r="E2088" s="54">
        <v>28.922441482543945</v>
      </c>
    </row>
    <row r="2089" spans="1:5" ht="60" x14ac:dyDescent="0.25">
      <c r="A2089" s="5" t="s">
        <v>4079</v>
      </c>
      <c r="B2089" s="15" t="s">
        <v>4080</v>
      </c>
      <c r="C2089" s="20" t="s">
        <v>41</v>
      </c>
      <c r="D2089" s="43">
        <v>54.311519622802734</v>
      </c>
      <c r="E2089" s="54">
        <v>61.109607696533203</v>
      </c>
    </row>
    <row r="2090" spans="1:5" ht="60" x14ac:dyDescent="0.25">
      <c r="A2090" s="5" t="s">
        <v>4081</v>
      </c>
      <c r="B2090" s="15" t="s">
        <v>4082</v>
      </c>
      <c r="C2090" s="20" t="s">
        <v>162</v>
      </c>
      <c r="D2090" s="45">
        <v>173.92933654785156</v>
      </c>
      <c r="E2090" s="56">
        <v>176.34759521484375</v>
      </c>
    </row>
    <row r="2091" spans="1:5" ht="60" x14ac:dyDescent="0.25">
      <c r="A2091" s="5" t="s">
        <v>4083</v>
      </c>
      <c r="B2091" s="15" t="s">
        <v>4084</v>
      </c>
      <c r="C2091" s="20" t="s">
        <v>3759</v>
      </c>
      <c r="D2091" s="47">
        <v>0.42598187923431396</v>
      </c>
      <c r="E2091" s="58">
        <v>0.45312657952308655</v>
      </c>
    </row>
    <row r="2092" spans="1:5" ht="60" x14ac:dyDescent="0.25">
      <c r="A2092" s="5" t="s">
        <v>4085</v>
      </c>
      <c r="B2092" s="15" t="s">
        <v>4086</v>
      </c>
      <c r="C2092" s="20" t="s">
        <v>33</v>
      </c>
      <c r="D2092" s="43">
        <v>65.910049438476563</v>
      </c>
      <c r="E2092" s="54">
        <v>66.071884155273438</v>
      </c>
    </row>
    <row r="2093" spans="1:5" ht="60" x14ac:dyDescent="0.25">
      <c r="A2093" s="5" t="s">
        <v>4087</v>
      </c>
      <c r="B2093" s="15" t="s">
        <v>4088</v>
      </c>
      <c r="C2093" s="20" t="s">
        <v>33</v>
      </c>
      <c r="D2093" s="42">
        <v>2.943819522857666</v>
      </c>
      <c r="E2093" s="53">
        <v>3.5410370826721191</v>
      </c>
    </row>
    <row r="2094" spans="1:5" ht="60" x14ac:dyDescent="0.25">
      <c r="A2094" s="5" t="s">
        <v>4089</v>
      </c>
      <c r="B2094" s="15" t="s">
        <v>4090</v>
      </c>
      <c r="C2094" s="20" t="s">
        <v>33</v>
      </c>
      <c r="D2094" s="43">
        <v>13.249808311462402</v>
      </c>
      <c r="E2094" s="54">
        <v>13.960526466369629</v>
      </c>
    </row>
    <row r="2095" spans="1:5" ht="60" x14ac:dyDescent="0.25">
      <c r="A2095" s="5" t="s">
        <v>4091</v>
      </c>
      <c r="B2095" s="15" t="s">
        <v>4092</v>
      </c>
      <c r="C2095" s="20" t="s">
        <v>33</v>
      </c>
      <c r="D2095" s="43">
        <v>17.100324630737305</v>
      </c>
      <c r="E2095" s="54">
        <v>15.628491401672363</v>
      </c>
    </row>
    <row r="2096" spans="1:5" ht="60" x14ac:dyDescent="0.25">
      <c r="A2096" s="5" t="s">
        <v>4093</v>
      </c>
      <c r="B2096" s="15" t="s">
        <v>4094</v>
      </c>
      <c r="C2096" s="20" t="s">
        <v>33</v>
      </c>
      <c r="D2096" s="46">
        <v>0</v>
      </c>
      <c r="E2096" s="57">
        <v>0</v>
      </c>
    </row>
    <row r="2097" spans="1:5" ht="60" x14ac:dyDescent="0.25">
      <c r="A2097" s="5" t="s">
        <v>4095</v>
      </c>
      <c r="B2097" s="15" t="s">
        <v>4096</v>
      </c>
      <c r="C2097" s="20" t="s">
        <v>33</v>
      </c>
      <c r="D2097" s="47">
        <v>0.79281944036483765</v>
      </c>
      <c r="E2097" s="58">
        <v>0.79471695423126221</v>
      </c>
    </row>
    <row r="2098" spans="1:5" ht="60" x14ac:dyDescent="0.25">
      <c r="A2098" s="5" t="s">
        <v>4097</v>
      </c>
      <c r="B2098" s="15" t="s">
        <v>4098</v>
      </c>
      <c r="C2098" s="20" t="s">
        <v>33</v>
      </c>
      <c r="D2098" s="50">
        <v>3.1713978387415409E-3</v>
      </c>
      <c r="E2098" s="61">
        <v>3.3418259117752314E-3</v>
      </c>
    </row>
    <row r="2099" spans="1:5" ht="60" x14ac:dyDescent="0.25">
      <c r="A2099" s="5" t="s">
        <v>4099</v>
      </c>
      <c r="B2099" s="15" t="s">
        <v>4100</v>
      </c>
      <c r="C2099" s="20" t="s">
        <v>1347</v>
      </c>
      <c r="D2099" s="47">
        <v>0.15856987237930298</v>
      </c>
      <c r="E2099" s="58">
        <v>0.16709129512310028</v>
      </c>
    </row>
    <row r="2100" spans="1:5" ht="60" x14ac:dyDescent="0.25">
      <c r="A2100" s="5" t="s">
        <v>4101</v>
      </c>
      <c r="B2100" s="15" t="s">
        <v>4102</v>
      </c>
      <c r="C2100" s="20" t="s">
        <v>1338</v>
      </c>
      <c r="D2100" s="46">
        <v>0</v>
      </c>
      <c r="E2100" s="57">
        <v>0</v>
      </c>
    </row>
    <row r="2101" spans="1:5" ht="60" x14ac:dyDescent="0.25">
      <c r="A2101" s="5" t="s">
        <v>4103</v>
      </c>
      <c r="B2101" s="15" t="s">
        <v>4104</v>
      </c>
      <c r="C2101" s="20" t="s">
        <v>1338</v>
      </c>
      <c r="D2101" s="46">
        <v>0</v>
      </c>
      <c r="E2101" s="57">
        <v>0</v>
      </c>
    </row>
    <row r="2102" spans="1:5" ht="60" x14ac:dyDescent="0.25">
      <c r="A2102" s="5" t="s">
        <v>4105</v>
      </c>
      <c r="B2102" s="15" t="s">
        <v>4106</v>
      </c>
      <c r="C2102" s="20" t="s">
        <v>1338</v>
      </c>
      <c r="D2102" s="46">
        <v>0</v>
      </c>
      <c r="E2102" s="57">
        <v>0</v>
      </c>
    </row>
    <row r="2103" spans="1:5" ht="60" x14ac:dyDescent="0.25">
      <c r="A2103" s="5" t="s">
        <v>4107</v>
      </c>
      <c r="B2103" s="15" t="s">
        <v>4108</v>
      </c>
      <c r="C2103" s="20" t="s">
        <v>1338</v>
      </c>
      <c r="D2103" s="46">
        <v>0</v>
      </c>
      <c r="E2103" s="57">
        <v>0</v>
      </c>
    </row>
    <row r="2104" spans="1:5" ht="60" x14ac:dyDescent="0.25">
      <c r="A2104" s="5" t="s">
        <v>4109</v>
      </c>
      <c r="B2104" s="15" t="s">
        <v>4110</v>
      </c>
      <c r="C2104" s="20" t="s">
        <v>1338</v>
      </c>
      <c r="D2104" s="46">
        <v>0</v>
      </c>
      <c r="E2104" s="57">
        <v>0</v>
      </c>
    </row>
    <row r="2105" spans="1:5" ht="60" x14ac:dyDescent="0.25">
      <c r="A2105" s="5" t="s">
        <v>4111</v>
      </c>
      <c r="B2105" s="15" t="s">
        <v>4112</v>
      </c>
      <c r="C2105" s="20" t="s">
        <v>33</v>
      </c>
      <c r="D2105" s="42">
        <v>3.551063060760498</v>
      </c>
      <c r="E2105" s="53">
        <v>4.196958065032959</v>
      </c>
    </row>
    <row r="2106" spans="1:5" ht="60" x14ac:dyDescent="0.25">
      <c r="A2106" s="5" t="s">
        <v>4113</v>
      </c>
      <c r="B2106" s="15" t="s">
        <v>4114</v>
      </c>
      <c r="C2106" s="20" t="s">
        <v>3790</v>
      </c>
      <c r="D2106" s="44">
        <v>208770.21875</v>
      </c>
      <c r="E2106" s="55">
        <v>222943.046875</v>
      </c>
    </row>
    <row r="2107" spans="1:5" ht="60" x14ac:dyDescent="0.25">
      <c r="A2107" s="5" t="s">
        <v>4115</v>
      </c>
      <c r="B2107" s="15" t="s">
        <v>4116</v>
      </c>
      <c r="C2107" s="20" t="s">
        <v>38</v>
      </c>
      <c r="D2107" s="42">
        <v>1.1619596481323242</v>
      </c>
      <c r="E2107" s="53">
        <v>1.1619586944580078</v>
      </c>
    </row>
    <row r="2108" spans="1:5" ht="60" x14ac:dyDescent="0.25">
      <c r="A2108" s="5" t="s">
        <v>4117</v>
      </c>
      <c r="B2108" s="15" t="s">
        <v>4118</v>
      </c>
      <c r="C2108" s="20" t="s">
        <v>30</v>
      </c>
      <c r="D2108" s="45">
        <v>223.06108093261719</v>
      </c>
      <c r="E2108" s="56">
        <v>220.50553894042969</v>
      </c>
    </row>
    <row r="2109" spans="1:5" ht="60" x14ac:dyDescent="0.25">
      <c r="A2109" s="5" t="s">
        <v>4119</v>
      </c>
      <c r="B2109" s="15" t="s">
        <v>4120</v>
      </c>
      <c r="C2109" s="20" t="s">
        <v>41</v>
      </c>
      <c r="D2109" s="45">
        <v>118.10660552978516</v>
      </c>
      <c r="E2109" s="56">
        <v>126.54126739501953</v>
      </c>
    </row>
    <row r="2110" spans="1:5" ht="60" x14ac:dyDescent="0.25">
      <c r="A2110" s="5" t="s">
        <v>4121</v>
      </c>
      <c r="B2110" s="15" t="s">
        <v>4122</v>
      </c>
      <c r="C2110" s="20" t="s">
        <v>41</v>
      </c>
      <c r="D2110" s="46">
        <v>0</v>
      </c>
      <c r="E2110" s="57">
        <v>0</v>
      </c>
    </row>
    <row r="2111" spans="1:5" ht="75" x14ac:dyDescent="0.25">
      <c r="A2111" s="5" t="s">
        <v>4123</v>
      </c>
      <c r="B2111" s="15" t="s">
        <v>4124</v>
      </c>
      <c r="C2111" s="20" t="s">
        <v>371</v>
      </c>
      <c r="D2111" s="46">
        <v>0</v>
      </c>
      <c r="E2111" s="57">
        <v>0</v>
      </c>
    </row>
    <row r="2112" spans="1:5" ht="75" x14ac:dyDescent="0.25">
      <c r="A2112" s="5" t="s">
        <v>4125</v>
      </c>
      <c r="B2112" s="15" t="s">
        <v>4126</v>
      </c>
      <c r="C2112" s="20" t="s">
        <v>33</v>
      </c>
      <c r="D2112" s="47">
        <v>0.13350214064121246</v>
      </c>
      <c r="E2112" s="58">
        <v>0.14709632098674774</v>
      </c>
    </row>
    <row r="2113" spans="1:5" ht="60" x14ac:dyDescent="0.25">
      <c r="A2113" s="5" t="s">
        <v>4127</v>
      </c>
      <c r="B2113" s="15" t="s">
        <v>4128</v>
      </c>
      <c r="C2113" s="20" t="s">
        <v>376</v>
      </c>
      <c r="D2113" s="47">
        <v>0.68254607915878296</v>
      </c>
      <c r="E2113" s="58">
        <v>0.67882812023162842</v>
      </c>
    </row>
    <row r="2114" spans="1:5" ht="60" x14ac:dyDescent="0.25">
      <c r="A2114" s="5" t="s">
        <v>4129</v>
      </c>
      <c r="B2114" s="15" t="s">
        <v>4130</v>
      </c>
      <c r="C2114" s="20" t="s">
        <v>371</v>
      </c>
      <c r="D2114" s="45">
        <v>204.32756042480469</v>
      </c>
      <c r="E2114" s="56">
        <v>201.80976867675781</v>
      </c>
    </row>
    <row r="2115" spans="1:5" ht="75" x14ac:dyDescent="0.25">
      <c r="A2115" s="5" t="s">
        <v>4131</v>
      </c>
      <c r="B2115" s="15" t="s">
        <v>4132</v>
      </c>
      <c r="C2115" s="20" t="s">
        <v>3752</v>
      </c>
      <c r="D2115" s="43">
        <v>28.657535552978516</v>
      </c>
      <c r="E2115" s="54">
        <v>28.642177581787109</v>
      </c>
    </row>
    <row r="2116" spans="1:5" ht="60" x14ac:dyDescent="0.25">
      <c r="A2116" s="5" t="s">
        <v>4133</v>
      </c>
      <c r="B2116" s="15" t="s">
        <v>4134</v>
      </c>
      <c r="C2116" s="20" t="s">
        <v>41</v>
      </c>
      <c r="D2116" s="47">
        <v>5.3410604596138E-2</v>
      </c>
      <c r="E2116" s="58">
        <v>5.7173006236553192E-2</v>
      </c>
    </row>
    <row r="2117" spans="1:5" ht="60" x14ac:dyDescent="0.25">
      <c r="A2117" s="5" t="s">
        <v>4135</v>
      </c>
      <c r="B2117" s="15" t="s">
        <v>4136</v>
      </c>
      <c r="C2117" s="20" t="s">
        <v>162</v>
      </c>
      <c r="D2117" s="43">
        <v>40.649574279785156</v>
      </c>
      <c r="E2117" s="54">
        <v>43.351558685302734</v>
      </c>
    </row>
    <row r="2118" spans="1:5" ht="60" x14ac:dyDescent="0.25">
      <c r="A2118" s="5" t="s">
        <v>4137</v>
      </c>
      <c r="B2118" s="15" t="s">
        <v>4138</v>
      </c>
      <c r="C2118" s="20" t="s">
        <v>3759</v>
      </c>
      <c r="D2118" s="47">
        <v>0.80707883834838867</v>
      </c>
      <c r="E2118" s="58">
        <v>0.810821533203125</v>
      </c>
    </row>
    <row r="2119" spans="1:5" ht="75" x14ac:dyDescent="0.25">
      <c r="A2119" s="5" t="s">
        <v>4139</v>
      </c>
      <c r="B2119" s="15" t="s">
        <v>4140</v>
      </c>
      <c r="C2119" s="20" t="s">
        <v>33</v>
      </c>
      <c r="D2119" s="43">
        <v>75.874130249023438</v>
      </c>
      <c r="E2119" s="54">
        <v>75.764625549316406</v>
      </c>
    </row>
    <row r="2120" spans="1:5" ht="75" x14ac:dyDescent="0.25">
      <c r="A2120" s="5" t="s">
        <v>4141</v>
      </c>
      <c r="B2120" s="15" t="s">
        <v>4142</v>
      </c>
      <c r="C2120" s="20" t="s">
        <v>33</v>
      </c>
      <c r="D2120" s="43">
        <v>20.357677459716797</v>
      </c>
      <c r="E2120" s="54">
        <v>20.32829475402832</v>
      </c>
    </row>
    <row r="2121" spans="1:5" ht="75" x14ac:dyDescent="0.25">
      <c r="A2121" s="5" t="s">
        <v>4143</v>
      </c>
      <c r="B2121" s="15" t="s">
        <v>4144</v>
      </c>
      <c r="C2121" s="20" t="s">
        <v>33</v>
      </c>
      <c r="D2121" s="47">
        <v>2.9446981847286224E-2</v>
      </c>
      <c r="E2121" s="58">
        <v>2.9404481872916222E-2</v>
      </c>
    </row>
    <row r="2122" spans="1:5" ht="75" x14ac:dyDescent="0.25">
      <c r="A2122" s="5" t="s">
        <v>4145</v>
      </c>
      <c r="B2122" s="15" t="s">
        <v>4146</v>
      </c>
      <c r="C2122" s="20" t="s">
        <v>33</v>
      </c>
      <c r="D2122" s="42">
        <v>2.8249666690826416</v>
      </c>
      <c r="E2122" s="53">
        <v>2.9652159214019775</v>
      </c>
    </row>
    <row r="2123" spans="1:5" ht="75" x14ac:dyDescent="0.25">
      <c r="A2123" s="5" t="s">
        <v>4147</v>
      </c>
      <c r="B2123" s="15" t="s">
        <v>4148</v>
      </c>
      <c r="C2123" s="20" t="s">
        <v>33</v>
      </c>
      <c r="D2123" s="46">
        <v>0</v>
      </c>
      <c r="E2123" s="57">
        <v>0</v>
      </c>
    </row>
    <row r="2124" spans="1:5" ht="75" x14ac:dyDescent="0.25">
      <c r="A2124" s="5" t="s">
        <v>4149</v>
      </c>
      <c r="B2124" s="15" t="s">
        <v>4150</v>
      </c>
      <c r="C2124" s="20" t="s">
        <v>33</v>
      </c>
      <c r="D2124" s="47">
        <v>0.91377675533294678</v>
      </c>
      <c r="E2124" s="58">
        <v>0.91245788335800171</v>
      </c>
    </row>
    <row r="2125" spans="1:5" ht="75" x14ac:dyDescent="0.25">
      <c r="A2125" s="5" t="s">
        <v>4151</v>
      </c>
      <c r="B2125" s="15" t="s">
        <v>4152</v>
      </c>
      <c r="C2125" s="20" t="s">
        <v>33</v>
      </c>
      <c r="D2125" s="46">
        <v>0</v>
      </c>
      <c r="E2125" s="57">
        <v>0</v>
      </c>
    </row>
    <row r="2126" spans="1:5" ht="75" x14ac:dyDescent="0.25">
      <c r="A2126" s="5" t="s">
        <v>4153</v>
      </c>
      <c r="B2126" s="15" t="s">
        <v>4154</v>
      </c>
      <c r="C2126" s="20" t="s">
        <v>1347</v>
      </c>
      <c r="D2126" s="46">
        <v>0</v>
      </c>
      <c r="E2126" s="57">
        <v>0</v>
      </c>
    </row>
    <row r="2127" spans="1:5" ht="60" x14ac:dyDescent="0.25">
      <c r="A2127" s="5" t="s">
        <v>4155</v>
      </c>
      <c r="B2127" s="15" t="s">
        <v>4156</v>
      </c>
      <c r="C2127" s="20" t="s">
        <v>1338</v>
      </c>
      <c r="D2127" s="46">
        <v>0</v>
      </c>
      <c r="E2127" s="57">
        <v>0</v>
      </c>
    </row>
    <row r="2128" spans="1:5" ht="75" x14ac:dyDescent="0.25">
      <c r="A2128" s="5" t="s">
        <v>4157</v>
      </c>
      <c r="B2128" s="15" t="s">
        <v>4158</v>
      </c>
      <c r="C2128" s="20" t="s">
        <v>1338</v>
      </c>
      <c r="D2128" s="46">
        <v>0</v>
      </c>
      <c r="E2128" s="57">
        <v>0</v>
      </c>
    </row>
    <row r="2129" spans="1:5" ht="60" x14ac:dyDescent="0.25">
      <c r="A2129" s="5" t="s">
        <v>4159</v>
      </c>
      <c r="B2129" s="15" t="s">
        <v>4160</v>
      </c>
      <c r="C2129" s="20" t="s">
        <v>1338</v>
      </c>
      <c r="D2129" s="46">
        <v>0</v>
      </c>
      <c r="E2129" s="57">
        <v>0</v>
      </c>
    </row>
    <row r="2130" spans="1:5" ht="60" x14ac:dyDescent="0.25">
      <c r="A2130" s="5" t="s">
        <v>4161</v>
      </c>
      <c r="B2130" s="15" t="s">
        <v>4162</v>
      </c>
      <c r="C2130" s="20" t="s">
        <v>1338</v>
      </c>
      <c r="D2130" s="46">
        <v>0</v>
      </c>
      <c r="E2130" s="57">
        <v>0</v>
      </c>
    </row>
    <row r="2131" spans="1:5" ht="60" x14ac:dyDescent="0.25">
      <c r="A2131" s="5" t="s">
        <v>4163</v>
      </c>
      <c r="B2131" s="15" t="s">
        <v>4164</v>
      </c>
      <c r="C2131" s="20" t="s">
        <v>1338</v>
      </c>
      <c r="D2131" s="46">
        <v>0</v>
      </c>
      <c r="E2131" s="57">
        <v>0</v>
      </c>
    </row>
    <row r="2132" spans="1:5" ht="60" x14ac:dyDescent="0.25">
      <c r="A2132" s="5" t="s">
        <v>4165</v>
      </c>
      <c r="B2132" s="15" t="s">
        <v>4166</v>
      </c>
      <c r="C2132" s="20" t="s">
        <v>33</v>
      </c>
      <c r="D2132" s="43">
        <v>20.949495315551758</v>
      </c>
      <c r="E2132" s="54">
        <v>20.949493408203125</v>
      </c>
    </row>
    <row r="2133" spans="1:5" ht="75" x14ac:dyDescent="0.25">
      <c r="A2133" s="5" t="s">
        <v>4167</v>
      </c>
      <c r="B2133" s="15" t="s">
        <v>4168</v>
      </c>
      <c r="C2133" s="20" t="s">
        <v>3790</v>
      </c>
      <c r="D2133" s="44">
        <v>92378.921875</v>
      </c>
      <c r="E2133" s="55">
        <v>99029.296875</v>
      </c>
    </row>
    <row r="2134" spans="1:5" ht="45" x14ac:dyDescent="0.25">
      <c r="A2134" s="5" t="s">
        <v>4169</v>
      </c>
      <c r="B2134" s="15" t="s">
        <v>4170</v>
      </c>
      <c r="C2134" s="20" t="s">
        <v>38</v>
      </c>
      <c r="D2134" s="42">
        <v>1.1744228601455688</v>
      </c>
      <c r="E2134" s="53">
        <v>1.1744219064712524</v>
      </c>
    </row>
    <row r="2135" spans="1:5" ht="45" x14ac:dyDescent="0.25">
      <c r="A2135" s="5" t="s">
        <v>4171</v>
      </c>
      <c r="B2135" s="15" t="s">
        <v>4172</v>
      </c>
      <c r="C2135" s="20" t="s">
        <v>30</v>
      </c>
      <c r="D2135" s="43">
        <v>48.060939788818359</v>
      </c>
      <c r="E2135" s="54">
        <v>45.757709503173828</v>
      </c>
    </row>
    <row r="2136" spans="1:5" ht="45" x14ac:dyDescent="0.25">
      <c r="A2136" s="5" t="s">
        <v>4173</v>
      </c>
      <c r="B2136" s="15" t="s">
        <v>4174</v>
      </c>
      <c r="C2136" s="20" t="s">
        <v>41</v>
      </c>
      <c r="D2136" s="45">
        <v>118.10660552978516</v>
      </c>
      <c r="E2136" s="56">
        <v>126.54126739501953</v>
      </c>
    </row>
    <row r="2137" spans="1:5" ht="45" x14ac:dyDescent="0.25">
      <c r="A2137" s="5" t="s">
        <v>4175</v>
      </c>
      <c r="B2137" s="15" t="s">
        <v>4176</v>
      </c>
      <c r="C2137" s="20" t="s">
        <v>41</v>
      </c>
      <c r="D2137" s="46">
        <v>0</v>
      </c>
      <c r="E2137" s="57">
        <v>0</v>
      </c>
    </row>
    <row r="2138" spans="1:5" ht="45" x14ac:dyDescent="0.25">
      <c r="A2138" s="5" t="s">
        <v>4177</v>
      </c>
      <c r="B2138" s="15" t="s">
        <v>4178</v>
      </c>
      <c r="C2138" s="20" t="s">
        <v>371</v>
      </c>
      <c r="D2138" s="46">
        <v>0</v>
      </c>
      <c r="E2138" s="57">
        <v>0</v>
      </c>
    </row>
    <row r="2139" spans="1:5" ht="45" x14ac:dyDescent="0.25">
      <c r="A2139" s="5" t="s">
        <v>4179</v>
      </c>
      <c r="B2139" s="15" t="s">
        <v>4180</v>
      </c>
      <c r="C2139" s="20" t="s">
        <v>33</v>
      </c>
      <c r="D2139" s="43">
        <v>29.632858276367187</v>
      </c>
      <c r="E2139" s="54">
        <v>34.958698272705078</v>
      </c>
    </row>
    <row r="2140" spans="1:5" ht="45" x14ac:dyDescent="0.25">
      <c r="A2140" s="5" t="s">
        <v>4181</v>
      </c>
      <c r="B2140" s="15" t="s">
        <v>4182</v>
      </c>
      <c r="C2140" s="20" t="s">
        <v>376</v>
      </c>
      <c r="D2140" s="47">
        <v>0.23066657781600952</v>
      </c>
      <c r="E2140" s="58">
        <v>0.22463281452655792</v>
      </c>
    </row>
    <row r="2141" spans="1:5" ht="45" x14ac:dyDescent="0.25">
      <c r="A2141" s="5" t="s">
        <v>4183</v>
      </c>
      <c r="B2141" s="15" t="s">
        <v>4184</v>
      </c>
      <c r="C2141" s="20" t="s">
        <v>371</v>
      </c>
      <c r="D2141" s="43">
        <v>23.602609634399414</v>
      </c>
      <c r="E2141" s="54">
        <v>21.260444641113281</v>
      </c>
    </row>
    <row r="2142" spans="1:5" ht="45" x14ac:dyDescent="0.25">
      <c r="A2142" s="5" t="s">
        <v>4185</v>
      </c>
      <c r="B2142" s="15" t="s">
        <v>4186</v>
      </c>
      <c r="C2142" s="20" t="s">
        <v>3752</v>
      </c>
      <c r="D2142" s="43">
        <v>28.657535552978516</v>
      </c>
      <c r="E2142" s="54">
        <v>28.642177581787109</v>
      </c>
    </row>
    <row r="2143" spans="1:5" ht="45" x14ac:dyDescent="0.25">
      <c r="A2143" s="5" t="s">
        <v>4187</v>
      </c>
      <c r="B2143" s="15" t="s">
        <v>4188</v>
      </c>
      <c r="C2143" s="20" t="s">
        <v>41</v>
      </c>
      <c r="D2143" s="47">
        <v>5.3410604596138E-2</v>
      </c>
      <c r="E2143" s="58">
        <v>5.7173006236553192E-2</v>
      </c>
    </row>
    <row r="2144" spans="1:5" ht="45" x14ac:dyDescent="0.25">
      <c r="A2144" s="5" t="s">
        <v>4189</v>
      </c>
      <c r="B2144" s="15" t="s">
        <v>4190</v>
      </c>
      <c r="C2144" s="20" t="s">
        <v>162</v>
      </c>
      <c r="D2144" s="43">
        <v>26.034328460693359</v>
      </c>
      <c r="E2144" s="54">
        <v>27.708446502685547</v>
      </c>
    </row>
    <row r="2145" spans="1:5" ht="45" x14ac:dyDescent="0.25">
      <c r="A2145" s="5" t="s">
        <v>4191</v>
      </c>
      <c r="B2145" s="15" t="s">
        <v>4192</v>
      </c>
      <c r="C2145" s="20" t="s">
        <v>3759</v>
      </c>
      <c r="D2145" s="42">
        <v>1.2601596117019653</v>
      </c>
      <c r="E2145" s="53">
        <v>1.2685796022415161</v>
      </c>
    </row>
    <row r="2146" spans="1:5" ht="60" x14ac:dyDescent="0.25">
      <c r="A2146" s="5" t="s">
        <v>4193</v>
      </c>
      <c r="B2146" s="15" t="s">
        <v>4194</v>
      </c>
      <c r="C2146" s="20" t="s">
        <v>33</v>
      </c>
      <c r="D2146" s="43">
        <v>75.874130249023438</v>
      </c>
      <c r="E2146" s="54">
        <v>75.764625549316406</v>
      </c>
    </row>
    <row r="2147" spans="1:5" ht="60" x14ac:dyDescent="0.25">
      <c r="A2147" s="5" t="s">
        <v>4195</v>
      </c>
      <c r="B2147" s="15" t="s">
        <v>4196</v>
      </c>
      <c r="C2147" s="20" t="s">
        <v>33</v>
      </c>
      <c r="D2147" s="43">
        <v>20.357677459716797</v>
      </c>
      <c r="E2147" s="54">
        <v>20.32829475402832</v>
      </c>
    </row>
    <row r="2148" spans="1:5" ht="60" x14ac:dyDescent="0.25">
      <c r="A2148" s="5" t="s">
        <v>4197</v>
      </c>
      <c r="B2148" s="15" t="s">
        <v>4198</v>
      </c>
      <c r="C2148" s="20" t="s">
        <v>33</v>
      </c>
      <c r="D2148" s="47">
        <v>2.9446981847286224E-2</v>
      </c>
      <c r="E2148" s="58">
        <v>2.9404481872916222E-2</v>
      </c>
    </row>
    <row r="2149" spans="1:5" ht="60" x14ac:dyDescent="0.25">
      <c r="A2149" s="5" t="s">
        <v>4199</v>
      </c>
      <c r="B2149" s="15" t="s">
        <v>4200</v>
      </c>
      <c r="C2149" s="20" t="s">
        <v>33</v>
      </c>
      <c r="D2149" s="42">
        <v>2.8249666690826416</v>
      </c>
      <c r="E2149" s="53">
        <v>2.9652159214019775</v>
      </c>
    </row>
    <row r="2150" spans="1:5" ht="60" x14ac:dyDescent="0.25">
      <c r="A2150" s="5" t="s">
        <v>4201</v>
      </c>
      <c r="B2150" s="15" t="s">
        <v>4202</v>
      </c>
      <c r="C2150" s="20" t="s">
        <v>33</v>
      </c>
      <c r="D2150" s="46">
        <v>0</v>
      </c>
      <c r="E2150" s="57">
        <v>0</v>
      </c>
    </row>
    <row r="2151" spans="1:5" ht="45" x14ac:dyDescent="0.25">
      <c r="A2151" s="5" t="s">
        <v>4203</v>
      </c>
      <c r="B2151" s="15" t="s">
        <v>4204</v>
      </c>
      <c r="C2151" s="20" t="s">
        <v>33</v>
      </c>
      <c r="D2151" s="47">
        <v>0.91377675533294678</v>
      </c>
      <c r="E2151" s="58">
        <v>0.91245788335800171</v>
      </c>
    </row>
    <row r="2152" spans="1:5" ht="60" x14ac:dyDescent="0.25">
      <c r="A2152" s="5" t="s">
        <v>4205</v>
      </c>
      <c r="B2152" s="15" t="s">
        <v>4206</v>
      </c>
      <c r="C2152" s="20" t="s">
        <v>33</v>
      </c>
      <c r="D2152" s="46">
        <v>0</v>
      </c>
      <c r="E2152" s="57">
        <v>0</v>
      </c>
    </row>
    <row r="2153" spans="1:5" ht="45" x14ac:dyDescent="0.25">
      <c r="A2153" s="5" t="s">
        <v>4207</v>
      </c>
      <c r="B2153" s="15" t="s">
        <v>4208</v>
      </c>
      <c r="C2153" s="20" t="s">
        <v>1347</v>
      </c>
      <c r="D2153" s="46">
        <v>0</v>
      </c>
      <c r="E2153" s="57">
        <v>0</v>
      </c>
    </row>
    <row r="2154" spans="1:5" ht="45" x14ac:dyDescent="0.25">
      <c r="A2154" s="5" t="s">
        <v>4209</v>
      </c>
      <c r="B2154" s="15" t="s">
        <v>4210</v>
      </c>
      <c r="C2154" s="20" t="s">
        <v>1338</v>
      </c>
      <c r="D2154" s="46">
        <v>0</v>
      </c>
      <c r="E2154" s="57">
        <v>0</v>
      </c>
    </row>
    <row r="2155" spans="1:5" ht="45" x14ac:dyDescent="0.25">
      <c r="A2155" s="5" t="s">
        <v>4211</v>
      </c>
      <c r="B2155" s="15" t="s">
        <v>4212</v>
      </c>
      <c r="C2155" s="20" t="s">
        <v>1338</v>
      </c>
      <c r="D2155" s="46">
        <v>0</v>
      </c>
      <c r="E2155" s="57">
        <v>0</v>
      </c>
    </row>
    <row r="2156" spans="1:5" ht="45" x14ac:dyDescent="0.25">
      <c r="A2156" s="5" t="s">
        <v>4213</v>
      </c>
      <c r="B2156" s="15" t="s">
        <v>4214</v>
      </c>
      <c r="C2156" s="20" t="s">
        <v>1338</v>
      </c>
      <c r="D2156" s="46">
        <v>0</v>
      </c>
      <c r="E2156" s="57">
        <v>0</v>
      </c>
    </row>
    <row r="2157" spans="1:5" ht="45" x14ac:dyDescent="0.25">
      <c r="A2157" s="5" t="s">
        <v>4215</v>
      </c>
      <c r="B2157" s="15" t="s">
        <v>4216</v>
      </c>
      <c r="C2157" s="20" t="s">
        <v>1338</v>
      </c>
      <c r="D2157" s="46">
        <v>0</v>
      </c>
      <c r="E2157" s="57">
        <v>0</v>
      </c>
    </row>
    <row r="2158" spans="1:5" ht="45" x14ac:dyDescent="0.25">
      <c r="A2158" s="5" t="s">
        <v>4217</v>
      </c>
      <c r="B2158" s="15" t="s">
        <v>4218</v>
      </c>
      <c r="C2158" s="20" t="s">
        <v>1338</v>
      </c>
      <c r="D2158" s="46">
        <v>0</v>
      </c>
      <c r="E2158" s="57">
        <v>0</v>
      </c>
    </row>
    <row r="2159" spans="1:5" ht="45" x14ac:dyDescent="0.25">
      <c r="A2159" s="5" t="s">
        <v>4219</v>
      </c>
      <c r="B2159" s="15" t="s">
        <v>4220</v>
      </c>
      <c r="C2159" s="20" t="s">
        <v>33</v>
      </c>
      <c r="D2159" s="43">
        <v>20.949495315551758</v>
      </c>
      <c r="E2159" s="54">
        <v>20.949493408203125</v>
      </c>
    </row>
    <row r="2160" spans="1:5" ht="60" x14ac:dyDescent="0.25">
      <c r="A2160" s="5" t="s">
        <v>4221</v>
      </c>
      <c r="B2160" s="15" t="s">
        <v>4222</v>
      </c>
      <c r="C2160" s="20" t="s">
        <v>3790</v>
      </c>
      <c r="D2160" s="44">
        <v>92378.921875</v>
      </c>
      <c r="E2160" s="55">
        <v>99029.296875</v>
      </c>
    </row>
    <row r="2161" spans="1:5" ht="60" x14ac:dyDescent="0.25">
      <c r="A2161" s="5" t="s">
        <v>4223</v>
      </c>
      <c r="B2161" s="15" t="s">
        <v>4224</v>
      </c>
      <c r="C2161" s="20" t="s">
        <v>38</v>
      </c>
      <c r="D2161" s="47">
        <v>0.99483793973922729</v>
      </c>
      <c r="E2161" s="58">
        <v>0.99483704566955566</v>
      </c>
    </row>
    <row r="2162" spans="1:5" ht="60" x14ac:dyDescent="0.25">
      <c r="A2162" s="5" t="s">
        <v>4225</v>
      </c>
      <c r="B2162" s="15" t="s">
        <v>4226</v>
      </c>
      <c r="C2162" s="20" t="s">
        <v>30</v>
      </c>
      <c r="D2162" s="45">
        <v>857.00006103515625</v>
      </c>
      <c r="E2162" s="56">
        <v>857.00006103515625</v>
      </c>
    </row>
    <row r="2163" spans="1:5" ht="60" x14ac:dyDescent="0.25">
      <c r="A2163" s="5" t="s">
        <v>4227</v>
      </c>
      <c r="B2163" s="15" t="s">
        <v>4228</v>
      </c>
      <c r="C2163" s="20" t="s">
        <v>41</v>
      </c>
      <c r="D2163" s="45">
        <v>266.72653198242187</v>
      </c>
      <c r="E2163" s="56">
        <v>287.6678466796875</v>
      </c>
    </row>
    <row r="2164" spans="1:5" ht="60" x14ac:dyDescent="0.25">
      <c r="A2164" s="5" t="s">
        <v>4229</v>
      </c>
      <c r="B2164" s="15" t="s">
        <v>4230</v>
      </c>
      <c r="C2164" s="20" t="s">
        <v>41</v>
      </c>
      <c r="D2164" s="42">
        <v>2.4805808067321777</v>
      </c>
      <c r="E2164" s="53">
        <v>2.7474005222320557</v>
      </c>
    </row>
    <row r="2165" spans="1:5" ht="60" x14ac:dyDescent="0.25">
      <c r="A2165" s="5" t="s">
        <v>4231</v>
      </c>
      <c r="B2165" s="15" t="s">
        <v>4232</v>
      </c>
      <c r="C2165" s="20" t="s">
        <v>371</v>
      </c>
      <c r="D2165" s="45">
        <v>926.26080322265625</v>
      </c>
      <c r="E2165" s="56">
        <v>926.26080322265625</v>
      </c>
    </row>
    <row r="2166" spans="1:5" ht="60" x14ac:dyDescent="0.25">
      <c r="A2166" s="5" t="s">
        <v>4233</v>
      </c>
      <c r="B2166" s="15" t="s">
        <v>4234</v>
      </c>
      <c r="C2166" s="20" t="s">
        <v>33</v>
      </c>
      <c r="D2166" s="46">
        <v>0</v>
      </c>
      <c r="E2166" s="57">
        <v>0</v>
      </c>
    </row>
    <row r="2167" spans="1:5" ht="60" x14ac:dyDescent="0.25">
      <c r="A2167" s="5" t="s">
        <v>4235</v>
      </c>
      <c r="B2167" s="15" t="s">
        <v>4236</v>
      </c>
      <c r="C2167" s="20" t="s">
        <v>376</v>
      </c>
      <c r="D2167" s="42">
        <v>1.8604519367218018</v>
      </c>
      <c r="E2167" s="53">
        <v>1.8461328744888306</v>
      </c>
    </row>
    <row r="2168" spans="1:5" ht="60" x14ac:dyDescent="0.25">
      <c r="A2168" s="5" t="s">
        <v>4237</v>
      </c>
      <c r="B2168" s="15" t="s">
        <v>4238</v>
      </c>
      <c r="C2168" s="20" t="s">
        <v>371</v>
      </c>
      <c r="D2168" s="48">
        <v>1002.18603515625</v>
      </c>
      <c r="E2168" s="56">
        <v>993.3665771484375</v>
      </c>
    </row>
    <row r="2169" spans="1:5" ht="60" x14ac:dyDescent="0.25">
      <c r="A2169" s="5" t="s">
        <v>4239</v>
      </c>
      <c r="B2169" s="15" t="s">
        <v>4240</v>
      </c>
      <c r="C2169" s="20" t="s">
        <v>3752</v>
      </c>
      <c r="D2169" s="43">
        <v>28.637506484985352</v>
      </c>
      <c r="E2169" s="54">
        <v>28.922441482543945</v>
      </c>
    </row>
    <row r="2170" spans="1:5" ht="60" x14ac:dyDescent="0.25">
      <c r="A2170" s="5" t="s">
        <v>4241</v>
      </c>
      <c r="B2170" s="15" t="s">
        <v>4242</v>
      </c>
      <c r="C2170" s="20" t="s">
        <v>41</v>
      </c>
      <c r="D2170" s="43">
        <v>54.311519622802734</v>
      </c>
      <c r="E2170" s="54">
        <v>61.109607696533203</v>
      </c>
    </row>
    <row r="2171" spans="1:5" ht="60" x14ac:dyDescent="0.25">
      <c r="A2171" s="5" t="s">
        <v>4243</v>
      </c>
      <c r="B2171" s="15" t="s">
        <v>4244</v>
      </c>
      <c r="C2171" s="20" t="s">
        <v>162</v>
      </c>
      <c r="D2171" s="45">
        <v>244.37678527832031</v>
      </c>
      <c r="E2171" s="56">
        <v>260.96710205078125</v>
      </c>
    </row>
    <row r="2172" spans="1:5" ht="60" x14ac:dyDescent="0.25">
      <c r="A2172" s="5" t="s">
        <v>4245</v>
      </c>
      <c r="B2172" s="15" t="s">
        <v>4246</v>
      </c>
      <c r="C2172" s="20" t="s">
        <v>3759</v>
      </c>
      <c r="D2172" s="47">
        <v>0.30318242311477661</v>
      </c>
      <c r="E2172" s="58">
        <v>0.30619871616363525</v>
      </c>
    </row>
    <row r="2173" spans="1:5" ht="60" x14ac:dyDescent="0.25">
      <c r="A2173" s="5" t="s">
        <v>4247</v>
      </c>
      <c r="B2173" s="15" t="s">
        <v>4248</v>
      </c>
      <c r="C2173" s="20" t="s">
        <v>33</v>
      </c>
      <c r="D2173" s="43">
        <v>65.910049438476563</v>
      </c>
      <c r="E2173" s="54">
        <v>66.071884155273438</v>
      </c>
    </row>
    <row r="2174" spans="1:5" ht="60" x14ac:dyDescent="0.25">
      <c r="A2174" s="5" t="s">
        <v>4249</v>
      </c>
      <c r="B2174" s="15" t="s">
        <v>4250</v>
      </c>
      <c r="C2174" s="20" t="s">
        <v>33</v>
      </c>
      <c r="D2174" s="42">
        <v>2.943819522857666</v>
      </c>
      <c r="E2174" s="53">
        <v>3.5410370826721191</v>
      </c>
    </row>
    <row r="2175" spans="1:5" ht="60" x14ac:dyDescent="0.25">
      <c r="A2175" s="5" t="s">
        <v>4251</v>
      </c>
      <c r="B2175" s="15" t="s">
        <v>4252</v>
      </c>
      <c r="C2175" s="20" t="s">
        <v>33</v>
      </c>
      <c r="D2175" s="43">
        <v>13.249808311462402</v>
      </c>
      <c r="E2175" s="54">
        <v>13.960526466369629</v>
      </c>
    </row>
    <row r="2176" spans="1:5" ht="60" x14ac:dyDescent="0.25">
      <c r="A2176" s="5" t="s">
        <v>4253</v>
      </c>
      <c r="B2176" s="15" t="s">
        <v>4254</v>
      </c>
      <c r="C2176" s="20" t="s">
        <v>33</v>
      </c>
      <c r="D2176" s="43">
        <v>17.100324630737305</v>
      </c>
      <c r="E2176" s="54">
        <v>15.628491401672363</v>
      </c>
    </row>
    <row r="2177" spans="1:5" ht="60" x14ac:dyDescent="0.25">
      <c r="A2177" s="5" t="s">
        <v>4255</v>
      </c>
      <c r="B2177" s="15" t="s">
        <v>4256</v>
      </c>
      <c r="C2177" s="20" t="s">
        <v>33</v>
      </c>
      <c r="D2177" s="46">
        <v>0</v>
      </c>
      <c r="E2177" s="57">
        <v>0</v>
      </c>
    </row>
    <row r="2178" spans="1:5" ht="60" x14ac:dyDescent="0.25">
      <c r="A2178" s="5" t="s">
        <v>4257</v>
      </c>
      <c r="B2178" s="15" t="s">
        <v>4258</v>
      </c>
      <c r="C2178" s="20" t="s">
        <v>33</v>
      </c>
      <c r="D2178" s="47">
        <v>0.79281944036483765</v>
      </c>
      <c r="E2178" s="58">
        <v>0.79471695423126221</v>
      </c>
    </row>
    <row r="2179" spans="1:5" ht="60" x14ac:dyDescent="0.25">
      <c r="A2179" s="5" t="s">
        <v>4259</v>
      </c>
      <c r="B2179" s="15" t="s">
        <v>4260</v>
      </c>
      <c r="C2179" s="20" t="s">
        <v>33</v>
      </c>
      <c r="D2179" s="50">
        <v>3.1713978387415409E-3</v>
      </c>
      <c r="E2179" s="61">
        <v>3.3418259117752314E-3</v>
      </c>
    </row>
    <row r="2180" spans="1:5" ht="60" x14ac:dyDescent="0.25">
      <c r="A2180" s="5" t="s">
        <v>4261</v>
      </c>
      <c r="B2180" s="15" t="s">
        <v>4262</v>
      </c>
      <c r="C2180" s="20" t="s">
        <v>1347</v>
      </c>
      <c r="D2180" s="47">
        <v>0.15856987237930298</v>
      </c>
      <c r="E2180" s="58">
        <v>0.16709129512310028</v>
      </c>
    </row>
    <row r="2181" spans="1:5" ht="60" x14ac:dyDescent="0.25">
      <c r="A2181" s="5" t="s">
        <v>4263</v>
      </c>
      <c r="B2181" s="15" t="s">
        <v>4264</v>
      </c>
      <c r="C2181" s="20" t="s">
        <v>1338</v>
      </c>
      <c r="D2181" s="46">
        <v>0</v>
      </c>
      <c r="E2181" s="57">
        <v>0</v>
      </c>
    </row>
    <row r="2182" spans="1:5" ht="60" x14ac:dyDescent="0.25">
      <c r="A2182" s="5" t="s">
        <v>4265</v>
      </c>
      <c r="B2182" s="15" t="s">
        <v>4266</v>
      </c>
      <c r="C2182" s="20" t="s">
        <v>1338</v>
      </c>
      <c r="D2182" s="46">
        <v>0</v>
      </c>
      <c r="E2182" s="57">
        <v>0</v>
      </c>
    </row>
    <row r="2183" spans="1:5" ht="60" x14ac:dyDescent="0.25">
      <c r="A2183" s="5" t="s">
        <v>4267</v>
      </c>
      <c r="B2183" s="15" t="s">
        <v>4268</v>
      </c>
      <c r="C2183" s="20" t="s">
        <v>1338</v>
      </c>
      <c r="D2183" s="46">
        <v>0</v>
      </c>
      <c r="E2183" s="57">
        <v>0</v>
      </c>
    </row>
    <row r="2184" spans="1:5" ht="60" x14ac:dyDescent="0.25">
      <c r="A2184" s="5" t="s">
        <v>4269</v>
      </c>
      <c r="B2184" s="15" t="s">
        <v>4270</v>
      </c>
      <c r="C2184" s="20" t="s">
        <v>1338</v>
      </c>
      <c r="D2184" s="46">
        <v>0</v>
      </c>
      <c r="E2184" s="57">
        <v>0</v>
      </c>
    </row>
    <row r="2185" spans="1:5" ht="60" x14ac:dyDescent="0.25">
      <c r="A2185" s="5" t="s">
        <v>4271</v>
      </c>
      <c r="B2185" s="15" t="s">
        <v>4272</v>
      </c>
      <c r="C2185" s="20" t="s">
        <v>1338</v>
      </c>
      <c r="D2185" s="46">
        <v>0</v>
      </c>
      <c r="E2185" s="57">
        <v>0</v>
      </c>
    </row>
    <row r="2186" spans="1:5" ht="60" x14ac:dyDescent="0.25">
      <c r="A2186" s="5" t="s">
        <v>4273</v>
      </c>
      <c r="B2186" s="15" t="s">
        <v>4274</v>
      </c>
      <c r="C2186" s="20" t="s">
        <v>33</v>
      </c>
      <c r="D2186" s="42">
        <v>3.551063060760498</v>
      </c>
      <c r="E2186" s="53">
        <v>4.196958065032959</v>
      </c>
    </row>
    <row r="2187" spans="1:5" ht="60" x14ac:dyDescent="0.25">
      <c r="A2187" s="5" t="s">
        <v>4275</v>
      </c>
      <c r="B2187" s="15" t="s">
        <v>4276</v>
      </c>
      <c r="C2187" s="20" t="s">
        <v>3790</v>
      </c>
      <c r="D2187" s="44">
        <v>208770.21875</v>
      </c>
      <c r="E2187" s="55">
        <v>222943.046875</v>
      </c>
    </row>
    <row r="2188" spans="1:5" ht="60" x14ac:dyDescent="0.25">
      <c r="A2188" s="5" t="s">
        <v>4277</v>
      </c>
      <c r="B2188" s="15" t="s">
        <v>4278</v>
      </c>
      <c r="C2188" s="20" t="s">
        <v>38</v>
      </c>
      <c r="D2188" s="42">
        <v>1.0769232511520386</v>
      </c>
      <c r="E2188" s="53">
        <v>1.0769222974777222</v>
      </c>
    </row>
    <row r="2189" spans="1:5" ht="60" x14ac:dyDescent="0.25">
      <c r="A2189" s="5" t="s">
        <v>4279</v>
      </c>
      <c r="B2189" s="15" t="s">
        <v>4280</v>
      </c>
      <c r="C2189" s="20" t="s">
        <v>30</v>
      </c>
      <c r="D2189" s="45">
        <v>214.69790649414062</v>
      </c>
      <c r="E2189" s="56">
        <v>212.45527648925781</v>
      </c>
    </row>
    <row r="2190" spans="1:5" ht="60" x14ac:dyDescent="0.25">
      <c r="A2190" s="5" t="s">
        <v>4281</v>
      </c>
      <c r="B2190" s="15" t="s">
        <v>4282</v>
      </c>
      <c r="C2190" s="20" t="s">
        <v>41</v>
      </c>
      <c r="D2190" s="45">
        <v>113.47496795654297</v>
      </c>
      <c r="E2190" s="56">
        <v>121.57887268066406</v>
      </c>
    </row>
    <row r="2191" spans="1:5" ht="60" x14ac:dyDescent="0.25">
      <c r="A2191" s="5" t="s">
        <v>4283</v>
      </c>
      <c r="B2191" s="15" t="s">
        <v>4284</v>
      </c>
      <c r="C2191" s="20" t="s">
        <v>41</v>
      </c>
      <c r="D2191" s="46">
        <v>0</v>
      </c>
      <c r="E2191" s="57">
        <v>0</v>
      </c>
    </row>
    <row r="2192" spans="1:5" ht="75" x14ac:dyDescent="0.25">
      <c r="A2192" s="5" t="s">
        <v>4285</v>
      </c>
      <c r="B2192" s="15" t="s">
        <v>4286</v>
      </c>
      <c r="C2192" s="20" t="s">
        <v>371</v>
      </c>
      <c r="D2192" s="46">
        <v>0</v>
      </c>
      <c r="E2192" s="57">
        <v>0</v>
      </c>
    </row>
    <row r="2193" spans="1:5" ht="75" x14ac:dyDescent="0.25">
      <c r="A2193" s="5" t="s">
        <v>4287</v>
      </c>
      <c r="B2193" s="15" t="s">
        <v>4288</v>
      </c>
      <c r="C2193" s="20" t="s">
        <v>33</v>
      </c>
      <c r="D2193" s="47">
        <v>0.14531718194484711</v>
      </c>
      <c r="E2193" s="58">
        <v>0.1594136655330658</v>
      </c>
    </row>
    <row r="2194" spans="1:5" ht="60" x14ac:dyDescent="0.25">
      <c r="A2194" s="5" t="s">
        <v>4289</v>
      </c>
      <c r="B2194" s="15" t="s">
        <v>4290</v>
      </c>
      <c r="C2194" s="20" t="s">
        <v>376</v>
      </c>
      <c r="D2194" s="47">
        <v>0.68682879209518433</v>
      </c>
      <c r="E2194" s="58">
        <v>0.68369770050048828</v>
      </c>
    </row>
    <row r="2195" spans="1:5" ht="60" x14ac:dyDescent="0.25">
      <c r="A2195" s="5" t="s">
        <v>4291</v>
      </c>
      <c r="B2195" s="15" t="s">
        <v>4292</v>
      </c>
      <c r="C2195" s="20" t="s">
        <v>371</v>
      </c>
      <c r="D2195" s="45">
        <v>195.585693359375</v>
      </c>
      <c r="E2195" s="56">
        <v>193.39213562011719</v>
      </c>
    </row>
    <row r="2196" spans="1:5" ht="75" x14ac:dyDescent="0.25">
      <c r="A2196" s="5" t="s">
        <v>4293</v>
      </c>
      <c r="B2196" s="15" t="s">
        <v>4294</v>
      </c>
      <c r="C2196" s="20" t="s">
        <v>3752</v>
      </c>
      <c r="D2196" s="43">
        <v>28.657535552978516</v>
      </c>
      <c r="E2196" s="54">
        <v>28.642177581787109</v>
      </c>
    </row>
    <row r="2197" spans="1:5" ht="60" x14ac:dyDescent="0.25">
      <c r="A2197" s="5" t="s">
        <v>4295</v>
      </c>
      <c r="B2197" s="15" t="s">
        <v>4296</v>
      </c>
      <c r="C2197" s="20" t="s">
        <v>41</v>
      </c>
      <c r="D2197" s="47">
        <v>5.1316067576408386E-2</v>
      </c>
      <c r="E2197" s="58">
        <v>5.4930932819843292E-2</v>
      </c>
    </row>
    <row r="2198" spans="1:5" ht="60" x14ac:dyDescent="0.25">
      <c r="A2198" s="5" t="s">
        <v>4297</v>
      </c>
      <c r="B2198" s="15" t="s">
        <v>4298</v>
      </c>
      <c r="C2198" s="20" t="s">
        <v>162</v>
      </c>
      <c r="D2198" s="43">
        <v>41.429157257080078</v>
      </c>
      <c r="E2198" s="54">
        <v>44.207534790039062</v>
      </c>
    </row>
    <row r="2199" spans="1:5" ht="60" x14ac:dyDescent="0.25">
      <c r="A2199" s="5" t="s">
        <v>4299</v>
      </c>
      <c r="B2199" s="15" t="s">
        <v>4300</v>
      </c>
      <c r="C2199" s="20" t="s">
        <v>3759</v>
      </c>
      <c r="D2199" s="47">
        <v>0.76083719730377197</v>
      </c>
      <c r="E2199" s="58">
        <v>0.76394063234329224</v>
      </c>
    </row>
    <row r="2200" spans="1:5" ht="75" x14ac:dyDescent="0.25">
      <c r="A2200" s="5" t="s">
        <v>4301</v>
      </c>
      <c r="B2200" s="15" t="s">
        <v>4302</v>
      </c>
      <c r="C2200" s="20" t="s">
        <v>33</v>
      </c>
      <c r="D2200" s="43">
        <v>75.874130249023438</v>
      </c>
      <c r="E2200" s="54">
        <v>75.764625549316406</v>
      </c>
    </row>
    <row r="2201" spans="1:5" ht="75" x14ac:dyDescent="0.25">
      <c r="A2201" s="5" t="s">
        <v>4303</v>
      </c>
      <c r="B2201" s="15" t="s">
        <v>4304</v>
      </c>
      <c r="C2201" s="20" t="s">
        <v>33</v>
      </c>
      <c r="D2201" s="43">
        <v>20.357677459716797</v>
      </c>
      <c r="E2201" s="54">
        <v>20.328296661376953</v>
      </c>
    </row>
    <row r="2202" spans="1:5" ht="75" x14ac:dyDescent="0.25">
      <c r="A2202" s="5" t="s">
        <v>4305</v>
      </c>
      <c r="B2202" s="15" t="s">
        <v>4306</v>
      </c>
      <c r="C2202" s="20" t="s">
        <v>33</v>
      </c>
      <c r="D2202" s="47">
        <v>2.9446981847286224E-2</v>
      </c>
      <c r="E2202" s="58">
        <v>2.9404481872916222E-2</v>
      </c>
    </row>
    <row r="2203" spans="1:5" ht="75" x14ac:dyDescent="0.25">
      <c r="A2203" s="5" t="s">
        <v>4307</v>
      </c>
      <c r="B2203" s="15" t="s">
        <v>4308</v>
      </c>
      <c r="C2203" s="20" t="s">
        <v>33</v>
      </c>
      <c r="D2203" s="42">
        <v>2.8249666690826416</v>
      </c>
      <c r="E2203" s="53">
        <v>2.9652163982391357</v>
      </c>
    </row>
    <row r="2204" spans="1:5" ht="75" x14ac:dyDescent="0.25">
      <c r="A2204" s="5" t="s">
        <v>4309</v>
      </c>
      <c r="B2204" s="15" t="s">
        <v>4310</v>
      </c>
      <c r="C2204" s="20" t="s">
        <v>33</v>
      </c>
      <c r="D2204" s="46">
        <v>0</v>
      </c>
      <c r="E2204" s="57">
        <v>0</v>
      </c>
    </row>
    <row r="2205" spans="1:5" ht="75" x14ac:dyDescent="0.25">
      <c r="A2205" s="5" t="s">
        <v>4311</v>
      </c>
      <c r="B2205" s="15" t="s">
        <v>4312</v>
      </c>
      <c r="C2205" s="20" t="s">
        <v>33</v>
      </c>
      <c r="D2205" s="47">
        <v>0.91377675533294678</v>
      </c>
      <c r="E2205" s="58">
        <v>0.91245788335800171</v>
      </c>
    </row>
    <row r="2206" spans="1:5" ht="75" x14ac:dyDescent="0.25">
      <c r="A2206" s="5" t="s">
        <v>4313</v>
      </c>
      <c r="B2206" s="15" t="s">
        <v>4314</v>
      </c>
      <c r="C2206" s="20" t="s">
        <v>33</v>
      </c>
      <c r="D2206" s="46">
        <v>0</v>
      </c>
      <c r="E2206" s="57">
        <v>0</v>
      </c>
    </row>
    <row r="2207" spans="1:5" ht="75" x14ac:dyDescent="0.25">
      <c r="A2207" s="5" t="s">
        <v>4315</v>
      </c>
      <c r="B2207" s="15" t="s">
        <v>4316</v>
      </c>
      <c r="C2207" s="20" t="s">
        <v>1347</v>
      </c>
      <c r="D2207" s="46">
        <v>0</v>
      </c>
      <c r="E2207" s="57">
        <v>0</v>
      </c>
    </row>
    <row r="2208" spans="1:5" ht="60" x14ac:dyDescent="0.25">
      <c r="A2208" s="5" t="s">
        <v>4317</v>
      </c>
      <c r="B2208" s="15" t="s">
        <v>4318</v>
      </c>
      <c r="C2208" s="20" t="s">
        <v>1338</v>
      </c>
      <c r="D2208" s="46">
        <v>0</v>
      </c>
      <c r="E2208" s="57">
        <v>0</v>
      </c>
    </row>
    <row r="2209" spans="1:5" ht="75" x14ac:dyDescent="0.25">
      <c r="A2209" s="5" t="s">
        <v>4319</v>
      </c>
      <c r="B2209" s="15" t="s">
        <v>4320</v>
      </c>
      <c r="C2209" s="20" t="s">
        <v>1338</v>
      </c>
      <c r="D2209" s="46">
        <v>0</v>
      </c>
      <c r="E2209" s="57">
        <v>0</v>
      </c>
    </row>
    <row r="2210" spans="1:5" ht="60" x14ac:dyDescent="0.25">
      <c r="A2210" s="5" t="s">
        <v>4321</v>
      </c>
      <c r="B2210" s="15" t="s">
        <v>4322</v>
      </c>
      <c r="C2210" s="20" t="s">
        <v>1338</v>
      </c>
      <c r="D2210" s="46">
        <v>0</v>
      </c>
      <c r="E2210" s="57">
        <v>0</v>
      </c>
    </row>
    <row r="2211" spans="1:5" ht="60" x14ac:dyDescent="0.25">
      <c r="A2211" s="5" t="s">
        <v>4323</v>
      </c>
      <c r="B2211" s="15" t="s">
        <v>4324</v>
      </c>
      <c r="C2211" s="20" t="s">
        <v>1338</v>
      </c>
      <c r="D2211" s="46">
        <v>0</v>
      </c>
      <c r="E2211" s="57">
        <v>0</v>
      </c>
    </row>
    <row r="2212" spans="1:5" ht="60" x14ac:dyDescent="0.25">
      <c r="A2212" s="5" t="s">
        <v>4325</v>
      </c>
      <c r="B2212" s="15" t="s">
        <v>4326</v>
      </c>
      <c r="C2212" s="20" t="s">
        <v>1338</v>
      </c>
      <c r="D2212" s="46">
        <v>0</v>
      </c>
      <c r="E2212" s="57">
        <v>0</v>
      </c>
    </row>
    <row r="2213" spans="1:5" ht="60" x14ac:dyDescent="0.25">
      <c r="A2213" s="5" t="s">
        <v>4327</v>
      </c>
      <c r="B2213" s="15" t="s">
        <v>4328</v>
      </c>
      <c r="C2213" s="20" t="s">
        <v>33</v>
      </c>
      <c r="D2213" s="43">
        <v>20.949495315551758</v>
      </c>
      <c r="E2213" s="54">
        <v>20.949495315551758</v>
      </c>
    </row>
    <row r="2214" spans="1:5" ht="75" x14ac:dyDescent="0.25">
      <c r="A2214" s="5" t="s">
        <v>4329</v>
      </c>
      <c r="B2214" s="15" t="s">
        <v>4330</v>
      </c>
      <c r="C2214" s="20" t="s">
        <v>3790</v>
      </c>
      <c r="D2214" s="44">
        <v>88756.21875</v>
      </c>
      <c r="E2214" s="55">
        <v>95145.8046875</v>
      </c>
    </row>
    <row r="2215" spans="1:5" ht="45" x14ac:dyDescent="0.25">
      <c r="A2215" s="5" t="s">
        <v>4331</v>
      </c>
      <c r="B2215" s="15" t="s">
        <v>4332</v>
      </c>
      <c r="C2215" s="20" t="s">
        <v>38</v>
      </c>
      <c r="D2215" s="42">
        <v>1.0893864631652832</v>
      </c>
      <c r="E2215" s="53">
        <v>1.0893855094909668</v>
      </c>
    </row>
    <row r="2216" spans="1:5" ht="60" x14ac:dyDescent="0.25">
      <c r="A2216" s="5" t="s">
        <v>4333</v>
      </c>
      <c r="B2216" s="15" t="s">
        <v>4334</v>
      </c>
      <c r="C2216" s="20" t="s">
        <v>30</v>
      </c>
      <c r="D2216" s="43">
        <v>39.697731018066406</v>
      </c>
      <c r="E2216" s="54">
        <v>37.455062866210938</v>
      </c>
    </row>
    <row r="2217" spans="1:5" ht="45" x14ac:dyDescent="0.25">
      <c r="A2217" s="5" t="s">
        <v>4335</v>
      </c>
      <c r="B2217" s="15" t="s">
        <v>4336</v>
      </c>
      <c r="C2217" s="20" t="s">
        <v>41</v>
      </c>
      <c r="D2217" s="45">
        <v>113.47496795654297</v>
      </c>
      <c r="E2217" s="56">
        <v>121.57887268066406</v>
      </c>
    </row>
    <row r="2218" spans="1:5" ht="60" x14ac:dyDescent="0.25">
      <c r="A2218" s="5" t="s">
        <v>4337</v>
      </c>
      <c r="B2218" s="15" t="s">
        <v>4338</v>
      </c>
      <c r="C2218" s="20" t="s">
        <v>41</v>
      </c>
      <c r="D2218" s="46">
        <v>0</v>
      </c>
      <c r="E2218" s="57">
        <v>0</v>
      </c>
    </row>
    <row r="2219" spans="1:5" ht="60" x14ac:dyDescent="0.25">
      <c r="A2219" s="5" t="s">
        <v>4339</v>
      </c>
      <c r="B2219" s="15" t="s">
        <v>4340</v>
      </c>
      <c r="C2219" s="20" t="s">
        <v>371</v>
      </c>
      <c r="D2219" s="46">
        <v>0</v>
      </c>
      <c r="E2219" s="57">
        <v>0</v>
      </c>
    </row>
    <row r="2220" spans="1:5" ht="60" x14ac:dyDescent="0.25">
      <c r="A2220" s="5" t="s">
        <v>4341</v>
      </c>
      <c r="B2220" s="15" t="s">
        <v>4342</v>
      </c>
      <c r="C2220" s="20" t="s">
        <v>33</v>
      </c>
      <c r="D2220" s="43">
        <v>42.407791137695313</v>
      </c>
      <c r="E2220" s="54">
        <v>50.229022979736328</v>
      </c>
    </row>
    <row r="2221" spans="1:5" ht="45" x14ac:dyDescent="0.25">
      <c r="A2221" s="5" t="s">
        <v>4343</v>
      </c>
      <c r="B2221" s="15" t="s">
        <v>4344</v>
      </c>
      <c r="C2221" s="20" t="s">
        <v>376</v>
      </c>
      <c r="D2221" s="47">
        <v>0.22546721994876862</v>
      </c>
      <c r="E2221" s="58">
        <v>0.21942892670631409</v>
      </c>
    </row>
    <row r="2222" spans="1:5" ht="45" x14ac:dyDescent="0.25">
      <c r="A2222" s="5" t="s">
        <v>4345</v>
      </c>
      <c r="B2222" s="15" t="s">
        <v>4346</v>
      </c>
      <c r="C2222" s="20" t="s">
        <v>371</v>
      </c>
      <c r="D2222" s="43">
        <v>15.041326522827148</v>
      </c>
      <c r="E2222" s="54">
        <v>12.755416870117188</v>
      </c>
    </row>
    <row r="2223" spans="1:5" ht="60" x14ac:dyDescent="0.25">
      <c r="A2223" s="5" t="s">
        <v>4347</v>
      </c>
      <c r="B2223" s="15" t="s">
        <v>4348</v>
      </c>
      <c r="C2223" s="20" t="s">
        <v>3752</v>
      </c>
      <c r="D2223" s="43">
        <v>28.657535552978516</v>
      </c>
      <c r="E2223" s="54">
        <v>28.642177581787109</v>
      </c>
    </row>
    <row r="2224" spans="1:5" ht="60" x14ac:dyDescent="0.25">
      <c r="A2224" s="5" t="s">
        <v>4349</v>
      </c>
      <c r="B2224" s="15" t="s">
        <v>4350</v>
      </c>
      <c r="C2224" s="20" t="s">
        <v>41</v>
      </c>
      <c r="D2224" s="47">
        <v>5.1316067576408386E-2</v>
      </c>
      <c r="E2224" s="58">
        <v>5.4930932819843292E-2</v>
      </c>
    </row>
    <row r="2225" spans="1:5" ht="60" x14ac:dyDescent="0.25">
      <c r="A2225" s="5" t="s">
        <v>4351</v>
      </c>
      <c r="B2225" s="15" t="s">
        <v>4352</v>
      </c>
      <c r="C2225" s="20" t="s">
        <v>162</v>
      </c>
      <c r="D2225" s="43">
        <v>26.263795852661133</v>
      </c>
      <c r="E2225" s="54">
        <v>27.952730178833008</v>
      </c>
    </row>
    <row r="2226" spans="1:5" ht="45" x14ac:dyDescent="0.25">
      <c r="A2226" s="5" t="s">
        <v>4353</v>
      </c>
      <c r="B2226" s="15" t="s">
        <v>4354</v>
      </c>
      <c r="C2226" s="20" t="s">
        <v>3759</v>
      </c>
      <c r="D2226" s="42">
        <v>1.2001633644104004</v>
      </c>
      <c r="E2226" s="53">
        <v>1.2081800699234009</v>
      </c>
    </row>
    <row r="2227" spans="1:5" ht="60" x14ac:dyDescent="0.25">
      <c r="A2227" s="5" t="s">
        <v>4355</v>
      </c>
      <c r="B2227" s="15" t="s">
        <v>4356</v>
      </c>
      <c r="C2227" s="20" t="s">
        <v>33</v>
      </c>
      <c r="D2227" s="43">
        <v>75.874130249023438</v>
      </c>
      <c r="E2227" s="54">
        <v>75.764625549316406</v>
      </c>
    </row>
    <row r="2228" spans="1:5" ht="60" x14ac:dyDescent="0.25">
      <c r="A2228" s="5" t="s">
        <v>4357</v>
      </c>
      <c r="B2228" s="15" t="s">
        <v>4358</v>
      </c>
      <c r="C2228" s="20" t="s">
        <v>33</v>
      </c>
      <c r="D2228" s="43">
        <v>20.357677459716797</v>
      </c>
      <c r="E2228" s="54">
        <v>20.328296661376953</v>
      </c>
    </row>
    <row r="2229" spans="1:5" ht="60" x14ac:dyDescent="0.25">
      <c r="A2229" s="5" t="s">
        <v>4359</v>
      </c>
      <c r="B2229" s="15" t="s">
        <v>4360</v>
      </c>
      <c r="C2229" s="20" t="s">
        <v>33</v>
      </c>
      <c r="D2229" s="47">
        <v>2.9446981847286224E-2</v>
      </c>
      <c r="E2229" s="58">
        <v>2.9404481872916222E-2</v>
      </c>
    </row>
    <row r="2230" spans="1:5" ht="60" x14ac:dyDescent="0.25">
      <c r="A2230" s="5" t="s">
        <v>4361</v>
      </c>
      <c r="B2230" s="15" t="s">
        <v>4362</v>
      </c>
      <c r="C2230" s="20" t="s">
        <v>33</v>
      </c>
      <c r="D2230" s="42">
        <v>2.8249666690826416</v>
      </c>
      <c r="E2230" s="53">
        <v>2.9652163982391357</v>
      </c>
    </row>
    <row r="2231" spans="1:5" ht="60" x14ac:dyDescent="0.25">
      <c r="A2231" s="5" t="s">
        <v>4363</v>
      </c>
      <c r="B2231" s="15" t="s">
        <v>4364</v>
      </c>
      <c r="C2231" s="20" t="s">
        <v>33</v>
      </c>
      <c r="D2231" s="46">
        <v>0</v>
      </c>
      <c r="E2231" s="57">
        <v>0</v>
      </c>
    </row>
    <row r="2232" spans="1:5" ht="60" x14ac:dyDescent="0.25">
      <c r="A2232" s="5" t="s">
        <v>4365</v>
      </c>
      <c r="B2232" s="15" t="s">
        <v>4366</v>
      </c>
      <c r="C2232" s="20" t="s">
        <v>33</v>
      </c>
      <c r="D2232" s="47">
        <v>0.91377675533294678</v>
      </c>
      <c r="E2232" s="58">
        <v>0.91245788335800171</v>
      </c>
    </row>
    <row r="2233" spans="1:5" ht="60" x14ac:dyDescent="0.25">
      <c r="A2233" s="5" t="s">
        <v>4367</v>
      </c>
      <c r="B2233" s="15" t="s">
        <v>4368</v>
      </c>
      <c r="C2233" s="20" t="s">
        <v>33</v>
      </c>
      <c r="D2233" s="46">
        <v>0</v>
      </c>
      <c r="E2233" s="57">
        <v>0</v>
      </c>
    </row>
    <row r="2234" spans="1:5" ht="60" x14ac:dyDescent="0.25">
      <c r="A2234" s="5" t="s">
        <v>4369</v>
      </c>
      <c r="B2234" s="15" t="s">
        <v>4370</v>
      </c>
      <c r="C2234" s="20" t="s">
        <v>1347</v>
      </c>
      <c r="D2234" s="46">
        <v>0</v>
      </c>
      <c r="E2234" s="57">
        <v>0</v>
      </c>
    </row>
    <row r="2235" spans="1:5" ht="60" x14ac:dyDescent="0.25">
      <c r="A2235" s="5" t="s">
        <v>4371</v>
      </c>
      <c r="B2235" s="15" t="s">
        <v>4372</v>
      </c>
      <c r="C2235" s="20" t="s">
        <v>1338</v>
      </c>
      <c r="D2235" s="46">
        <v>0</v>
      </c>
      <c r="E2235" s="57">
        <v>0</v>
      </c>
    </row>
    <row r="2236" spans="1:5" ht="60" x14ac:dyDescent="0.25">
      <c r="A2236" s="5" t="s">
        <v>4373</v>
      </c>
      <c r="B2236" s="15" t="s">
        <v>4374</v>
      </c>
      <c r="C2236" s="20" t="s">
        <v>1338</v>
      </c>
      <c r="D2236" s="46">
        <v>0</v>
      </c>
      <c r="E2236" s="57">
        <v>0</v>
      </c>
    </row>
    <row r="2237" spans="1:5" ht="60" x14ac:dyDescent="0.25">
      <c r="A2237" s="5" t="s">
        <v>4375</v>
      </c>
      <c r="B2237" s="15" t="s">
        <v>4376</v>
      </c>
      <c r="C2237" s="20" t="s">
        <v>1338</v>
      </c>
      <c r="D2237" s="46">
        <v>0</v>
      </c>
      <c r="E2237" s="57">
        <v>0</v>
      </c>
    </row>
    <row r="2238" spans="1:5" ht="60" x14ac:dyDescent="0.25">
      <c r="A2238" s="5" t="s">
        <v>4377</v>
      </c>
      <c r="B2238" s="15" t="s">
        <v>4378</v>
      </c>
      <c r="C2238" s="20" t="s">
        <v>1338</v>
      </c>
      <c r="D2238" s="46">
        <v>0</v>
      </c>
      <c r="E2238" s="57">
        <v>0</v>
      </c>
    </row>
    <row r="2239" spans="1:5" ht="60" x14ac:dyDescent="0.25">
      <c r="A2239" s="5" t="s">
        <v>4379</v>
      </c>
      <c r="B2239" s="15" t="s">
        <v>4380</v>
      </c>
      <c r="C2239" s="20" t="s">
        <v>1338</v>
      </c>
      <c r="D2239" s="46">
        <v>0</v>
      </c>
      <c r="E2239" s="57">
        <v>0</v>
      </c>
    </row>
    <row r="2240" spans="1:5" ht="60" x14ac:dyDescent="0.25">
      <c r="A2240" s="5" t="s">
        <v>4381</v>
      </c>
      <c r="B2240" s="15" t="s">
        <v>4382</v>
      </c>
      <c r="C2240" s="20" t="s">
        <v>33</v>
      </c>
      <c r="D2240" s="43">
        <v>20.949495315551758</v>
      </c>
      <c r="E2240" s="54">
        <v>20.949495315551758</v>
      </c>
    </row>
    <row r="2241" spans="1:5" ht="60" x14ac:dyDescent="0.25">
      <c r="A2241" s="5" t="s">
        <v>4383</v>
      </c>
      <c r="B2241" s="15" t="s">
        <v>4384</v>
      </c>
      <c r="C2241" s="20" t="s">
        <v>3790</v>
      </c>
      <c r="D2241" s="44">
        <v>88756.21875</v>
      </c>
      <c r="E2241" s="55">
        <v>95145.8046875</v>
      </c>
    </row>
    <row r="2242" spans="1:5" ht="60" x14ac:dyDescent="0.25">
      <c r="A2242" s="5" t="s">
        <v>4385</v>
      </c>
      <c r="B2242" s="15" t="s">
        <v>4386</v>
      </c>
      <c r="C2242" s="20" t="s">
        <v>38</v>
      </c>
      <c r="D2242" s="47">
        <v>0.96679580211639404</v>
      </c>
      <c r="E2242" s="58">
        <v>0.96679484844207764</v>
      </c>
    </row>
    <row r="2243" spans="1:5" ht="60" x14ac:dyDescent="0.25">
      <c r="A2243" s="5" t="s">
        <v>4387</v>
      </c>
      <c r="B2243" s="15" t="s">
        <v>4388</v>
      </c>
      <c r="C2243" s="20" t="s">
        <v>30</v>
      </c>
      <c r="D2243" s="45">
        <v>124.97893524169922</v>
      </c>
      <c r="E2243" s="54">
        <v>83.746841430664063</v>
      </c>
    </row>
    <row r="2244" spans="1:5" ht="60" x14ac:dyDescent="0.25">
      <c r="A2244" s="5" t="s">
        <v>4389</v>
      </c>
      <c r="B2244" s="15" t="s">
        <v>4390</v>
      </c>
      <c r="C2244" s="20" t="s">
        <v>41</v>
      </c>
      <c r="D2244" s="45">
        <v>266.72653198242187</v>
      </c>
      <c r="E2244" s="56">
        <v>287.6678466796875</v>
      </c>
    </row>
    <row r="2245" spans="1:5" ht="60" x14ac:dyDescent="0.25">
      <c r="A2245" s="5" t="s">
        <v>4391</v>
      </c>
      <c r="B2245" s="15" t="s">
        <v>4392</v>
      </c>
      <c r="C2245" s="20" t="s">
        <v>41</v>
      </c>
      <c r="D2245" s="50">
        <v>5.0378292798995972E-3</v>
      </c>
      <c r="E2245" s="61">
        <v>5.2712280303239822E-3</v>
      </c>
    </row>
    <row r="2246" spans="1:5" ht="60" x14ac:dyDescent="0.25">
      <c r="A2246" s="5" t="s">
        <v>4393</v>
      </c>
      <c r="B2246" s="15" t="s">
        <v>4394</v>
      </c>
      <c r="C2246" s="20" t="s">
        <v>371</v>
      </c>
      <c r="D2246" s="43">
        <v>81.122856140136719</v>
      </c>
      <c r="E2246" s="54">
        <v>45.948806762695313</v>
      </c>
    </row>
    <row r="2247" spans="1:5" ht="60" x14ac:dyDescent="0.25">
      <c r="A2247" s="5" t="s">
        <v>4395</v>
      </c>
      <c r="B2247" s="15" t="s">
        <v>4396</v>
      </c>
      <c r="C2247" s="20" t="s">
        <v>33</v>
      </c>
      <c r="D2247" s="42">
        <v>7.1278071403503418</v>
      </c>
      <c r="E2247" s="54">
        <v>27.462141036987305</v>
      </c>
    </row>
    <row r="2248" spans="1:5" ht="60" x14ac:dyDescent="0.25">
      <c r="A2248" s="5" t="s">
        <v>4397</v>
      </c>
      <c r="B2248" s="15" t="s">
        <v>4398</v>
      </c>
      <c r="C2248" s="20" t="s">
        <v>376</v>
      </c>
      <c r="D2248" s="47">
        <v>0.61651885509490967</v>
      </c>
      <c r="E2248" s="58">
        <v>0.49379798769950867</v>
      </c>
    </row>
    <row r="2249" spans="1:5" ht="60" x14ac:dyDescent="0.25">
      <c r="A2249" s="5" t="s">
        <v>4399</v>
      </c>
      <c r="B2249" s="15" t="s">
        <v>4400</v>
      </c>
      <c r="C2249" s="20" t="s">
        <v>371</v>
      </c>
      <c r="D2249" s="45">
        <v>109.39524078369141</v>
      </c>
      <c r="E2249" s="54">
        <v>63.367240905761719</v>
      </c>
    </row>
    <row r="2250" spans="1:5" ht="60" x14ac:dyDescent="0.25">
      <c r="A2250" s="5" t="s">
        <v>4401</v>
      </c>
      <c r="B2250" s="15" t="s">
        <v>4402</v>
      </c>
      <c r="C2250" s="20" t="s">
        <v>3752</v>
      </c>
      <c r="D2250" s="43">
        <v>28.637506484985352</v>
      </c>
      <c r="E2250" s="54">
        <v>28.922441482543945</v>
      </c>
    </row>
    <row r="2251" spans="1:5" ht="60" x14ac:dyDescent="0.25">
      <c r="A2251" s="5" t="s">
        <v>4403</v>
      </c>
      <c r="B2251" s="15" t="s">
        <v>4404</v>
      </c>
      <c r="C2251" s="20" t="s">
        <v>41</v>
      </c>
      <c r="D2251" s="43">
        <v>54.311519622802734</v>
      </c>
      <c r="E2251" s="54">
        <v>61.109607696533203</v>
      </c>
    </row>
    <row r="2252" spans="1:5" ht="60" x14ac:dyDescent="0.25">
      <c r="A2252" s="5" t="s">
        <v>4405</v>
      </c>
      <c r="B2252" s="15" t="s">
        <v>4406</v>
      </c>
      <c r="C2252" s="20" t="s">
        <v>162</v>
      </c>
      <c r="D2252" s="43">
        <v>88.586029052734375</v>
      </c>
      <c r="E2252" s="54">
        <v>84.802757263183594</v>
      </c>
    </row>
    <row r="2253" spans="1:5" ht="60" x14ac:dyDescent="0.25">
      <c r="A2253" s="5" t="s">
        <v>4407</v>
      </c>
      <c r="B2253" s="15" t="s">
        <v>4408</v>
      </c>
      <c r="C2253" s="20" t="s">
        <v>3759</v>
      </c>
      <c r="D2253" s="47">
        <v>0.83637058734893799</v>
      </c>
      <c r="E2253" s="58">
        <v>0.94227814674377441</v>
      </c>
    </row>
    <row r="2254" spans="1:5" ht="60" x14ac:dyDescent="0.25">
      <c r="A2254" s="5" t="s">
        <v>4409</v>
      </c>
      <c r="B2254" s="15" t="s">
        <v>4410</v>
      </c>
      <c r="C2254" s="20" t="s">
        <v>33</v>
      </c>
      <c r="D2254" s="43">
        <v>65.910049438476563</v>
      </c>
      <c r="E2254" s="54">
        <v>66.071884155273438</v>
      </c>
    </row>
    <row r="2255" spans="1:5" ht="60" x14ac:dyDescent="0.25">
      <c r="A2255" s="5" t="s">
        <v>4411</v>
      </c>
      <c r="B2255" s="15" t="s">
        <v>4412</v>
      </c>
      <c r="C2255" s="20" t="s">
        <v>33</v>
      </c>
      <c r="D2255" s="42">
        <v>2.943819522857666</v>
      </c>
      <c r="E2255" s="53">
        <v>3.5410370826721191</v>
      </c>
    </row>
    <row r="2256" spans="1:5" ht="60" x14ac:dyDescent="0.25">
      <c r="A2256" s="5" t="s">
        <v>4413</v>
      </c>
      <c r="B2256" s="15" t="s">
        <v>4414</v>
      </c>
      <c r="C2256" s="20" t="s">
        <v>33</v>
      </c>
      <c r="D2256" s="43">
        <v>13.249808311462402</v>
      </c>
      <c r="E2256" s="54">
        <v>13.960526466369629</v>
      </c>
    </row>
    <row r="2257" spans="1:5" ht="60" x14ac:dyDescent="0.25">
      <c r="A2257" s="5" t="s">
        <v>4415</v>
      </c>
      <c r="B2257" s="15" t="s">
        <v>4416</v>
      </c>
      <c r="C2257" s="20" t="s">
        <v>33</v>
      </c>
      <c r="D2257" s="43">
        <v>17.100324630737305</v>
      </c>
      <c r="E2257" s="54">
        <v>15.628491401672363</v>
      </c>
    </row>
    <row r="2258" spans="1:5" ht="75" x14ac:dyDescent="0.25">
      <c r="A2258" s="5" t="s">
        <v>4417</v>
      </c>
      <c r="B2258" s="15" t="s">
        <v>4418</v>
      </c>
      <c r="C2258" s="20" t="s">
        <v>33</v>
      </c>
      <c r="D2258" s="46">
        <v>0</v>
      </c>
      <c r="E2258" s="57">
        <v>0</v>
      </c>
    </row>
    <row r="2259" spans="1:5" ht="60" x14ac:dyDescent="0.25">
      <c r="A2259" s="5" t="s">
        <v>4419</v>
      </c>
      <c r="B2259" s="15" t="s">
        <v>4420</v>
      </c>
      <c r="C2259" s="20" t="s">
        <v>33</v>
      </c>
      <c r="D2259" s="47">
        <v>0.79281944036483765</v>
      </c>
      <c r="E2259" s="58">
        <v>0.79471695423126221</v>
      </c>
    </row>
    <row r="2260" spans="1:5" ht="60" x14ac:dyDescent="0.25">
      <c r="A2260" s="5" t="s">
        <v>4421</v>
      </c>
      <c r="B2260" s="15" t="s">
        <v>4422</v>
      </c>
      <c r="C2260" s="20" t="s">
        <v>33</v>
      </c>
      <c r="D2260" s="50">
        <v>3.1713978387415409E-3</v>
      </c>
      <c r="E2260" s="61">
        <v>3.3418259117752314E-3</v>
      </c>
    </row>
    <row r="2261" spans="1:5" ht="60" x14ac:dyDescent="0.25">
      <c r="A2261" s="5" t="s">
        <v>4423</v>
      </c>
      <c r="B2261" s="15" t="s">
        <v>4424</v>
      </c>
      <c r="C2261" s="20" t="s">
        <v>1347</v>
      </c>
      <c r="D2261" s="43">
        <v>15</v>
      </c>
      <c r="E2261" s="54">
        <v>15</v>
      </c>
    </row>
    <row r="2262" spans="1:5" ht="60" x14ac:dyDescent="0.25">
      <c r="A2262" s="5" t="s">
        <v>4425</v>
      </c>
      <c r="B2262" s="15" t="s">
        <v>4426</v>
      </c>
      <c r="C2262" s="20" t="s">
        <v>1338</v>
      </c>
      <c r="D2262" s="46">
        <v>0</v>
      </c>
      <c r="E2262" s="57">
        <v>0</v>
      </c>
    </row>
    <row r="2263" spans="1:5" ht="60" x14ac:dyDescent="0.25">
      <c r="A2263" s="5" t="s">
        <v>4427</v>
      </c>
      <c r="B2263" s="15" t="s">
        <v>4428</v>
      </c>
      <c r="C2263" s="20" t="s">
        <v>1338</v>
      </c>
      <c r="D2263" s="46">
        <v>0</v>
      </c>
      <c r="E2263" s="57">
        <v>0</v>
      </c>
    </row>
    <row r="2264" spans="1:5" ht="60" x14ac:dyDescent="0.25">
      <c r="A2264" s="5" t="s">
        <v>4429</v>
      </c>
      <c r="B2264" s="15" t="s">
        <v>4430</v>
      </c>
      <c r="C2264" s="20" t="s">
        <v>1338</v>
      </c>
      <c r="D2264" s="46">
        <v>0</v>
      </c>
      <c r="E2264" s="57">
        <v>0</v>
      </c>
    </row>
    <row r="2265" spans="1:5" ht="60" x14ac:dyDescent="0.25">
      <c r="A2265" s="5" t="s">
        <v>4431</v>
      </c>
      <c r="B2265" s="15" t="s">
        <v>4432</v>
      </c>
      <c r="C2265" s="20" t="s">
        <v>1338</v>
      </c>
      <c r="D2265" s="46">
        <v>0</v>
      </c>
      <c r="E2265" s="57">
        <v>0</v>
      </c>
    </row>
    <row r="2266" spans="1:5" ht="60" x14ac:dyDescent="0.25">
      <c r="A2266" s="5" t="s">
        <v>4433</v>
      </c>
      <c r="B2266" s="15" t="s">
        <v>4434</v>
      </c>
      <c r="C2266" s="20" t="s">
        <v>1338</v>
      </c>
      <c r="D2266" s="46">
        <v>0</v>
      </c>
      <c r="E2266" s="57">
        <v>0</v>
      </c>
    </row>
    <row r="2267" spans="1:5" ht="60" x14ac:dyDescent="0.25">
      <c r="A2267" s="5" t="s">
        <v>4435</v>
      </c>
      <c r="B2267" s="15" t="s">
        <v>4436</v>
      </c>
      <c r="C2267" s="20" t="s">
        <v>33</v>
      </c>
      <c r="D2267" s="42">
        <v>3.551063060760498</v>
      </c>
      <c r="E2267" s="53">
        <v>4.196958065032959</v>
      </c>
    </row>
    <row r="2268" spans="1:5" ht="60" x14ac:dyDescent="0.25">
      <c r="A2268" s="5" t="s">
        <v>4437</v>
      </c>
      <c r="B2268" s="15" t="s">
        <v>4438</v>
      </c>
      <c r="C2268" s="20" t="s">
        <v>3790</v>
      </c>
      <c r="D2268" s="44">
        <v>208770.21875</v>
      </c>
      <c r="E2268" s="55">
        <v>222943.046875</v>
      </c>
    </row>
    <row r="2269" spans="1:5" ht="45" x14ac:dyDescent="0.25">
      <c r="A2269" s="5" t="s">
        <v>4439</v>
      </c>
      <c r="B2269" s="15" t="s">
        <v>4440</v>
      </c>
      <c r="C2269" s="20" t="s">
        <v>38</v>
      </c>
      <c r="D2269" s="47">
        <v>0.96181046962738037</v>
      </c>
      <c r="E2269" s="58">
        <v>0.96180957555770874</v>
      </c>
    </row>
    <row r="2270" spans="1:5" ht="45" x14ac:dyDescent="0.25">
      <c r="A2270" s="5" t="s">
        <v>4441</v>
      </c>
      <c r="B2270" s="15" t="s">
        <v>4442</v>
      </c>
      <c r="C2270" s="20" t="s">
        <v>30</v>
      </c>
      <c r="D2270" s="45">
        <v>123.77891540527344</v>
      </c>
      <c r="E2270" s="54">
        <v>82.546852111816406</v>
      </c>
    </row>
    <row r="2271" spans="1:5" ht="45" x14ac:dyDescent="0.25">
      <c r="A2271" s="5" t="s">
        <v>4443</v>
      </c>
      <c r="B2271" s="15" t="s">
        <v>4444</v>
      </c>
      <c r="C2271" s="20" t="s">
        <v>41</v>
      </c>
      <c r="D2271" s="45">
        <v>266.72653198242187</v>
      </c>
      <c r="E2271" s="56">
        <v>287.6678466796875</v>
      </c>
    </row>
    <row r="2272" spans="1:5" ht="45" x14ac:dyDescent="0.25">
      <c r="A2272" s="5" t="s">
        <v>4445</v>
      </c>
      <c r="B2272" s="15" t="s">
        <v>4446</v>
      </c>
      <c r="C2272" s="20" t="s">
        <v>41</v>
      </c>
      <c r="D2272" s="50">
        <v>5.0378292798995972E-3</v>
      </c>
      <c r="E2272" s="61">
        <v>5.2712280303239822E-3</v>
      </c>
    </row>
    <row r="2273" spans="1:5" ht="60" x14ac:dyDescent="0.25">
      <c r="A2273" s="5" t="s">
        <v>4447</v>
      </c>
      <c r="B2273" s="15" t="s">
        <v>4448</v>
      </c>
      <c r="C2273" s="20" t="s">
        <v>371</v>
      </c>
      <c r="D2273" s="43">
        <v>80.06683349609375</v>
      </c>
      <c r="E2273" s="54">
        <v>44.960189819335938</v>
      </c>
    </row>
    <row r="2274" spans="1:5" ht="60" x14ac:dyDescent="0.25">
      <c r="A2274" s="5" t="s">
        <v>4449</v>
      </c>
      <c r="B2274" s="15" t="s">
        <v>4450</v>
      </c>
      <c r="C2274" s="20" t="s">
        <v>33</v>
      </c>
      <c r="D2274" s="42">
        <v>7.3588767051696777</v>
      </c>
      <c r="E2274" s="54">
        <v>28.653120040893555</v>
      </c>
    </row>
    <row r="2275" spans="1:5" ht="45" x14ac:dyDescent="0.25">
      <c r="A2275" s="5" t="s">
        <v>4451</v>
      </c>
      <c r="B2275" s="15" t="s">
        <v>4452</v>
      </c>
      <c r="C2275" s="20" t="s">
        <v>376</v>
      </c>
      <c r="D2275" s="47">
        <v>0.61468017101287842</v>
      </c>
      <c r="E2275" s="58">
        <v>0.49162867665290833</v>
      </c>
    </row>
    <row r="2276" spans="1:5" ht="45" x14ac:dyDescent="0.25">
      <c r="A2276" s="5" t="s">
        <v>4453</v>
      </c>
      <c r="B2276" s="15" t="s">
        <v>4454</v>
      </c>
      <c r="C2276" s="20" t="s">
        <v>371</v>
      </c>
      <c r="D2276" s="45">
        <v>108.06761169433594</v>
      </c>
      <c r="E2276" s="54">
        <v>62.064834594726563</v>
      </c>
    </row>
    <row r="2277" spans="1:5" ht="60" x14ac:dyDescent="0.25">
      <c r="A2277" s="5" t="s">
        <v>4455</v>
      </c>
      <c r="B2277" s="15" t="s">
        <v>4456</v>
      </c>
      <c r="C2277" s="20" t="s">
        <v>3752</v>
      </c>
      <c r="D2277" s="43">
        <v>28.637506484985352</v>
      </c>
      <c r="E2277" s="54">
        <v>28.922441482543945</v>
      </c>
    </row>
    <row r="2278" spans="1:5" ht="60" x14ac:dyDescent="0.25">
      <c r="A2278" s="5" t="s">
        <v>4457</v>
      </c>
      <c r="B2278" s="15" t="s">
        <v>4458</v>
      </c>
      <c r="C2278" s="20" t="s">
        <v>41</v>
      </c>
      <c r="D2278" s="43">
        <v>54.311519622802734</v>
      </c>
      <c r="E2278" s="54">
        <v>61.109607696533203</v>
      </c>
    </row>
    <row r="2279" spans="1:5" ht="45" x14ac:dyDescent="0.25">
      <c r="A2279" s="5" t="s">
        <v>4459</v>
      </c>
      <c r="B2279" s="15" t="s">
        <v>4460</v>
      </c>
      <c r="C2279" s="20" t="s">
        <v>162</v>
      </c>
      <c r="D2279" s="43">
        <v>88.77679443359375</v>
      </c>
      <c r="E2279" s="54">
        <v>84.955696105957031</v>
      </c>
    </row>
    <row r="2280" spans="1:5" ht="45" x14ac:dyDescent="0.25">
      <c r="A2280" s="5" t="s">
        <v>4461</v>
      </c>
      <c r="B2280" s="15" t="s">
        <v>4462</v>
      </c>
      <c r="C2280" s="20" t="s">
        <v>3759</v>
      </c>
      <c r="D2280" s="47">
        <v>0.83457332849502563</v>
      </c>
      <c r="E2280" s="58">
        <v>0.9405817985534668</v>
      </c>
    </row>
    <row r="2281" spans="1:5" ht="60" x14ac:dyDescent="0.25">
      <c r="A2281" s="5" t="s">
        <v>4463</v>
      </c>
      <c r="B2281" s="15" t="s">
        <v>4464</v>
      </c>
      <c r="C2281" s="20" t="s">
        <v>33</v>
      </c>
      <c r="D2281" s="43">
        <v>65.910049438476563</v>
      </c>
      <c r="E2281" s="54">
        <v>66.071884155273438</v>
      </c>
    </row>
    <row r="2282" spans="1:5" ht="60" x14ac:dyDescent="0.25">
      <c r="A2282" s="5" t="s">
        <v>4465</v>
      </c>
      <c r="B2282" s="15" t="s">
        <v>4466</v>
      </c>
      <c r="C2282" s="20" t="s">
        <v>33</v>
      </c>
      <c r="D2282" s="42">
        <v>2.943819522857666</v>
      </c>
      <c r="E2282" s="53">
        <v>3.5410370826721191</v>
      </c>
    </row>
    <row r="2283" spans="1:5" ht="60" x14ac:dyDescent="0.25">
      <c r="A2283" s="5" t="s">
        <v>4467</v>
      </c>
      <c r="B2283" s="15" t="s">
        <v>4468</v>
      </c>
      <c r="C2283" s="20" t="s">
        <v>33</v>
      </c>
      <c r="D2283" s="43">
        <v>13.249808311462402</v>
      </c>
      <c r="E2283" s="54">
        <v>13.960526466369629</v>
      </c>
    </row>
    <row r="2284" spans="1:5" ht="60" x14ac:dyDescent="0.25">
      <c r="A2284" s="5" t="s">
        <v>4469</v>
      </c>
      <c r="B2284" s="15" t="s">
        <v>4470</v>
      </c>
      <c r="C2284" s="20" t="s">
        <v>33</v>
      </c>
      <c r="D2284" s="43">
        <v>17.100324630737305</v>
      </c>
      <c r="E2284" s="54">
        <v>15.628491401672363</v>
      </c>
    </row>
    <row r="2285" spans="1:5" ht="60" x14ac:dyDescent="0.25">
      <c r="A2285" s="5" t="s">
        <v>4471</v>
      </c>
      <c r="B2285" s="15" t="s">
        <v>4472</v>
      </c>
      <c r="C2285" s="20" t="s">
        <v>33</v>
      </c>
      <c r="D2285" s="46">
        <v>0</v>
      </c>
      <c r="E2285" s="57">
        <v>0</v>
      </c>
    </row>
    <row r="2286" spans="1:5" ht="60" x14ac:dyDescent="0.25">
      <c r="A2286" s="5" t="s">
        <v>4473</v>
      </c>
      <c r="B2286" s="15" t="s">
        <v>4474</v>
      </c>
      <c r="C2286" s="20" t="s">
        <v>33</v>
      </c>
      <c r="D2286" s="47">
        <v>0.79281944036483765</v>
      </c>
      <c r="E2286" s="58">
        <v>0.79471695423126221</v>
      </c>
    </row>
    <row r="2287" spans="1:5" ht="60" x14ac:dyDescent="0.25">
      <c r="A2287" s="5" t="s">
        <v>4475</v>
      </c>
      <c r="B2287" s="15" t="s">
        <v>4476</v>
      </c>
      <c r="C2287" s="20" t="s">
        <v>33</v>
      </c>
      <c r="D2287" s="50">
        <v>3.1713978387415409E-3</v>
      </c>
      <c r="E2287" s="61">
        <v>3.3418259117752314E-3</v>
      </c>
    </row>
    <row r="2288" spans="1:5" ht="60" x14ac:dyDescent="0.25">
      <c r="A2288" s="5" t="s">
        <v>4477</v>
      </c>
      <c r="B2288" s="15" t="s">
        <v>4478</v>
      </c>
      <c r="C2288" s="20" t="s">
        <v>1347</v>
      </c>
      <c r="D2288" s="43">
        <v>15</v>
      </c>
      <c r="E2288" s="54">
        <v>15</v>
      </c>
    </row>
    <row r="2289" spans="1:5" ht="45" x14ac:dyDescent="0.25">
      <c r="A2289" s="5" t="s">
        <v>4479</v>
      </c>
      <c r="B2289" s="15" t="s">
        <v>4480</v>
      </c>
      <c r="C2289" s="20" t="s">
        <v>1338</v>
      </c>
      <c r="D2289" s="46">
        <v>0</v>
      </c>
      <c r="E2289" s="57">
        <v>0</v>
      </c>
    </row>
    <row r="2290" spans="1:5" ht="60" x14ac:dyDescent="0.25">
      <c r="A2290" s="5" t="s">
        <v>4481</v>
      </c>
      <c r="B2290" s="15" t="s">
        <v>4482</v>
      </c>
      <c r="C2290" s="20" t="s">
        <v>1338</v>
      </c>
      <c r="D2290" s="46">
        <v>0</v>
      </c>
      <c r="E2290" s="57">
        <v>0</v>
      </c>
    </row>
    <row r="2291" spans="1:5" ht="45" x14ac:dyDescent="0.25">
      <c r="A2291" s="5" t="s">
        <v>4483</v>
      </c>
      <c r="B2291" s="15" t="s">
        <v>4484</v>
      </c>
      <c r="C2291" s="20" t="s">
        <v>1338</v>
      </c>
      <c r="D2291" s="46">
        <v>0</v>
      </c>
      <c r="E2291" s="57">
        <v>0</v>
      </c>
    </row>
    <row r="2292" spans="1:5" ht="60" x14ac:dyDescent="0.25">
      <c r="A2292" s="5" t="s">
        <v>4485</v>
      </c>
      <c r="B2292" s="15" t="s">
        <v>4486</v>
      </c>
      <c r="C2292" s="20" t="s">
        <v>1338</v>
      </c>
      <c r="D2292" s="46">
        <v>0</v>
      </c>
      <c r="E2292" s="57">
        <v>0</v>
      </c>
    </row>
    <row r="2293" spans="1:5" ht="45" x14ac:dyDescent="0.25">
      <c r="A2293" s="5" t="s">
        <v>4487</v>
      </c>
      <c r="B2293" s="15" t="s">
        <v>4488</v>
      </c>
      <c r="C2293" s="20" t="s">
        <v>1338</v>
      </c>
      <c r="D2293" s="46">
        <v>0</v>
      </c>
      <c r="E2293" s="57">
        <v>0</v>
      </c>
    </row>
    <row r="2294" spans="1:5" ht="45" x14ac:dyDescent="0.25">
      <c r="A2294" s="5" t="s">
        <v>4489</v>
      </c>
      <c r="B2294" s="15" t="s">
        <v>4490</v>
      </c>
      <c r="C2294" s="20" t="s">
        <v>33</v>
      </c>
      <c r="D2294" s="42">
        <v>3.551063060760498</v>
      </c>
      <c r="E2294" s="53">
        <v>4.196958065032959</v>
      </c>
    </row>
    <row r="2295" spans="1:5" ht="60" x14ac:dyDescent="0.25">
      <c r="A2295" s="5" t="s">
        <v>4491</v>
      </c>
      <c r="B2295" s="15" t="s">
        <v>4492</v>
      </c>
      <c r="C2295" s="20" t="s">
        <v>3790</v>
      </c>
      <c r="D2295" s="44">
        <v>208770.21875</v>
      </c>
      <c r="E2295" s="55">
        <v>222943.046875</v>
      </c>
    </row>
    <row r="2296" spans="1:5" ht="45" x14ac:dyDescent="0.25">
      <c r="A2296" s="5" t="s">
        <v>4493</v>
      </c>
      <c r="B2296" s="15" t="s">
        <v>4494</v>
      </c>
      <c r="C2296" s="20" t="s">
        <v>38</v>
      </c>
      <c r="D2296" s="42">
        <v>1.0124009847640991</v>
      </c>
      <c r="E2296" s="53">
        <v>1.0124000310897827</v>
      </c>
    </row>
    <row r="2297" spans="1:5" ht="45" x14ac:dyDescent="0.25">
      <c r="A2297" s="5" t="s">
        <v>4495</v>
      </c>
      <c r="B2297" s="15" t="s">
        <v>4496</v>
      </c>
      <c r="C2297" s="20" t="s">
        <v>30</v>
      </c>
      <c r="D2297" s="45">
        <v>130.49383544921875</v>
      </c>
      <c r="E2297" s="54">
        <v>88.621376037597656</v>
      </c>
    </row>
    <row r="2298" spans="1:5" ht="45" x14ac:dyDescent="0.25">
      <c r="A2298" s="5" t="s">
        <v>4497</v>
      </c>
      <c r="B2298" s="15" t="s">
        <v>4498</v>
      </c>
      <c r="C2298" s="20" t="s">
        <v>41</v>
      </c>
      <c r="D2298" s="45">
        <v>266.72653198242187</v>
      </c>
      <c r="E2298" s="56">
        <v>287.6678466796875</v>
      </c>
    </row>
    <row r="2299" spans="1:5" ht="45" x14ac:dyDescent="0.25">
      <c r="A2299" s="5" t="s">
        <v>4499</v>
      </c>
      <c r="B2299" s="15" t="s">
        <v>4500</v>
      </c>
      <c r="C2299" s="20" t="s">
        <v>41</v>
      </c>
      <c r="D2299" s="50">
        <v>5.0378292798995972E-3</v>
      </c>
      <c r="E2299" s="61">
        <v>5.2712280303239822E-3</v>
      </c>
    </row>
    <row r="2300" spans="1:5" ht="45" x14ac:dyDescent="0.25">
      <c r="A2300" s="5" t="s">
        <v>4501</v>
      </c>
      <c r="B2300" s="15" t="s">
        <v>4502</v>
      </c>
      <c r="C2300" s="20" t="s">
        <v>371</v>
      </c>
      <c r="D2300" s="43">
        <v>86.000205993652344</v>
      </c>
      <c r="E2300" s="54">
        <v>49.985546112060547</v>
      </c>
    </row>
    <row r="2301" spans="1:5" ht="60" x14ac:dyDescent="0.25">
      <c r="A2301" s="5" t="s">
        <v>4503</v>
      </c>
      <c r="B2301" s="15" t="s">
        <v>4504</v>
      </c>
      <c r="C2301" s="20" t="s">
        <v>33</v>
      </c>
      <c r="D2301" s="42">
        <v>6.3150777816772461</v>
      </c>
      <c r="E2301" s="54">
        <v>23.787528991699219</v>
      </c>
    </row>
    <row r="2302" spans="1:5" ht="45" x14ac:dyDescent="0.25">
      <c r="A2302" s="5" t="s">
        <v>4505</v>
      </c>
      <c r="B2302" s="15" t="s">
        <v>4506</v>
      </c>
      <c r="C2302" s="20" t="s">
        <v>376</v>
      </c>
      <c r="D2302" s="47">
        <v>0.61836916208267212</v>
      </c>
      <c r="E2302" s="58">
        <v>0.4952816367149353</v>
      </c>
    </row>
    <row r="2303" spans="1:5" ht="45" x14ac:dyDescent="0.25">
      <c r="A2303" s="5" t="s">
        <v>4507</v>
      </c>
      <c r="B2303" s="15" t="s">
        <v>4508</v>
      </c>
      <c r="C2303" s="20" t="s">
        <v>371</v>
      </c>
      <c r="D2303" s="45">
        <v>115.50153350830078</v>
      </c>
      <c r="E2303" s="54">
        <v>68.6614990234375</v>
      </c>
    </row>
    <row r="2304" spans="1:5" ht="60" x14ac:dyDescent="0.25">
      <c r="A2304" s="5" t="s">
        <v>4509</v>
      </c>
      <c r="B2304" s="15" t="s">
        <v>4510</v>
      </c>
      <c r="C2304" s="20" t="s">
        <v>3752</v>
      </c>
      <c r="D2304" s="43">
        <v>28.637506484985352</v>
      </c>
      <c r="E2304" s="54">
        <v>28.922441482543945</v>
      </c>
    </row>
    <row r="2305" spans="1:5" ht="45" x14ac:dyDescent="0.25">
      <c r="A2305" s="5" t="s">
        <v>4511</v>
      </c>
      <c r="B2305" s="15" t="s">
        <v>4512</v>
      </c>
      <c r="C2305" s="20" t="s">
        <v>41</v>
      </c>
      <c r="D2305" s="43">
        <v>54.311519622802734</v>
      </c>
      <c r="E2305" s="54">
        <v>61.109607696533203</v>
      </c>
    </row>
    <row r="2306" spans="1:5" ht="45" x14ac:dyDescent="0.25">
      <c r="A2306" s="5" t="s">
        <v>4513</v>
      </c>
      <c r="B2306" s="15" t="s">
        <v>4514</v>
      </c>
      <c r="C2306" s="20" t="s">
        <v>162</v>
      </c>
      <c r="D2306" s="43">
        <v>85.767341613769531</v>
      </c>
      <c r="E2306" s="54">
        <v>82.0887451171875</v>
      </c>
    </row>
    <row r="2307" spans="1:5" ht="45" x14ac:dyDescent="0.25">
      <c r="A2307" s="5" t="s">
        <v>4515</v>
      </c>
      <c r="B2307" s="15" t="s">
        <v>4516</v>
      </c>
      <c r="C2307" s="20" t="s">
        <v>3759</v>
      </c>
      <c r="D2307" s="47">
        <v>0.8638572096824646</v>
      </c>
      <c r="E2307" s="58">
        <v>0.97343164682388306</v>
      </c>
    </row>
    <row r="2308" spans="1:5" ht="60" x14ac:dyDescent="0.25">
      <c r="A2308" s="5" t="s">
        <v>4517</v>
      </c>
      <c r="B2308" s="15" t="s">
        <v>4518</v>
      </c>
      <c r="C2308" s="20" t="s">
        <v>33</v>
      </c>
      <c r="D2308" s="43">
        <v>65.910049438476563</v>
      </c>
      <c r="E2308" s="54">
        <v>66.071884155273438</v>
      </c>
    </row>
    <row r="2309" spans="1:5" ht="60" x14ac:dyDescent="0.25">
      <c r="A2309" s="5" t="s">
        <v>4519</v>
      </c>
      <c r="B2309" s="15" t="s">
        <v>4520</v>
      </c>
      <c r="C2309" s="20" t="s">
        <v>33</v>
      </c>
      <c r="D2309" s="42">
        <v>2.943819522857666</v>
      </c>
      <c r="E2309" s="53">
        <v>3.5410370826721191</v>
      </c>
    </row>
    <row r="2310" spans="1:5" ht="60" x14ac:dyDescent="0.25">
      <c r="A2310" s="5" t="s">
        <v>4521</v>
      </c>
      <c r="B2310" s="15" t="s">
        <v>4522</v>
      </c>
      <c r="C2310" s="20" t="s">
        <v>33</v>
      </c>
      <c r="D2310" s="43">
        <v>13.249808311462402</v>
      </c>
      <c r="E2310" s="54">
        <v>13.960526466369629</v>
      </c>
    </row>
    <row r="2311" spans="1:5" ht="60" x14ac:dyDescent="0.25">
      <c r="A2311" s="5" t="s">
        <v>4523</v>
      </c>
      <c r="B2311" s="15" t="s">
        <v>4524</v>
      </c>
      <c r="C2311" s="20" t="s">
        <v>33</v>
      </c>
      <c r="D2311" s="43">
        <v>17.100324630737305</v>
      </c>
      <c r="E2311" s="54">
        <v>15.628491401672363</v>
      </c>
    </row>
    <row r="2312" spans="1:5" ht="60" x14ac:dyDescent="0.25">
      <c r="A2312" s="5" t="s">
        <v>4525</v>
      </c>
      <c r="B2312" s="15" t="s">
        <v>4526</v>
      </c>
      <c r="C2312" s="20" t="s">
        <v>33</v>
      </c>
      <c r="D2312" s="46">
        <v>0</v>
      </c>
      <c r="E2312" s="57">
        <v>0</v>
      </c>
    </row>
    <row r="2313" spans="1:5" ht="60" x14ac:dyDescent="0.25">
      <c r="A2313" s="5" t="s">
        <v>4527</v>
      </c>
      <c r="B2313" s="15" t="s">
        <v>4528</v>
      </c>
      <c r="C2313" s="20" t="s">
        <v>33</v>
      </c>
      <c r="D2313" s="47">
        <v>0.79281944036483765</v>
      </c>
      <c r="E2313" s="58">
        <v>0.79471695423126221</v>
      </c>
    </row>
    <row r="2314" spans="1:5" ht="60" x14ac:dyDescent="0.25">
      <c r="A2314" s="5" t="s">
        <v>4529</v>
      </c>
      <c r="B2314" s="15" t="s">
        <v>4530</v>
      </c>
      <c r="C2314" s="20" t="s">
        <v>33</v>
      </c>
      <c r="D2314" s="50">
        <v>3.1713978387415409E-3</v>
      </c>
      <c r="E2314" s="61">
        <v>3.3418259117752314E-3</v>
      </c>
    </row>
    <row r="2315" spans="1:5" ht="60" x14ac:dyDescent="0.25">
      <c r="A2315" s="5" t="s">
        <v>4531</v>
      </c>
      <c r="B2315" s="15" t="s">
        <v>4532</v>
      </c>
      <c r="C2315" s="20" t="s">
        <v>1347</v>
      </c>
      <c r="D2315" s="43">
        <v>15</v>
      </c>
      <c r="E2315" s="54">
        <v>15</v>
      </c>
    </row>
    <row r="2316" spans="1:5" ht="45" x14ac:dyDescent="0.25">
      <c r="A2316" s="5" t="s">
        <v>4533</v>
      </c>
      <c r="B2316" s="15" t="s">
        <v>4534</v>
      </c>
      <c r="C2316" s="20" t="s">
        <v>1338</v>
      </c>
      <c r="D2316" s="46">
        <v>0</v>
      </c>
      <c r="E2316" s="57">
        <v>0</v>
      </c>
    </row>
    <row r="2317" spans="1:5" ht="45" x14ac:dyDescent="0.25">
      <c r="A2317" s="5" t="s">
        <v>4535</v>
      </c>
      <c r="B2317" s="15" t="s">
        <v>4536</v>
      </c>
      <c r="C2317" s="20" t="s">
        <v>1338</v>
      </c>
      <c r="D2317" s="46">
        <v>0</v>
      </c>
      <c r="E2317" s="57">
        <v>0</v>
      </c>
    </row>
    <row r="2318" spans="1:5" ht="45" x14ac:dyDescent="0.25">
      <c r="A2318" s="5" t="s">
        <v>4537</v>
      </c>
      <c r="B2318" s="15" t="s">
        <v>4538</v>
      </c>
      <c r="C2318" s="20" t="s">
        <v>1338</v>
      </c>
      <c r="D2318" s="46">
        <v>0</v>
      </c>
      <c r="E2318" s="57">
        <v>0</v>
      </c>
    </row>
    <row r="2319" spans="1:5" ht="45" x14ac:dyDescent="0.25">
      <c r="A2319" s="5" t="s">
        <v>4539</v>
      </c>
      <c r="B2319" s="15" t="s">
        <v>4540</v>
      </c>
      <c r="C2319" s="20" t="s">
        <v>1338</v>
      </c>
      <c r="D2319" s="46">
        <v>0</v>
      </c>
      <c r="E2319" s="57">
        <v>0</v>
      </c>
    </row>
    <row r="2320" spans="1:5" ht="45" x14ac:dyDescent="0.25">
      <c r="A2320" s="5" t="s">
        <v>4541</v>
      </c>
      <c r="B2320" s="15" t="s">
        <v>4542</v>
      </c>
      <c r="C2320" s="20" t="s">
        <v>1338</v>
      </c>
      <c r="D2320" s="46">
        <v>0</v>
      </c>
      <c r="E2320" s="57">
        <v>0</v>
      </c>
    </row>
    <row r="2321" spans="1:5" ht="45" x14ac:dyDescent="0.25">
      <c r="A2321" s="5" t="s">
        <v>4543</v>
      </c>
      <c r="B2321" s="15" t="s">
        <v>4544</v>
      </c>
      <c r="C2321" s="20" t="s">
        <v>33</v>
      </c>
      <c r="D2321" s="42">
        <v>3.551063060760498</v>
      </c>
      <c r="E2321" s="53">
        <v>4.196958065032959</v>
      </c>
    </row>
    <row r="2322" spans="1:5" ht="60" x14ac:dyDescent="0.25">
      <c r="A2322" s="5" t="s">
        <v>4545</v>
      </c>
      <c r="B2322" s="15" t="s">
        <v>4546</v>
      </c>
      <c r="C2322" s="20" t="s">
        <v>3790</v>
      </c>
      <c r="D2322" s="44">
        <v>208770.21875</v>
      </c>
      <c r="E2322" s="55">
        <v>222943.046875</v>
      </c>
    </row>
    <row r="2323" spans="1:5" ht="45" x14ac:dyDescent="0.25">
      <c r="A2323" s="5" t="s">
        <v>4547</v>
      </c>
      <c r="B2323" s="15" t="s">
        <v>4548</v>
      </c>
      <c r="C2323" s="20" t="s">
        <v>38</v>
      </c>
      <c r="D2323" s="42">
        <v>1.0124009847640991</v>
      </c>
      <c r="E2323" s="53">
        <v>1.0124000310897827</v>
      </c>
    </row>
    <row r="2324" spans="1:5" ht="45" x14ac:dyDescent="0.25">
      <c r="A2324" s="5" t="s">
        <v>4549</v>
      </c>
      <c r="B2324" s="15" t="s">
        <v>4550</v>
      </c>
      <c r="C2324" s="20" t="s">
        <v>30</v>
      </c>
      <c r="D2324" s="43">
        <v>32.180335998535156</v>
      </c>
      <c r="E2324" s="54">
        <v>30.000160217285156</v>
      </c>
    </row>
    <row r="2325" spans="1:5" ht="45" x14ac:dyDescent="0.25">
      <c r="A2325" s="5" t="s">
        <v>4551</v>
      </c>
      <c r="B2325" s="15" t="s">
        <v>4552</v>
      </c>
      <c r="C2325" s="20" t="s">
        <v>41</v>
      </c>
      <c r="D2325" s="43">
        <v>59.053302764892578</v>
      </c>
      <c r="E2325" s="54">
        <v>63.270633697509766</v>
      </c>
    </row>
    <row r="2326" spans="1:5" ht="45" x14ac:dyDescent="0.25">
      <c r="A2326" s="5" t="s">
        <v>4553</v>
      </c>
      <c r="B2326" s="15" t="s">
        <v>4554</v>
      </c>
      <c r="C2326" s="20" t="s">
        <v>41</v>
      </c>
      <c r="D2326" s="46">
        <v>0</v>
      </c>
      <c r="E2326" s="57">
        <v>0</v>
      </c>
    </row>
    <row r="2327" spans="1:5" ht="45" x14ac:dyDescent="0.25">
      <c r="A2327" s="5" t="s">
        <v>4555</v>
      </c>
      <c r="B2327" s="15" t="s">
        <v>4556</v>
      </c>
      <c r="C2327" s="20" t="s">
        <v>371</v>
      </c>
      <c r="D2327" s="46">
        <v>0</v>
      </c>
      <c r="E2327" s="57">
        <v>0</v>
      </c>
    </row>
    <row r="2328" spans="1:5" ht="45" x14ac:dyDescent="0.25">
      <c r="A2328" s="5" t="s">
        <v>4557</v>
      </c>
      <c r="B2328" s="15" t="s">
        <v>4558</v>
      </c>
      <c r="C2328" s="20" t="s">
        <v>33</v>
      </c>
      <c r="D2328" s="43">
        <v>59.558887481689453</v>
      </c>
      <c r="E2328" s="54">
        <v>70.777122497558594</v>
      </c>
    </row>
    <row r="2329" spans="1:5" ht="45" x14ac:dyDescent="0.25">
      <c r="A2329" s="5" t="s">
        <v>4559</v>
      </c>
      <c r="B2329" s="15" t="s">
        <v>4560</v>
      </c>
      <c r="C2329" s="20" t="s">
        <v>376</v>
      </c>
      <c r="D2329" s="47">
        <v>0.22183829545974731</v>
      </c>
      <c r="E2329" s="58">
        <v>0.21582317352294922</v>
      </c>
    </row>
    <row r="2330" spans="1:5" ht="45" x14ac:dyDescent="0.25">
      <c r="A2330" s="5" t="s">
        <v>4561</v>
      </c>
      <c r="B2330" s="15" t="s">
        <v>4562</v>
      </c>
      <c r="C2330" s="20" t="s">
        <v>371</v>
      </c>
      <c r="D2330" s="42">
        <v>7.3473086357116699</v>
      </c>
      <c r="E2330" s="53">
        <v>5.1202263832092285</v>
      </c>
    </row>
    <row r="2331" spans="1:5" ht="45" x14ac:dyDescent="0.25">
      <c r="A2331" s="5" t="s">
        <v>4563</v>
      </c>
      <c r="B2331" s="15" t="s">
        <v>4564</v>
      </c>
      <c r="C2331" s="20" t="s">
        <v>3752</v>
      </c>
      <c r="D2331" s="43">
        <v>28.657535552978516</v>
      </c>
      <c r="E2331" s="54">
        <v>28.642177581787109</v>
      </c>
    </row>
    <row r="2332" spans="1:5" ht="45" x14ac:dyDescent="0.25">
      <c r="A2332" s="5" t="s">
        <v>4565</v>
      </c>
      <c r="B2332" s="15" t="s">
        <v>4566</v>
      </c>
      <c r="C2332" s="20" t="s">
        <v>41</v>
      </c>
      <c r="D2332" s="47">
        <v>2.6705302298069E-2</v>
      </c>
      <c r="E2332" s="58">
        <v>2.8586503118276596E-2</v>
      </c>
    </row>
    <row r="2333" spans="1:5" ht="45" x14ac:dyDescent="0.25">
      <c r="A2333" s="5" t="s">
        <v>4567</v>
      </c>
      <c r="B2333" s="15" t="s">
        <v>4568</v>
      </c>
      <c r="C2333" s="20" t="s">
        <v>162</v>
      </c>
      <c r="D2333" s="43">
        <v>14.35383415222168</v>
      </c>
      <c r="E2333" s="54">
        <v>15.277314186096191</v>
      </c>
    </row>
    <row r="2334" spans="1:5" ht="45" x14ac:dyDescent="0.25">
      <c r="A2334" s="5" t="s">
        <v>4569</v>
      </c>
      <c r="B2334" s="15" t="s">
        <v>4570</v>
      </c>
      <c r="C2334" s="20" t="s">
        <v>3759</v>
      </c>
      <c r="D2334" s="42">
        <v>1.1428098678588867</v>
      </c>
      <c r="E2334" s="53">
        <v>1.1504107713699341</v>
      </c>
    </row>
    <row r="2335" spans="1:5" ht="45" x14ac:dyDescent="0.25">
      <c r="A2335" s="5" t="s">
        <v>4571</v>
      </c>
      <c r="B2335" s="15" t="s">
        <v>4572</v>
      </c>
      <c r="C2335" s="20" t="s">
        <v>33</v>
      </c>
      <c r="D2335" s="43">
        <v>75.874130249023438</v>
      </c>
      <c r="E2335" s="54">
        <v>75.764625549316406</v>
      </c>
    </row>
    <row r="2336" spans="1:5" ht="45" x14ac:dyDescent="0.25">
      <c r="A2336" s="5" t="s">
        <v>4573</v>
      </c>
      <c r="B2336" s="15" t="s">
        <v>4574</v>
      </c>
      <c r="C2336" s="20" t="s">
        <v>33</v>
      </c>
      <c r="D2336" s="43">
        <v>20.357677459716797</v>
      </c>
      <c r="E2336" s="54">
        <v>20.328296661376953</v>
      </c>
    </row>
    <row r="2337" spans="1:5" ht="45" x14ac:dyDescent="0.25">
      <c r="A2337" s="5" t="s">
        <v>4575</v>
      </c>
      <c r="B2337" s="15" t="s">
        <v>4576</v>
      </c>
      <c r="C2337" s="20" t="s">
        <v>33</v>
      </c>
      <c r="D2337" s="47">
        <v>2.9446981847286224E-2</v>
      </c>
      <c r="E2337" s="58">
        <v>2.9404481872916222E-2</v>
      </c>
    </row>
    <row r="2338" spans="1:5" ht="45" x14ac:dyDescent="0.25">
      <c r="A2338" s="5" t="s">
        <v>4577</v>
      </c>
      <c r="B2338" s="15" t="s">
        <v>4578</v>
      </c>
      <c r="C2338" s="20" t="s">
        <v>33</v>
      </c>
      <c r="D2338" s="42">
        <v>2.8249666690826416</v>
      </c>
      <c r="E2338" s="53">
        <v>2.9652163982391357</v>
      </c>
    </row>
    <row r="2339" spans="1:5" ht="45" x14ac:dyDescent="0.25">
      <c r="A2339" s="5" t="s">
        <v>4579</v>
      </c>
      <c r="B2339" s="15" t="s">
        <v>4580</v>
      </c>
      <c r="C2339" s="20" t="s">
        <v>33</v>
      </c>
      <c r="D2339" s="46">
        <v>0</v>
      </c>
      <c r="E2339" s="57">
        <v>0</v>
      </c>
    </row>
    <row r="2340" spans="1:5" ht="45" x14ac:dyDescent="0.25">
      <c r="A2340" s="5" t="s">
        <v>4581</v>
      </c>
      <c r="B2340" s="15" t="s">
        <v>4582</v>
      </c>
      <c r="C2340" s="20" t="s">
        <v>33</v>
      </c>
      <c r="D2340" s="47">
        <v>0.91377675533294678</v>
      </c>
      <c r="E2340" s="58">
        <v>0.91245788335800171</v>
      </c>
    </row>
    <row r="2341" spans="1:5" ht="45" x14ac:dyDescent="0.25">
      <c r="A2341" s="5" t="s">
        <v>4583</v>
      </c>
      <c r="B2341" s="15" t="s">
        <v>4584</v>
      </c>
      <c r="C2341" s="20" t="s">
        <v>33</v>
      </c>
      <c r="D2341" s="46">
        <v>0</v>
      </c>
      <c r="E2341" s="57">
        <v>0</v>
      </c>
    </row>
    <row r="2342" spans="1:5" ht="45" x14ac:dyDescent="0.25">
      <c r="A2342" s="5" t="s">
        <v>4585</v>
      </c>
      <c r="B2342" s="15" t="s">
        <v>4586</v>
      </c>
      <c r="C2342" s="20" t="s">
        <v>1347</v>
      </c>
      <c r="D2342" s="46">
        <v>0</v>
      </c>
      <c r="E2342" s="57">
        <v>0</v>
      </c>
    </row>
    <row r="2343" spans="1:5" ht="45" x14ac:dyDescent="0.25">
      <c r="A2343" s="5" t="s">
        <v>4587</v>
      </c>
      <c r="B2343" s="15" t="s">
        <v>4588</v>
      </c>
      <c r="C2343" s="20" t="s">
        <v>1338</v>
      </c>
      <c r="D2343" s="46">
        <v>0</v>
      </c>
      <c r="E2343" s="57">
        <v>0</v>
      </c>
    </row>
    <row r="2344" spans="1:5" ht="45" x14ac:dyDescent="0.25">
      <c r="A2344" s="5" t="s">
        <v>4589</v>
      </c>
      <c r="B2344" s="15" t="s">
        <v>4590</v>
      </c>
      <c r="C2344" s="20" t="s">
        <v>1338</v>
      </c>
      <c r="D2344" s="46">
        <v>0</v>
      </c>
      <c r="E2344" s="57">
        <v>0</v>
      </c>
    </row>
    <row r="2345" spans="1:5" ht="45" x14ac:dyDescent="0.25">
      <c r="A2345" s="5" t="s">
        <v>4591</v>
      </c>
      <c r="B2345" s="15" t="s">
        <v>4592</v>
      </c>
      <c r="C2345" s="20" t="s">
        <v>1338</v>
      </c>
      <c r="D2345" s="46">
        <v>0</v>
      </c>
      <c r="E2345" s="57">
        <v>0</v>
      </c>
    </row>
    <row r="2346" spans="1:5" ht="45" x14ac:dyDescent="0.25">
      <c r="A2346" s="5" t="s">
        <v>4593</v>
      </c>
      <c r="B2346" s="15" t="s">
        <v>4594</v>
      </c>
      <c r="C2346" s="20" t="s">
        <v>1338</v>
      </c>
      <c r="D2346" s="46">
        <v>0</v>
      </c>
      <c r="E2346" s="57">
        <v>0</v>
      </c>
    </row>
    <row r="2347" spans="1:5" ht="45" x14ac:dyDescent="0.25">
      <c r="A2347" s="5" t="s">
        <v>4595</v>
      </c>
      <c r="B2347" s="15" t="s">
        <v>4596</v>
      </c>
      <c r="C2347" s="20" t="s">
        <v>1338</v>
      </c>
      <c r="D2347" s="46">
        <v>0</v>
      </c>
      <c r="E2347" s="57">
        <v>0</v>
      </c>
    </row>
    <row r="2348" spans="1:5" ht="45" x14ac:dyDescent="0.25">
      <c r="A2348" s="5" t="s">
        <v>4597</v>
      </c>
      <c r="B2348" s="15" t="s">
        <v>4598</v>
      </c>
      <c r="C2348" s="20" t="s">
        <v>33</v>
      </c>
      <c r="D2348" s="43">
        <v>20.949495315551758</v>
      </c>
      <c r="E2348" s="54">
        <v>20.949495315551758</v>
      </c>
    </row>
    <row r="2349" spans="1:5" ht="45" x14ac:dyDescent="0.25">
      <c r="A2349" s="5" t="s">
        <v>4599</v>
      </c>
      <c r="B2349" s="15" t="s">
        <v>4600</v>
      </c>
      <c r="C2349" s="20" t="s">
        <v>3790</v>
      </c>
      <c r="D2349" s="44">
        <v>46189.4609375</v>
      </c>
      <c r="E2349" s="55">
        <v>49514.6484375</v>
      </c>
    </row>
    <row r="2350" spans="1:5" ht="45" x14ac:dyDescent="0.25">
      <c r="A2350" s="5" t="s">
        <v>4601</v>
      </c>
      <c r="B2350" s="15" t="s">
        <v>4602</v>
      </c>
      <c r="C2350" s="20" t="s">
        <v>38</v>
      </c>
      <c r="D2350" s="42">
        <v>1.179408073425293</v>
      </c>
      <c r="E2350" s="53">
        <v>1.1794071197509766</v>
      </c>
    </row>
    <row r="2351" spans="1:5" ht="45" x14ac:dyDescent="0.25">
      <c r="A2351" s="5" t="s">
        <v>4603</v>
      </c>
      <c r="B2351" s="15" t="s">
        <v>4604</v>
      </c>
      <c r="C2351" s="20" t="s">
        <v>30</v>
      </c>
      <c r="D2351" s="43">
        <v>49.060932159423828</v>
      </c>
      <c r="E2351" s="54">
        <v>46.757736206054688</v>
      </c>
    </row>
    <row r="2352" spans="1:5" ht="45" x14ac:dyDescent="0.25">
      <c r="A2352" s="5" t="s">
        <v>4605</v>
      </c>
      <c r="B2352" s="15" t="s">
        <v>4606</v>
      </c>
      <c r="C2352" s="20" t="s">
        <v>41</v>
      </c>
      <c r="D2352" s="43">
        <v>59.053302764892578</v>
      </c>
      <c r="E2352" s="54">
        <v>63.270633697509766</v>
      </c>
    </row>
    <row r="2353" spans="1:5" ht="45" x14ac:dyDescent="0.25">
      <c r="A2353" s="5" t="s">
        <v>4607</v>
      </c>
      <c r="B2353" s="15" t="s">
        <v>4608</v>
      </c>
      <c r="C2353" s="20" t="s">
        <v>41</v>
      </c>
      <c r="D2353" s="46">
        <v>0</v>
      </c>
      <c r="E2353" s="57">
        <v>0</v>
      </c>
    </row>
    <row r="2354" spans="1:5" ht="45" x14ac:dyDescent="0.25">
      <c r="A2354" s="5" t="s">
        <v>4609</v>
      </c>
      <c r="B2354" s="15" t="s">
        <v>4610</v>
      </c>
      <c r="C2354" s="20" t="s">
        <v>371</v>
      </c>
      <c r="D2354" s="46">
        <v>0</v>
      </c>
      <c r="E2354" s="57">
        <v>0</v>
      </c>
    </row>
    <row r="2355" spans="1:5" ht="45" x14ac:dyDescent="0.25">
      <c r="A2355" s="5" t="s">
        <v>4611</v>
      </c>
      <c r="B2355" s="15" t="s">
        <v>4612</v>
      </c>
      <c r="C2355" s="20" t="s">
        <v>33</v>
      </c>
      <c r="D2355" s="43">
        <v>28.303558349609375</v>
      </c>
      <c r="E2355" s="54">
        <v>33.362796783447266</v>
      </c>
    </row>
    <row r="2356" spans="1:5" ht="30" x14ac:dyDescent="0.25">
      <c r="A2356" s="5" t="s">
        <v>4613</v>
      </c>
      <c r="B2356" s="15" t="s">
        <v>4614</v>
      </c>
      <c r="C2356" s="20" t="s">
        <v>376</v>
      </c>
      <c r="D2356" s="47">
        <v>0.23262013494968414</v>
      </c>
      <c r="E2356" s="58">
        <v>0.22661091387271881</v>
      </c>
    </row>
    <row r="2357" spans="1:5" ht="45" x14ac:dyDescent="0.25">
      <c r="A2357" s="5" t="s">
        <v>4615</v>
      </c>
      <c r="B2357" s="15" t="s">
        <v>4616</v>
      </c>
      <c r="C2357" s="20" t="s">
        <v>371</v>
      </c>
      <c r="D2357" s="43">
        <v>24.626461029052734</v>
      </c>
      <c r="E2357" s="54">
        <v>22.284976959228516</v>
      </c>
    </row>
    <row r="2358" spans="1:5" ht="45" x14ac:dyDescent="0.25">
      <c r="A2358" s="5" t="s">
        <v>4617</v>
      </c>
      <c r="B2358" s="15" t="s">
        <v>4618</v>
      </c>
      <c r="C2358" s="20" t="s">
        <v>3752</v>
      </c>
      <c r="D2358" s="43">
        <v>28.657535552978516</v>
      </c>
      <c r="E2358" s="54">
        <v>28.642177581787109</v>
      </c>
    </row>
    <row r="2359" spans="1:5" ht="45" x14ac:dyDescent="0.25">
      <c r="A2359" s="5" t="s">
        <v>4619</v>
      </c>
      <c r="B2359" s="15" t="s">
        <v>4620</v>
      </c>
      <c r="C2359" s="20" t="s">
        <v>41</v>
      </c>
      <c r="D2359" s="47">
        <v>2.6705302298069E-2</v>
      </c>
      <c r="E2359" s="58">
        <v>2.8586503118276596E-2</v>
      </c>
    </row>
    <row r="2360" spans="1:5" ht="45" x14ac:dyDescent="0.25">
      <c r="A2360" s="5" t="s">
        <v>4621</v>
      </c>
      <c r="B2360" s="15" t="s">
        <v>4622</v>
      </c>
      <c r="C2360" s="20" t="s">
        <v>162</v>
      </c>
      <c r="D2360" s="43">
        <v>13.002495765686035</v>
      </c>
      <c r="E2360" s="54">
        <v>13.838923454284668</v>
      </c>
    </row>
    <row r="2361" spans="1:5" ht="30" x14ac:dyDescent="0.25">
      <c r="A2361" s="5" t="s">
        <v>4623</v>
      </c>
      <c r="B2361" s="15" t="s">
        <v>4624</v>
      </c>
      <c r="C2361" s="20" t="s">
        <v>3759</v>
      </c>
      <c r="D2361" s="42">
        <v>1.2615811824798584</v>
      </c>
      <c r="E2361" s="53">
        <v>1.2699822187423706</v>
      </c>
    </row>
    <row r="2362" spans="1:5" ht="45" x14ac:dyDescent="0.25">
      <c r="A2362" s="5" t="s">
        <v>4625</v>
      </c>
      <c r="B2362" s="15" t="s">
        <v>4626</v>
      </c>
      <c r="C2362" s="20" t="s">
        <v>33</v>
      </c>
      <c r="D2362" s="43">
        <v>75.874130249023438</v>
      </c>
      <c r="E2362" s="54">
        <v>75.764625549316406</v>
      </c>
    </row>
    <row r="2363" spans="1:5" ht="45" x14ac:dyDescent="0.25">
      <c r="A2363" s="5" t="s">
        <v>4627</v>
      </c>
      <c r="B2363" s="15" t="s">
        <v>4628</v>
      </c>
      <c r="C2363" s="20" t="s">
        <v>33</v>
      </c>
      <c r="D2363" s="43">
        <v>20.357677459716797</v>
      </c>
      <c r="E2363" s="54">
        <v>20.328296661376953</v>
      </c>
    </row>
    <row r="2364" spans="1:5" ht="45" x14ac:dyDescent="0.25">
      <c r="A2364" s="5" t="s">
        <v>4629</v>
      </c>
      <c r="B2364" s="15" t="s">
        <v>4630</v>
      </c>
      <c r="C2364" s="20" t="s">
        <v>33</v>
      </c>
      <c r="D2364" s="47">
        <v>2.9446981847286224E-2</v>
      </c>
      <c r="E2364" s="58">
        <v>2.9404481872916222E-2</v>
      </c>
    </row>
    <row r="2365" spans="1:5" ht="45" x14ac:dyDescent="0.25">
      <c r="A2365" s="5" t="s">
        <v>4631</v>
      </c>
      <c r="B2365" s="15" t="s">
        <v>4632</v>
      </c>
      <c r="C2365" s="20" t="s">
        <v>33</v>
      </c>
      <c r="D2365" s="42">
        <v>2.8249666690826416</v>
      </c>
      <c r="E2365" s="53">
        <v>2.9652163982391357</v>
      </c>
    </row>
    <row r="2366" spans="1:5" ht="45" x14ac:dyDescent="0.25">
      <c r="A2366" s="5" t="s">
        <v>4633</v>
      </c>
      <c r="B2366" s="15" t="s">
        <v>4634</v>
      </c>
      <c r="C2366" s="20" t="s">
        <v>33</v>
      </c>
      <c r="D2366" s="46">
        <v>0</v>
      </c>
      <c r="E2366" s="57">
        <v>0</v>
      </c>
    </row>
    <row r="2367" spans="1:5" ht="45" x14ac:dyDescent="0.25">
      <c r="A2367" s="5" t="s">
        <v>4635</v>
      </c>
      <c r="B2367" s="15" t="s">
        <v>4636</v>
      </c>
      <c r="C2367" s="20" t="s">
        <v>33</v>
      </c>
      <c r="D2367" s="47">
        <v>0.91377675533294678</v>
      </c>
      <c r="E2367" s="58">
        <v>0.91245788335800171</v>
      </c>
    </row>
    <row r="2368" spans="1:5" ht="45" x14ac:dyDescent="0.25">
      <c r="A2368" s="5" t="s">
        <v>4637</v>
      </c>
      <c r="B2368" s="15" t="s">
        <v>4638</v>
      </c>
      <c r="C2368" s="20" t="s">
        <v>33</v>
      </c>
      <c r="D2368" s="46">
        <v>0</v>
      </c>
      <c r="E2368" s="57">
        <v>0</v>
      </c>
    </row>
    <row r="2369" spans="1:5" ht="45" x14ac:dyDescent="0.25">
      <c r="A2369" s="5" t="s">
        <v>4639</v>
      </c>
      <c r="B2369" s="15" t="s">
        <v>4640</v>
      </c>
      <c r="C2369" s="20" t="s">
        <v>1347</v>
      </c>
      <c r="D2369" s="46">
        <v>0</v>
      </c>
      <c r="E2369" s="57">
        <v>0</v>
      </c>
    </row>
    <row r="2370" spans="1:5" ht="45" x14ac:dyDescent="0.25">
      <c r="A2370" s="5" t="s">
        <v>4641</v>
      </c>
      <c r="B2370" s="15" t="s">
        <v>4642</v>
      </c>
      <c r="C2370" s="20" t="s">
        <v>1338</v>
      </c>
      <c r="D2370" s="46">
        <v>0</v>
      </c>
      <c r="E2370" s="57">
        <v>0</v>
      </c>
    </row>
    <row r="2371" spans="1:5" ht="45" x14ac:dyDescent="0.25">
      <c r="A2371" s="5" t="s">
        <v>4643</v>
      </c>
      <c r="B2371" s="15" t="s">
        <v>4644</v>
      </c>
      <c r="C2371" s="20" t="s">
        <v>1338</v>
      </c>
      <c r="D2371" s="46">
        <v>0</v>
      </c>
      <c r="E2371" s="57">
        <v>0</v>
      </c>
    </row>
    <row r="2372" spans="1:5" ht="45" x14ac:dyDescent="0.25">
      <c r="A2372" s="5" t="s">
        <v>4645</v>
      </c>
      <c r="B2372" s="15" t="s">
        <v>4646</v>
      </c>
      <c r="C2372" s="20" t="s">
        <v>1338</v>
      </c>
      <c r="D2372" s="46">
        <v>0</v>
      </c>
      <c r="E2372" s="57">
        <v>0</v>
      </c>
    </row>
    <row r="2373" spans="1:5" ht="45" x14ac:dyDescent="0.25">
      <c r="A2373" s="5" t="s">
        <v>4647</v>
      </c>
      <c r="B2373" s="15" t="s">
        <v>4648</v>
      </c>
      <c r="C2373" s="20" t="s">
        <v>1338</v>
      </c>
      <c r="D2373" s="46">
        <v>0</v>
      </c>
      <c r="E2373" s="57">
        <v>0</v>
      </c>
    </row>
    <row r="2374" spans="1:5" ht="45" x14ac:dyDescent="0.25">
      <c r="A2374" s="5" t="s">
        <v>4649</v>
      </c>
      <c r="B2374" s="15" t="s">
        <v>4650</v>
      </c>
      <c r="C2374" s="20" t="s">
        <v>1338</v>
      </c>
      <c r="D2374" s="46">
        <v>0</v>
      </c>
      <c r="E2374" s="57">
        <v>0</v>
      </c>
    </row>
    <row r="2375" spans="1:5" ht="45" x14ac:dyDescent="0.25">
      <c r="A2375" s="5" t="s">
        <v>4651</v>
      </c>
      <c r="B2375" s="15" t="s">
        <v>4652</v>
      </c>
      <c r="C2375" s="20" t="s">
        <v>33</v>
      </c>
      <c r="D2375" s="43">
        <v>20.949495315551758</v>
      </c>
      <c r="E2375" s="54">
        <v>20.949495315551758</v>
      </c>
    </row>
    <row r="2376" spans="1:5" ht="45" x14ac:dyDescent="0.25">
      <c r="A2376" s="5" t="s">
        <v>4653</v>
      </c>
      <c r="B2376" s="15" t="s">
        <v>4654</v>
      </c>
      <c r="C2376" s="20" t="s">
        <v>3790</v>
      </c>
      <c r="D2376" s="44">
        <v>46189.4609375</v>
      </c>
      <c r="E2376" s="55">
        <v>49514.6484375</v>
      </c>
    </row>
    <row r="2377" spans="1:5" ht="45" x14ac:dyDescent="0.25">
      <c r="A2377" s="5" t="s">
        <v>4655</v>
      </c>
      <c r="B2377" s="15" t="s">
        <v>4656</v>
      </c>
      <c r="C2377" s="20" t="s">
        <v>38</v>
      </c>
      <c r="D2377" s="42">
        <v>1.0943717956542969</v>
      </c>
      <c r="E2377" s="53">
        <v>1.0943708419799805</v>
      </c>
    </row>
    <row r="2378" spans="1:5" ht="45" x14ac:dyDescent="0.25">
      <c r="A2378" s="5" t="s">
        <v>4657</v>
      </c>
      <c r="B2378" s="15" t="s">
        <v>4658</v>
      </c>
      <c r="C2378" s="20" t="s">
        <v>30</v>
      </c>
      <c r="D2378" s="43">
        <v>40.697723388671875</v>
      </c>
      <c r="E2378" s="54">
        <v>38.455055236816406</v>
      </c>
    </row>
    <row r="2379" spans="1:5" ht="45" x14ac:dyDescent="0.25">
      <c r="A2379" s="5" t="s">
        <v>4659</v>
      </c>
      <c r="B2379" s="15" t="s">
        <v>4660</v>
      </c>
      <c r="C2379" s="20" t="s">
        <v>41</v>
      </c>
      <c r="D2379" s="43">
        <v>56.737483978271484</v>
      </c>
      <c r="E2379" s="54">
        <v>60.789436340332031</v>
      </c>
    </row>
    <row r="2380" spans="1:5" ht="45" x14ac:dyDescent="0.25">
      <c r="A2380" s="5" t="s">
        <v>4661</v>
      </c>
      <c r="B2380" s="15" t="s">
        <v>4662</v>
      </c>
      <c r="C2380" s="20" t="s">
        <v>41</v>
      </c>
      <c r="D2380" s="46">
        <v>0</v>
      </c>
      <c r="E2380" s="57">
        <v>0</v>
      </c>
    </row>
    <row r="2381" spans="1:5" ht="45" x14ac:dyDescent="0.25">
      <c r="A2381" s="5" t="s">
        <v>4663</v>
      </c>
      <c r="B2381" s="15" t="s">
        <v>4664</v>
      </c>
      <c r="C2381" s="20" t="s">
        <v>371</v>
      </c>
      <c r="D2381" s="46">
        <v>0</v>
      </c>
      <c r="E2381" s="57">
        <v>0</v>
      </c>
    </row>
    <row r="2382" spans="1:5" ht="45" x14ac:dyDescent="0.25">
      <c r="A2382" s="5" t="s">
        <v>4665</v>
      </c>
      <c r="B2382" s="15" t="s">
        <v>4666</v>
      </c>
      <c r="C2382" s="20" t="s">
        <v>33</v>
      </c>
      <c r="D2382" s="43">
        <v>40.393253326416016</v>
      </c>
      <c r="E2382" s="54">
        <v>47.800987243652344</v>
      </c>
    </row>
    <row r="2383" spans="1:5" ht="30" x14ac:dyDescent="0.25">
      <c r="A2383" s="5" t="s">
        <v>4667</v>
      </c>
      <c r="B2383" s="15" t="s">
        <v>4668</v>
      </c>
      <c r="C2383" s="20" t="s">
        <v>376</v>
      </c>
      <c r="D2383" s="47">
        <v>0.22740906476974487</v>
      </c>
      <c r="E2383" s="58">
        <v>0.22139586508274078</v>
      </c>
    </row>
    <row r="2384" spans="1:5" ht="45" x14ac:dyDescent="0.25">
      <c r="A2384" s="5" t="s">
        <v>4669</v>
      </c>
      <c r="B2384" s="15" t="s">
        <v>4670</v>
      </c>
      <c r="C2384" s="20" t="s">
        <v>371</v>
      </c>
      <c r="D2384" s="43">
        <v>16.064878463745117</v>
      </c>
      <c r="E2384" s="54">
        <v>13.779669761657715</v>
      </c>
    </row>
    <row r="2385" spans="1:5" ht="45" x14ac:dyDescent="0.25">
      <c r="A2385" s="5" t="s">
        <v>4671</v>
      </c>
      <c r="B2385" s="15" t="s">
        <v>4672</v>
      </c>
      <c r="C2385" s="20" t="s">
        <v>3752</v>
      </c>
      <c r="D2385" s="43">
        <v>28.657535552978516</v>
      </c>
      <c r="E2385" s="54">
        <v>28.642177581787109</v>
      </c>
    </row>
    <row r="2386" spans="1:5" ht="45" x14ac:dyDescent="0.25">
      <c r="A2386" s="5" t="s">
        <v>4673</v>
      </c>
      <c r="B2386" s="15" t="s">
        <v>4674</v>
      </c>
      <c r="C2386" s="20" t="s">
        <v>41</v>
      </c>
      <c r="D2386" s="47">
        <v>2.5658033788204193E-2</v>
      </c>
      <c r="E2386" s="58">
        <v>2.7465466409921646E-2</v>
      </c>
    </row>
    <row r="2387" spans="1:5" ht="45" x14ac:dyDescent="0.25">
      <c r="A2387" s="5" t="s">
        <v>4675</v>
      </c>
      <c r="B2387" s="15" t="s">
        <v>4676</v>
      </c>
      <c r="C2387" s="20" t="s">
        <v>162</v>
      </c>
      <c r="D2387" s="43">
        <v>13.113860130310059</v>
      </c>
      <c r="E2387" s="54">
        <v>13.957489013671875</v>
      </c>
    </row>
    <row r="2388" spans="1:5" ht="30" x14ac:dyDescent="0.25">
      <c r="A2388" s="5" t="s">
        <v>4677</v>
      </c>
      <c r="B2388" s="15" t="s">
        <v>4678</v>
      </c>
      <c r="C2388" s="20" t="s">
        <v>3759</v>
      </c>
      <c r="D2388" s="42">
        <v>1.2018140554428101</v>
      </c>
      <c r="E2388" s="53">
        <v>1.2098139524459839</v>
      </c>
    </row>
    <row r="2389" spans="1:5" ht="45" x14ac:dyDescent="0.25">
      <c r="A2389" s="5" t="s">
        <v>4679</v>
      </c>
      <c r="B2389" s="15" t="s">
        <v>4680</v>
      </c>
      <c r="C2389" s="20" t="s">
        <v>33</v>
      </c>
      <c r="D2389" s="43">
        <v>75.874130249023438</v>
      </c>
      <c r="E2389" s="54">
        <v>75.764625549316406</v>
      </c>
    </row>
    <row r="2390" spans="1:5" ht="45" x14ac:dyDescent="0.25">
      <c r="A2390" s="5" t="s">
        <v>4681</v>
      </c>
      <c r="B2390" s="15" t="s">
        <v>4682</v>
      </c>
      <c r="C2390" s="20" t="s">
        <v>33</v>
      </c>
      <c r="D2390" s="43">
        <v>20.357677459716797</v>
      </c>
      <c r="E2390" s="54">
        <v>20.328296661376953</v>
      </c>
    </row>
    <row r="2391" spans="1:5" ht="45" x14ac:dyDescent="0.25">
      <c r="A2391" s="5" t="s">
        <v>4683</v>
      </c>
      <c r="B2391" s="15" t="s">
        <v>4684</v>
      </c>
      <c r="C2391" s="20" t="s">
        <v>33</v>
      </c>
      <c r="D2391" s="47">
        <v>2.9446981847286224E-2</v>
      </c>
      <c r="E2391" s="58">
        <v>2.9404481872916222E-2</v>
      </c>
    </row>
    <row r="2392" spans="1:5" ht="45" x14ac:dyDescent="0.25">
      <c r="A2392" s="5" t="s">
        <v>4685</v>
      </c>
      <c r="B2392" s="15" t="s">
        <v>4686</v>
      </c>
      <c r="C2392" s="20" t="s">
        <v>33</v>
      </c>
      <c r="D2392" s="42">
        <v>2.8249666690826416</v>
      </c>
      <c r="E2392" s="53">
        <v>2.9652163982391357</v>
      </c>
    </row>
    <row r="2393" spans="1:5" ht="45" x14ac:dyDescent="0.25">
      <c r="A2393" s="5" t="s">
        <v>4687</v>
      </c>
      <c r="B2393" s="15" t="s">
        <v>4688</v>
      </c>
      <c r="C2393" s="20" t="s">
        <v>33</v>
      </c>
      <c r="D2393" s="46">
        <v>0</v>
      </c>
      <c r="E2393" s="57">
        <v>0</v>
      </c>
    </row>
    <row r="2394" spans="1:5" ht="45" x14ac:dyDescent="0.25">
      <c r="A2394" s="5" t="s">
        <v>4689</v>
      </c>
      <c r="B2394" s="15" t="s">
        <v>4690</v>
      </c>
      <c r="C2394" s="20" t="s">
        <v>33</v>
      </c>
      <c r="D2394" s="47">
        <v>0.91377675533294678</v>
      </c>
      <c r="E2394" s="58">
        <v>0.91245788335800171</v>
      </c>
    </row>
    <row r="2395" spans="1:5" ht="45" x14ac:dyDescent="0.25">
      <c r="A2395" s="5" t="s">
        <v>4691</v>
      </c>
      <c r="B2395" s="15" t="s">
        <v>4692</v>
      </c>
      <c r="C2395" s="20" t="s">
        <v>33</v>
      </c>
      <c r="D2395" s="46">
        <v>0</v>
      </c>
      <c r="E2395" s="57">
        <v>0</v>
      </c>
    </row>
    <row r="2396" spans="1:5" ht="45" x14ac:dyDescent="0.25">
      <c r="A2396" s="5" t="s">
        <v>4693</v>
      </c>
      <c r="B2396" s="15" t="s">
        <v>4694</v>
      </c>
      <c r="C2396" s="20" t="s">
        <v>1347</v>
      </c>
      <c r="D2396" s="46">
        <v>0</v>
      </c>
      <c r="E2396" s="57">
        <v>0</v>
      </c>
    </row>
    <row r="2397" spans="1:5" ht="45" x14ac:dyDescent="0.25">
      <c r="A2397" s="5" t="s">
        <v>4695</v>
      </c>
      <c r="B2397" s="15" t="s">
        <v>4696</v>
      </c>
      <c r="C2397" s="20" t="s">
        <v>1338</v>
      </c>
      <c r="D2397" s="46">
        <v>0</v>
      </c>
      <c r="E2397" s="57">
        <v>0</v>
      </c>
    </row>
    <row r="2398" spans="1:5" ht="45" x14ac:dyDescent="0.25">
      <c r="A2398" s="5" t="s">
        <v>4697</v>
      </c>
      <c r="B2398" s="15" t="s">
        <v>4698</v>
      </c>
      <c r="C2398" s="20" t="s">
        <v>1338</v>
      </c>
      <c r="D2398" s="46">
        <v>0</v>
      </c>
      <c r="E2398" s="57">
        <v>0</v>
      </c>
    </row>
    <row r="2399" spans="1:5" ht="45" x14ac:dyDescent="0.25">
      <c r="A2399" s="5" t="s">
        <v>4699</v>
      </c>
      <c r="B2399" s="15" t="s">
        <v>4700</v>
      </c>
      <c r="C2399" s="20" t="s">
        <v>1338</v>
      </c>
      <c r="D2399" s="46">
        <v>0</v>
      </c>
      <c r="E2399" s="57">
        <v>0</v>
      </c>
    </row>
    <row r="2400" spans="1:5" ht="45" x14ac:dyDescent="0.25">
      <c r="A2400" s="5" t="s">
        <v>4701</v>
      </c>
      <c r="B2400" s="15" t="s">
        <v>4702</v>
      </c>
      <c r="C2400" s="20" t="s">
        <v>1338</v>
      </c>
      <c r="D2400" s="46">
        <v>0</v>
      </c>
      <c r="E2400" s="57">
        <v>0</v>
      </c>
    </row>
    <row r="2401" spans="1:5" ht="45" x14ac:dyDescent="0.25">
      <c r="A2401" s="5" t="s">
        <v>4703</v>
      </c>
      <c r="B2401" s="15" t="s">
        <v>4704</v>
      </c>
      <c r="C2401" s="20" t="s">
        <v>1338</v>
      </c>
      <c r="D2401" s="46">
        <v>0</v>
      </c>
      <c r="E2401" s="57">
        <v>0</v>
      </c>
    </row>
    <row r="2402" spans="1:5" ht="45" x14ac:dyDescent="0.25">
      <c r="A2402" s="5" t="s">
        <v>4705</v>
      </c>
      <c r="B2402" s="15" t="s">
        <v>4706</v>
      </c>
      <c r="C2402" s="20" t="s">
        <v>33</v>
      </c>
      <c r="D2402" s="43">
        <v>20.949495315551758</v>
      </c>
      <c r="E2402" s="54">
        <v>20.949495315551758</v>
      </c>
    </row>
    <row r="2403" spans="1:5" ht="45" x14ac:dyDescent="0.25">
      <c r="A2403" s="5" t="s">
        <v>4707</v>
      </c>
      <c r="B2403" s="15" t="s">
        <v>4708</v>
      </c>
      <c r="C2403" s="20" t="s">
        <v>3790</v>
      </c>
      <c r="D2403" s="44">
        <v>44378.109375</v>
      </c>
      <c r="E2403" s="55">
        <v>47572.90234375</v>
      </c>
    </row>
    <row r="2404" spans="1:5" ht="45" x14ac:dyDescent="0.25">
      <c r="A2404" s="5" t="s">
        <v>4709</v>
      </c>
      <c r="B2404" s="15" t="s">
        <v>4710</v>
      </c>
      <c r="C2404" s="20" t="s">
        <v>38</v>
      </c>
      <c r="D2404" s="42">
        <v>1.0124009847640991</v>
      </c>
      <c r="E2404" s="53">
        <v>1.0124000310897827</v>
      </c>
    </row>
    <row r="2405" spans="1:5" ht="45" x14ac:dyDescent="0.25">
      <c r="A2405" s="5" t="s">
        <v>4711</v>
      </c>
      <c r="B2405" s="15" t="s">
        <v>4712</v>
      </c>
      <c r="C2405" s="20" t="s">
        <v>30</v>
      </c>
      <c r="D2405" s="43">
        <v>32.180335998535156</v>
      </c>
      <c r="E2405" s="54">
        <v>30.000160217285156</v>
      </c>
    </row>
    <row r="2406" spans="1:5" ht="45" x14ac:dyDescent="0.25">
      <c r="A2406" s="5" t="s">
        <v>4713</v>
      </c>
      <c r="B2406" s="15" t="s">
        <v>4714</v>
      </c>
      <c r="C2406" s="20" t="s">
        <v>41</v>
      </c>
      <c r="D2406" s="43">
        <v>56.737483978271484</v>
      </c>
      <c r="E2406" s="54">
        <v>60.789436340332031</v>
      </c>
    </row>
    <row r="2407" spans="1:5" ht="45" x14ac:dyDescent="0.25">
      <c r="A2407" s="5" t="s">
        <v>4715</v>
      </c>
      <c r="B2407" s="15" t="s">
        <v>4716</v>
      </c>
      <c r="C2407" s="20" t="s">
        <v>41</v>
      </c>
      <c r="D2407" s="46">
        <v>0</v>
      </c>
      <c r="E2407" s="57">
        <v>0</v>
      </c>
    </row>
    <row r="2408" spans="1:5" ht="45" x14ac:dyDescent="0.25">
      <c r="A2408" s="5" t="s">
        <v>4717</v>
      </c>
      <c r="B2408" s="15" t="s">
        <v>4718</v>
      </c>
      <c r="C2408" s="20" t="s">
        <v>371</v>
      </c>
      <c r="D2408" s="46">
        <v>0</v>
      </c>
      <c r="E2408" s="57">
        <v>0</v>
      </c>
    </row>
    <row r="2409" spans="1:5" ht="45" x14ac:dyDescent="0.25">
      <c r="A2409" s="5" t="s">
        <v>4719</v>
      </c>
      <c r="B2409" s="15" t="s">
        <v>4720</v>
      </c>
      <c r="C2409" s="20" t="s">
        <v>33</v>
      </c>
      <c r="D2409" s="43">
        <v>59.558887481689453</v>
      </c>
      <c r="E2409" s="54">
        <v>70.777122497558594</v>
      </c>
    </row>
    <row r="2410" spans="1:5" ht="45" x14ac:dyDescent="0.25">
      <c r="A2410" s="5" t="s">
        <v>4721</v>
      </c>
      <c r="B2410" s="15" t="s">
        <v>4722</v>
      </c>
      <c r="C2410" s="20" t="s">
        <v>376</v>
      </c>
      <c r="D2410" s="47">
        <v>0.22183829545974731</v>
      </c>
      <c r="E2410" s="58">
        <v>0.21582317352294922</v>
      </c>
    </row>
    <row r="2411" spans="1:5" ht="45" x14ac:dyDescent="0.25">
      <c r="A2411" s="5" t="s">
        <v>4723</v>
      </c>
      <c r="B2411" s="15" t="s">
        <v>4724</v>
      </c>
      <c r="C2411" s="20" t="s">
        <v>371</v>
      </c>
      <c r="D2411" s="42">
        <v>7.3473086357116699</v>
      </c>
      <c r="E2411" s="53">
        <v>5.1202263832092285</v>
      </c>
    </row>
    <row r="2412" spans="1:5" ht="45" x14ac:dyDescent="0.25">
      <c r="A2412" s="5" t="s">
        <v>4725</v>
      </c>
      <c r="B2412" s="15" t="s">
        <v>4726</v>
      </c>
      <c r="C2412" s="20" t="s">
        <v>3752</v>
      </c>
      <c r="D2412" s="43">
        <v>28.657535552978516</v>
      </c>
      <c r="E2412" s="54">
        <v>28.642177581787109</v>
      </c>
    </row>
    <row r="2413" spans="1:5" ht="45" x14ac:dyDescent="0.25">
      <c r="A2413" s="5" t="s">
        <v>4727</v>
      </c>
      <c r="B2413" s="15" t="s">
        <v>4728</v>
      </c>
      <c r="C2413" s="20" t="s">
        <v>41</v>
      </c>
      <c r="D2413" s="47">
        <v>2.5658033788204193E-2</v>
      </c>
      <c r="E2413" s="58">
        <v>2.7465466409921646E-2</v>
      </c>
    </row>
    <row r="2414" spans="1:5" ht="45" x14ac:dyDescent="0.25">
      <c r="A2414" s="5" t="s">
        <v>4729</v>
      </c>
      <c r="B2414" s="15" t="s">
        <v>4730</v>
      </c>
      <c r="C2414" s="20" t="s">
        <v>162</v>
      </c>
      <c r="D2414" s="43">
        <v>13.790938377380371</v>
      </c>
      <c r="E2414" s="54">
        <v>14.678204536437988</v>
      </c>
    </row>
    <row r="2415" spans="1:5" ht="45" x14ac:dyDescent="0.25">
      <c r="A2415" s="5" t="s">
        <v>4731</v>
      </c>
      <c r="B2415" s="15" t="s">
        <v>4732</v>
      </c>
      <c r="C2415" s="20" t="s">
        <v>3759</v>
      </c>
      <c r="D2415" s="42">
        <v>1.1428098678588867</v>
      </c>
      <c r="E2415" s="53">
        <v>1.1504107713699341</v>
      </c>
    </row>
    <row r="2416" spans="1:5" ht="45" x14ac:dyDescent="0.25">
      <c r="A2416" s="5" t="s">
        <v>4733</v>
      </c>
      <c r="B2416" s="15" t="s">
        <v>4734</v>
      </c>
      <c r="C2416" s="20" t="s">
        <v>33</v>
      </c>
      <c r="D2416" s="43">
        <v>75.874130249023438</v>
      </c>
      <c r="E2416" s="54">
        <v>75.764625549316406</v>
      </c>
    </row>
    <row r="2417" spans="1:5" ht="45" x14ac:dyDescent="0.25">
      <c r="A2417" s="5" t="s">
        <v>4735</v>
      </c>
      <c r="B2417" s="15" t="s">
        <v>4736</v>
      </c>
      <c r="C2417" s="20" t="s">
        <v>33</v>
      </c>
      <c r="D2417" s="43">
        <v>20.357677459716797</v>
      </c>
      <c r="E2417" s="54">
        <v>20.328296661376953</v>
      </c>
    </row>
    <row r="2418" spans="1:5" ht="45" x14ac:dyDescent="0.25">
      <c r="A2418" s="5" t="s">
        <v>4737</v>
      </c>
      <c r="B2418" s="15" t="s">
        <v>4738</v>
      </c>
      <c r="C2418" s="20" t="s">
        <v>33</v>
      </c>
      <c r="D2418" s="47">
        <v>2.9446981847286224E-2</v>
      </c>
      <c r="E2418" s="58">
        <v>2.9404481872916222E-2</v>
      </c>
    </row>
    <row r="2419" spans="1:5" ht="45" x14ac:dyDescent="0.25">
      <c r="A2419" s="5" t="s">
        <v>4739</v>
      </c>
      <c r="B2419" s="15" t="s">
        <v>4740</v>
      </c>
      <c r="C2419" s="20" t="s">
        <v>33</v>
      </c>
      <c r="D2419" s="42">
        <v>2.8249666690826416</v>
      </c>
      <c r="E2419" s="53">
        <v>2.9652163982391357</v>
      </c>
    </row>
    <row r="2420" spans="1:5" ht="45" x14ac:dyDescent="0.25">
      <c r="A2420" s="5" t="s">
        <v>4741</v>
      </c>
      <c r="B2420" s="15" t="s">
        <v>4742</v>
      </c>
      <c r="C2420" s="20" t="s">
        <v>33</v>
      </c>
      <c r="D2420" s="46">
        <v>0</v>
      </c>
      <c r="E2420" s="57">
        <v>0</v>
      </c>
    </row>
    <row r="2421" spans="1:5" ht="45" x14ac:dyDescent="0.25">
      <c r="A2421" s="5" t="s">
        <v>4743</v>
      </c>
      <c r="B2421" s="15" t="s">
        <v>4744</v>
      </c>
      <c r="C2421" s="20" t="s">
        <v>33</v>
      </c>
      <c r="D2421" s="47">
        <v>0.91377675533294678</v>
      </c>
      <c r="E2421" s="58">
        <v>0.91245788335800171</v>
      </c>
    </row>
    <row r="2422" spans="1:5" ht="45" x14ac:dyDescent="0.25">
      <c r="A2422" s="5" t="s">
        <v>4745</v>
      </c>
      <c r="B2422" s="15" t="s">
        <v>4746</v>
      </c>
      <c r="C2422" s="20" t="s">
        <v>33</v>
      </c>
      <c r="D2422" s="46">
        <v>0</v>
      </c>
      <c r="E2422" s="57">
        <v>0</v>
      </c>
    </row>
    <row r="2423" spans="1:5" ht="45" x14ac:dyDescent="0.25">
      <c r="A2423" s="5" t="s">
        <v>4747</v>
      </c>
      <c r="B2423" s="15" t="s">
        <v>4748</v>
      </c>
      <c r="C2423" s="20" t="s">
        <v>1347</v>
      </c>
      <c r="D2423" s="46">
        <v>0</v>
      </c>
      <c r="E2423" s="57">
        <v>0</v>
      </c>
    </row>
    <row r="2424" spans="1:5" ht="45" x14ac:dyDescent="0.25">
      <c r="A2424" s="5" t="s">
        <v>4749</v>
      </c>
      <c r="B2424" s="15" t="s">
        <v>4750</v>
      </c>
      <c r="C2424" s="20" t="s">
        <v>1338</v>
      </c>
      <c r="D2424" s="46">
        <v>0</v>
      </c>
      <c r="E2424" s="57">
        <v>0</v>
      </c>
    </row>
    <row r="2425" spans="1:5" ht="45" x14ac:dyDescent="0.25">
      <c r="A2425" s="5" t="s">
        <v>4751</v>
      </c>
      <c r="B2425" s="15" t="s">
        <v>4752</v>
      </c>
      <c r="C2425" s="20" t="s">
        <v>1338</v>
      </c>
      <c r="D2425" s="46">
        <v>0</v>
      </c>
      <c r="E2425" s="57">
        <v>0</v>
      </c>
    </row>
    <row r="2426" spans="1:5" ht="45" x14ac:dyDescent="0.25">
      <c r="A2426" s="5" t="s">
        <v>4753</v>
      </c>
      <c r="B2426" s="15" t="s">
        <v>4754</v>
      </c>
      <c r="C2426" s="20" t="s">
        <v>1338</v>
      </c>
      <c r="D2426" s="46">
        <v>0</v>
      </c>
      <c r="E2426" s="57">
        <v>0</v>
      </c>
    </row>
    <row r="2427" spans="1:5" ht="45" x14ac:dyDescent="0.25">
      <c r="A2427" s="5" t="s">
        <v>4755</v>
      </c>
      <c r="B2427" s="15" t="s">
        <v>4756</v>
      </c>
      <c r="C2427" s="20" t="s">
        <v>1338</v>
      </c>
      <c r="D2427" s="46">
        <v>0</v>
      </c>
      <c r="E2427" s="57">
        <v>0</v>
      </c>
    </row>
    <row r="2428" spans="1:5" ht="45" x14ac:dyDescent="0.25">
      <c r="A2428" s="5" t="s">
        <v>4757</v>
      </c>
      <c r="B2428" s="15" t="s">
        <v>4758</v>
      </c>
      <c r="C2428" s="20" t="s">
        <v>1338</v>
      </c>
      <c r="D2428" s="46">
        <v>0</v>
      </c>
      <c r="E2428" s="57">
        <v>0</v>
      </c>
    </row>
    <row r="2429" spans="1:5" ht="45" x14ac:dyDescent="0.25">
      <c r="A2429" s="5" t="s">
        <v>4759</v>
      </c>
      <c r="B2429" s="15" t="s">
        <v>4760</v>
      </c>
      <c r="C2429" s="20" t="s">
        <v>33</v>
      </c>
      <c r="D2429" s="43">
        <v>20.949495315551758</v>
      </c>
      <c r="E2429" s="54">
        <v>20.949495315551758</v>
      </c>
    </row>
    <row r="2430" spans="1:5" ht="45" x14ac:dyDescent="0.25">
      <c r="A2430" s="5" t="s">
        <v>4761</v>
      </c>
      <c r="B2430" s="15" t="s">
        <v>4762</v>
      </c>
      <c r="C2430" s="20" t="s">
        <v>3790</v>
      </c>
      <c r="D2430" s="44">
        <v>44378.109375</v>
      </c>
      <c r="E2430" s="55">
        <v>47572.90234375</v>
      </c>
    </row>
    <row r="2431" spans="1:5" ht="30" x14ac:dyDescent="0.25">
      <c r="A2431" s="5" t="s">
        <v>4763</v>
      </c>
      <c r="B2431" s="15" t="s">
        <v>4764</v>
      </c>
      <c r="C2431" s="20" t="s">
        <v>38</v>
      </c>
      <c r="D2431" s="42">
        <v>1.0124009847640991</v>
      </c>
      <c r="E2431" s="53">
        <v>1.0124000310897827</v>
      </c>
    </row>
    <row r="2432" spans="1:5" ht="30" x14ac:dyDescent="0.25">
      <c r="A2432" s="5" t="s">
        <v>4765</v>
      </c>
      <c r="B2432" s="15" t="s">
        <v>4766</v>
      </c>
      <c r="C2432" s="20" t="s">
        <v>30</v>
      </c>
      <c r="D2432" s="43">
        <v>32.180335998535156</v>
      </c>
      <c r="E2432" s="54">
        <v>30.000160217285156</v>
      </c>
    </row>
    <row r="2433" spans="1:5" ht="30" x14ac:dyDescent="0.25">
      <c r="A2433" s="5" t="s">
        <v>4767</v>
      </c>
      <c r="B2433" s="15" t="s">
        <v>4768</v>
      </c>
      <c r="C2433" s="20" t="s">
        <v>41</v>
      </c>
      <c r="D2433" s="43">
        <v>56.737483978271484</v>
      </c>
      <c r="E2433" s="54">
        <v>60.789436340332031</v>
      </c>
    </row>
    <row r="2434" spans="1:5" ht="30" x14ac:dyDescent="0.25">
      <c r="A2434" s="5" t="s">
        <v>4769</v>
      </c>
      <c r="B2434" s="15" t="s">
        <v>4770</v>
      </c>
      <c r="C2434" s="20" t="s">
        <v>41</v>
      </c>
      <c r="D2434" s="46">
        <v>0</v>
      </c>
      <c r="E2434" s="57">
        <v>0</v>
      </c>
    </row>
    <row r="2435" spans="1:5" ht="45" x14ac:dyDescent="0.25">
      <c r="A2435" s="5" t="s">
        <v>4771</v>
      </c>
      <c r="B2435" s="15" t="s">
        <v>4772</v>
      </c>
      <c r="C2435" s="20" t="s">
        <v>371</v>
      </c>
      <c r="D2435" s="46">
        <v>0</v>
      </c>
      <c r="E2435" s="57">
        <v>0</v>
      </c>
    </row>
    <row r="2436" spans="1:5" ht="45" x14ac:dyDescent="0.25">
      <c r="A2436" s="5" t="s">
        <v>4773</v>
      </c>
      <c r="B2436" s="15" t="s">
        <v>4774</v>
      </c>
      <c r="C2436" s="20" t="s">
        <v>33</v>
      </c>
      <c r="D2436" s="43">
        <v>59.558887481689453</v>
      </c>
      <c r="E2436" s="54">
        <v>70.777122497558594</v>
      </c>
    </row>
    <row r="2437" spans="1:5" ht="30" x14ac:dyDescent="0.25">
      <c r="A2437" s="5" t="s">
        <v>4775</v>
      </c>
      <c r="B2437" s="15" t="s">
        <v>4776</v>
      </c>
      <c r="C2437" s="20" t="s">
        <v>376</v>
      </c>
      <c r="D2437" s="47">
        <v>0.22183829545974731</v>
      </c>
      <c r="E2437" s="58">
        <v>0.21582317352294922</v>
      </c>
    </row>
    <row r="2438" spans="1:5" ht="30" x14ac:dyDescent="0.25">
      <c r="A2438" s="5" t="s">
        <v>4777</v>
      </c>
      <c r="B2438" s="15" t="s">
        <v>4778</v>
      </c>
      <c r="C2438" s="20" t="s">
        <v>371</v>
      </c>
      <c r="D2438" s="42">
        <v>7.3473086357116699</v>
      </c>
      <c r="E2438" s="53">
        <v>5.1202263832092285</v>
      </c>
    </row>
    <row r="2439" spans="1:5" ht="45" x14ac:dyDescent="0.25">
      <c r="A2439" s="5" t="s">
        <v>4779</v>
      </c>
      <c r="B2439" s="15" t="s">
        <v>4780</v>
      </c>
      <c r="C2439" s="20" t="s">
        <v>3752</v>
      </c>
      <c r="D2439" s="43">
        <v>28.657535552978516</v>
      </c>
      <c r="E2439" s="54">
        <v>28.642177581787109</v>
      </c>
    </row>
    <row r="2440" spans="1:5" ht="30" x14ac:dyDescent="0.25">
      <c r="A2440" s="5" t="s">
        <v>4781</v>
      </c>
      <c r="B2440" s="15" t="s">
        <v>4782</v>
      </c>
      <c r="C2440" s="20" t="s">
        <v>41</v>
      </c>
      <c r="D2440" s="47">
        <v>2.5658033788204193E-2</v>
      </c>
      <c r="E2440" s="58">
        <v>2.7465466409921646E-2</v>
      </c>
    </row>
    <row r="2441" spans="1:5" ht="30" x14ac:dyDescent="0.25">
      <c r="A2441" s="5" t="s">
        <v>4783</v>
      </c>
      <c r="B2441" s="15" t="s">
        <v>4784</v>
      </c>
      <c r="C2441" s="20" t="s">
        <v>162</v>
      </c>
      <c r="D2441" s="43">
        <v>13.790938377380371</v>
      </c>
      <c r="E2441" s="54">
        <v>14.678204536437988</v>
      </c>
    </row>
    <row r="2442" spans="1:5" ht="30" x14ac:dyDescent="0.25">
      <c r="A2442" s="5" t="s">
        <v>4785</v>
      </c>
      <c r="B2442" s="15" t="s">
        <v>4786</v>
      </c>
      <c r="C2442" s="20" t="s">
        <v>3759</v>
      </c>
      <c r="D2442" s="42">
        <v>1.1428098678588867</v>
      </c>
      <c r="E2442" s="53">
        <v>1.1504107713699341</v>
      </c>
    </row>
    <row r="2443" spans="1:5" ht="45" x14ac:dyDescent="0.25">
      <c r="A2443" s="5" t="s">
        <v>4787</v>
      </c>
      <c r="B2443" s="15" t="s">
        <v>4788</v>
      </c>
      <c r="C2443" s="20" t="s">
        <v>33</v>
      </c>
      <c r="D2443" s="43">
        <v>75.874130249023438</v>
      </c>
      <c r="E2443" s="54">
        <v>75.764625549316406</v>
      </c>
    </row>
    <row r="2444" spans="1:5" ht="45" x14ac:dyDescent="0.25">
      <c r="A2444" s="5" t="s">
        <v>4789</v>
      </c>
      <c r="B2444" s="15" t="s">
        <v>4790</v>
      </c>
      <c r="C2444" s="20" t="s">
        <v>33</v>
      </c>
      <c r="D2444" s="43">
        <v>20.357677459716797</v>
      </c>
      <c r="E2444" s="54">
        <v>20.328296661376953</v>
      </c>
    </row>
    <row r="2445" spans="1:5" ht="45" x14ac:dyDescent="0.25">
      <c r="A2445" s="5" t="s">
        <v>4791</v>
      </c>
      <c r="B2445" s="15" t="s">
        <v>4792</v>
      </c>
      <c r="C2445" s="20" t="s">
        <v>33</v>
      </c>
      <c r="D2445" s="47">
        <v>2.9446981847286224E-2</v>
      </c>
      <c r="E2445" s="58">
        <v>2.9404481872916222E-2</v>
      </c>
    </row>
    <row r="2446" spans="1:5" ht="45" x14ac:dyDescent="0.25">
      <c r="A2446" s="5" t="s">
        <v>4793</v>
      </c>
      <c r="B2446" s="15" t="s">
        <v>4794</v>
      </c>
      <c r="C2446" s="20" t="s">
        <v>33</v>
      </c>
      <c r="D2446" s="42">
        <v>2.8249666690826416</v>
      </c>
      <c r="E2446" s="53">
        <v>2.9652163982391357</v>
      </c>
    </row>
    <row r="2447" spans="1:5" ht="45" x14ac:dyDescent="0.25">
      <c r="A2447" s="5" t="s">
        <v>4795</v>
      </c>
      <c r="B2447" s="15" t="s">
        <v>4796</v>
      </c>
      <c r="C2447" s="20" t="s">
        <v>33</v>
      </c>
      <c r="D2447" s="46">
        <v>0</v>
      </c>
      <c r="E2447" s="57">
        <v>0</v>
      </c>
    </row>
    <row r="2448" spans="1:5" ht="45" x14ac:dyDescent="0.25">
      <c r="A2448" s="5" t="s">
        <v>4797</v>
      </c>
      <c r="B2448" s="15" t="s">
        <v>4798</v>
      </c>
      <c r="C2448" s="20" t="s">
        <v>33</v>
      </c>
      <c r="D2448" s="47">
        <v>0.91377675533294678</v>
      </c>
      <c r="E2448" s="58">
        <v>0.91245788335800171</v>
      </c>
    </row>
    <row r="2449" spans="1:5" ht="45" x14ac:dyDescent="0.25">
      <c r="A2449" s="5" t="s">
        <v>4799</v>
      </c>
      <c r="B2449" s="15" t="s">
        <v>4800</v>
      </c>
      <c r="C2449" s="20" t="s">
        <v>33</v>
      </c>
      <c r="D2449" s="46">
        <v>0</v>
      </c>
      <c r="E2449" s="57">
        <v>0</v>
      </c>
    </row>
    <row r="2450" spans="1:5" ht="45" x14ac:dyDescent="0.25">
      <c r="A2450" s="5" t="s">
        <v>4801</v>
      </c>
      <c r="B2450" s="15" t="s">
        <v>4802</v>
      </c>
      <c r="C2450" s="20" t="s">
        <v>1347</v>
      </c>
      <c r="D2450" s="46">
        <v>0</v>
      </c>
      <c r="E2450" s="57">
        <v>0</v>
      </c>
    </row>
    <row r="2451" spans="1:5" ht="30" x14ac:dyDescent="0.25">
      <c r="A2451" s="5" t="s">
        <v>4803</v>
      </c>
      <c r="B2451" s="15" t="s">
        <v>4804</v>
      </c>
      <c r="C2451" s="20" t="s">
        <v>1338</v>
      </c>
      <c r="D2451" s="46">
        <v>0</v>
      </c>
      <c r="E2451" s="57">
        <v>0</v>
      </c>
    </row>
    <row r="2452" spans="1:5" ht="30" x14ac:dyDescent="0.25">
      <c r="A2452" s="5" t="s">
        <v>4805</v>
      </c>
      <c r="B2452" s="15" t="s">
        <v>4806</v>
      </c>
      <c r="C2452" s="20" t="s">
        <v>1338</v>
      </c>
      <c r="D2452" s="46">
        <v>0</v>
      </c>
      <c r="E2452" s="57">
        <v>0</v>
      </c>
    </row>
    <row r="2453" spans="1:5" ht="30" x14ac:dyDescent="0.25">
      <c r="A2453" s="5" t="s">
        <v>4807</v>
      </c>
      <c r="B2453" s="15" t="s">
        <v>4808</v>
      </c>
      <c r="C2453" s="20" t="s">
        <v>1338</v>
      </c>
      <c r="D2453" s="46">
        <v>0</v>
      </c>
      <c r="E2453" s="57">
        <v>0</v>
      </c>
    </row>
    <row r="2454" spans="1:5" ht="30" x14ac:dyDescent="0.25">
      <c r="A2454" s="5" t="s">
        <v>4809</v>
      </c>
      <c r="B2454" s="15" t="s">
        <v>4810</v>
      </c>
      <c r="C2454" s="20" t="s">
        <v>1338</v>
      </c>
      <c r="D2454" s="46">
        <v>0</v>
      </c>
      <c r="E2454" s="57">
        <v>0</v>
      </c>
    </row>
    <row r="2455" spans="1:5" ht="30" x14ac:dyDescent="0.25">
      <c r="A2455" s="5" t="s">
        <v>4811</v>
      </c>
      <c r="B2455" s="15" t="s">
        <v>4812</v>
      </c>
      <c r="C2455" s="20" t="s">
        <v>1338</v>
      </c>
      <c r="D2455" s="46">
        <v>0</v>
      </c>
      <c r="E2455" s="57">
        <v>0</v>
      </c>
    </row>
    <row r="2456" spans="1:5" ht="30" x14ac:dyDescent="0.25">
      <c r="A2456" s="5" t="s">
        <v>4813</v>
      </c>
      <c r="B2456" s="15" t="s">
        <v>4814</v>
      </c>
      <c r="C2456" s="20" t="s">
        <v>33</v>
      </c>
      <c r="D2456" s="43">
        <v>20.949495315551758</v>
      </c>
      <c r="E2456" s="54">
        <v>20.949495315551758</v>
      </c>
    </row>
    <row r="2457" spans="1:5" ht="45" x14ac:dyDescent="0.25">
      <c r="A2457" s="5" t="s">
        <v>4815</v>
      </c>
      <c r="B2457" s="15" t="s">
        <v>4816</v>
      </c>
      <c r="C2457" s="20" t="s">
        <v>3790</v>
      </c>
      <c r="D2457" s="44">
        <v>44378.109375</v>
      </c>
      <c r="E2457" s="55">
        <v>47572.90234375</v>
      </c>
    </row>
    <row r="2458" spans="1:5" ht="45" x14ac:dyDescent="0.25">
      <c r="A2458" s="5" t="s">
        <v>4817</v>
      </c>
      <c r="B2458" s="15" t="s">
        <v>4818</v>
      </c>
      <c r="C2458" s="20" t="s">
        <v>38</v>
      </c>
      <c r="D2458" s="42">
        <v>1.0893864631652832</v>
      </c>
      <c r="E2458" s="53">
        <v>1.0893855094909668</v>
      </c>
    </row>
    <row r="2459" spans="1:5" ht="45" x14ac:dyDescent="0.25">
      <c r="A2459" s="5" t="s">
        <v>4819</v>
      </c>
      <c r="B2459" s="15" t="s">
        <v>4820</v>
      </c>
      <c r="C2459" s="20" t="s">
        <v>30</v>
      </c>
      <c r="D2459" s="43">
        <v>39.697731018066406</v>
      </c>
      <c r="E2459" s="54">
        <v>37.455062866210938</v>
      </c>
    </row>
    <row r="2460" spans="1:5" ht="45" x14ac:dyDescent="0.25">
      <c r="A2460" s="5" t="s">
        <v>4821</v>
      </c>
      <c r="B2460" s="15" t="s">
        <v>4822</v>
      </c>
      <c r="C2460" s="20" t="s">
        <v>41</v>
      </c>
      <c r="D2460" s="43">
        <v>56.737483978271484</v>
      </c>
      <c r="E2460" s="54">
        <v>60.789436340332031</v>
      </c>
    </row>
    <row r="2461" spans="1:5" ht="45" x14ac:dyDescent="0.25">
      <c r="A2461" s="5" t="s">
        <v>4823</v>
      </c>
      <c r="B2461" s="15" t="s">
        <v>4824</v>
      </c>
      <c r="C2461" s="20" t="s">
        <v>41</v>
      </c>
      <c r="D2461" s="46">
        <v>0</v>
      </c>
      <c r="E2461" s="57">
        <v>0</v>
      </c>
    </row>
    <row r="2462" spans="1:5" ht="45" x14ac:dyDescent="0.25">
      <c r="A2462" s="5" t="s">
        <v>4825</v>
      </c>
      <c r="B2462" s="15" t="s">
        <v>4826</v>
      </c>
      <c r="C2462" s="20" t="s">
        <v>371</v>
      </c>
      <c r="D2462" s="46">
        <v>0</v>
      </c>
      <c r="E2462" s="57">
        <v>0</v>
      </c>
    </row>
    <row r="2463" spans="1:5" ht="45" x14ac:dyDescent="0.25">
      <c r="A2463" s="5" t="s">
        <v>4827</v>
      </c>
      <c r="B2463" s="15" t="s">
        <v>4828</v>
      </c>
      <c r="C2463" s="20" t="s">
        <v>33</v>
      </c>
      <c r="D2463" s="43">
        <v>42.407791137695313</v>
      </c>
      <c r="E2463" s="54">
        <v>50.229022979736328</v>
      </c>
    </row>
    <row r="2464" spans="1:5" ht="45" x14ac:dyDescent="0.25">
      <c r="A2464" s="5" t="s">
        <v>4829</v>
      </c>
      <c r="B2464" s="15" t="s">
        <v>4830</v>
      </c>
      <c r="C2464" s="20" t="s">
        <v>376</v>
      </c>
      <c r="D2464" s="47">
        <v>0.22546721994876862</v>
      </c>
      <c r="E2464" s="58">
        <v>0.21942892670631409</v>
      </c>
    </row>
    <row r="2465" spans="1:5" ht="45" x14ac:dyDescent="0.25">
      <c r="A2465" s="5" t="s">
        <v>4831</v>
      </c>
      <c r="B2465" s="15" t="s">
        <v>4832</v>
      </c>
      <c r="C2465" s="20" t="s">
        <v>371</v>
      </c>
      <c r="D2465" s="43">
        <v>15.041326522827148</v>
      </c>
      <c r="E2465" s="54">
        <v>12.755416870117188</v>
      </c>
    </row>
    <row r="2466" spans="1:5" ht="45" x14ac:dyDescent="0.25">
      <c r="A2466" s="5" t="s">
        <v>4833</v>
      </c>
      <c r="B2466" s="15" t="s">
        <v>4834</v>
      </c>
      <c r="C2466" s="20" t="s">
        <v>3752</v>
      </c>
      <c r="D2466" s="43">
        <v>28.657535552978516</v>
      </c>
      <c r="E2466" s="54">
        <v>28.642177581787109</v>
      </c>
    </row>
    <row r="2467" spans="1:5" ht="45" x14ac:dyDescent="0.25">
      <c r="A2467" s="5" t="s">
        <v>4835</v>
      </c>
      <c r="B2467" s="15" t="s">
        <v>4836</v>
      </c>
      <c r="C2467" s="20" t="s">
        <v>41</v>
      </c>
      <c r="D2467" s="47">
        <v>2.5658033788204193E-2</v>
      </c>
      <c r="E2467" s="58">
        <v>2.7465466409921646E-2</v>
      </c>
    </row>
    <row r="2468" spans="1:5" ht="45" x14ac:dyDescent="0.25">
      <c r="A2468" s="5" t="s">
        <v>4837</v>
      </c>
      <c r="B2468" s="15" t="s">
        <v>4838</v>
      </c>
      <c r="C2468" s="20" t="s">
        <v>162</v>
      </c>
      <c r="D2468" s="43">
        <v>13.131897926330566</v>
      </c>
      <c r="E2468" s="54">
        <v>13.976365089416504</v>
      </c>
    </row>
    <row r="2469" spans="1:5" ht="45" x14ac:dyDescent="0.25">
      <c r="A2469" s="5" t="s">
        <v>4839</v>
      </c>
      <c r="B2469" s="15" t="s">
        <v>4840</v>
      </c>
      <c r="C2469" s="20" t="s">
        <v>3759</v>
      </c>
      <c r="D2469" s="42">
        <v>1.2001633644104004</v>
      </c>
      <c r="E2469" s="53">
        <v>1.2081800699234009</v>
      </c>
    </row>
    <row r="2470" spans="1:5" ht="45" x14ac:dyDescent="0.25">
      <c r="A2470" s="5" t="s">
        <v>4841</v>
      </c>
      <c r="B2470" s="15" t="s">
        <v>4842</v>
      </c>
      <c r="C2470" s="20" t="s">
        <v>33</v>
      </c>
      <c r="D2470" s="43">
        <v>75.874130249023438</v>
      </c>
      <c r="E2470" s="54">
        <v>75.764625549316406</v>
      </c>
    </row>
    <row r="2471" spans="1:5" ht="45" x14ac:dyDescent="0.25">
      <c r="A2471" s="5" t="s">
        <v>4843</v>
      </c>
      <c r="B2471" s="15" t="s">
        <v>4844</v>
      </c>
      <c r="C2471" s="20" t="s">
        <v>33</v>
      </c>
      <c r="D2471" s="43">
        <v>20.357677459716797</v>
      </c>
      <c r="E2471" s="54">
        <v>20.328296661376953</v>
      </c>
    </row>
    <row r="2472" spans="1:5" ht="45" x14ac:dyDescent="0.25">
      <c r="A2472" s="5" t="s">
        <v>4845</v>
      </c>
      <c r="B2472" s="15" t="s">
        <v>4846</v>
      </c>
      <c r="C2472" s="20" t="s">
        <v>33</v>
      </c>
      <c r="D2472" s="47">
        <v>2.9446981847286224E-2</v>
      </c>
      <c r="E2472" s="58">
        <v>2.9404481872916222E-2</v>
      </c>
    </row>
    <row r="2473" spans="1:5" ht="45" x14ac:dyDescent="0.25">
      <c r="A2473" s="5" t="s">
        <v>4847</v>
      </c>
      <c r="B2473" s="15" t="s">
        <v>4848</v>
      </c>
      <c r="C2473" s="20" t="s">
        <v>33</v>
      </c>
      <c r="D2473" s="42">
        <v>2.8249666690826416</v>
      </c>
      <c r="E2473" s="53">
        <v>2.9652163982391357</v>
      </c>
    </row>
    <row r="2474" spans="1:5" ht="60" x14ac:dyDescent="0.25">
      <c r="A2474" s="5" t="s">
        <v>4849</v>
      </c>
      <c r="B2474" s="15" t="s">
        <v>4850</v>
      </c>
      <c r="C2474" s="20" t="s">
        <v>33</v>
      </c>
      <c r="D2474" s="46">
        <v>0</v>
      </c>
      <c r="E2474" s="57">
        <v>0</v>
      </c>
    </row>
    <row r="2475" spans="1:5" ht="45" x14ac:dyDescent="0.25">
      <c r="A2475" s="5" t="s">
        <v>4851</v>
      </c>
      <c r="B2475" s="15" t="s">
        <v>4852</v>
      </c>
      <c r="C2475" s="20" t="s">
        <v>33</v>
      </c>
      <c r="D2475" s="47">
        <v>0.91377675533294678</v>
      </c>
      <c r="E2475" s="58">
        <v>0.91245788335800171</v>
      </c>
    </row>
    <row r="2476" spans="1:5" ht="45" x14ac:dyDescent="0.25">
      <c r="A2476" s="5" t="s">
        <v>4853</v>
      </c>
      <c r="B2476" s="15" t="s">
        <v>4854</v>
      </c>
      <c r="C2476" s="20" t="s">
        <v>33</v>
      </c>
      <c r="D2476" s="46">
        <v>0</v>
      </c>
      <c r="E2476" s="57">
        <v>0</v>
      </c>
    </row>
    <row r="2477" spans="1:5" ht="45" x14ac:dyDescent="0.25">
      <c r="A2477" s="5" t="s">
        <v>4855</v>
      </c>
      <c r="B2477" s="15" t="s">
        <v>4856</v>
      </c>
      <c r="C2477" s="20" t="s">
        <v>1347</v>
      </c>
      <c r="D2477" s="46">
        <v>0</v>
      </c>
      <c r="E2477" s="57">
        <v>0</v>
      </c>
    </row>
    <row r="2478" spans="1:5" ht="45" x14ac:dyDescent="0.25">
      <c r="A2478" s="5" t="s">
        <v>4857</v>
      </c>
      <c r="B2478" s="15" t="s">
        <v>4858</v>
      </c>
      <c r="C2478" s="20" t="s">
        <v>1338</v>
      </c>
      <c r="D2478" s="46">
        <v>0</v>
      </c>
      <c r="E2478" s="57">
        <v>0</v>
      </c>
    </row>
    <row r="2479" spans="1:5" ht="45" x14ac:dyDescent="0.25">
      <c r="A2479" s="5" t="s">
        <v>4859</v>
      </c>
      <c r="B2479" s="15" t="s">
        <v>4860</v>
      </c>
      <c r="C2479" s="20" t="s">
        <v>1338</v>
      </c>
      <c r="D2479" s="46">
        <v>0</v>
      </c>
      <c r="E2479" s="57">
        <v>0</v>
      </c>
    </row>
    <row r="2480" spans="1:5" ht="45" x14ac:dyDescent="0.25">
      <c r="A2480" s="5" t="s">
        <v>4861</v>
      </c>
      <c r="B2480" s="15" t="s">
        <v>4862</v>
      </c>
      <c r="C2480" s="20" t="s">
        <v>1338</v>
      </c>
      <c r="D2480" s="46">
        <v>0</v>
      </c>
      <c r="E2480" s="57">
        <v>0</v>
      </c>
    </row>
    <row r="2481" spans="1:5" ht="45" x14ac:dyDescent="0.25">
      <c r="A2481" s="5" t="s">
        <v>4863</v>
      </c>
      <c r="B2481" s="15" t="s">
        <v>4864</v>
      </c>
      <c r="C2481" s="20" t="s">
        <v>1338</v>
      </c>
      <c r="D2481" s="46">
        <v>0</v>
      </c>
      <c r="E2481" s="57">
        <v>0</v>
      </c>
    </row>
    <row r="2482" spans="1:5" ht="45" x14ac:dyDescent="0.25">
      <c r="A2482" s="5" t="s">
        <v>4865</v>
      </c>
      <c r="B2482" s="15" t="s">
        <v>4866</v>
      </c>
      <c r="C2482" s="20" t="s">
        <v>1338</v>
      </c>
      <c r="D2482" s="46">
        <v>0</v>
      </c>
      <c r="E2482" s="57">
        <v>0</v>
      </c>
    </row>
    <row r="2483" spans="1:5" ht="45" x14ac:dyDescent="0.25">
      <c r="A2483" s="5" t="s">
        <v>4867</v>
      </c>
      <c r="B2483" s="15" t="s">
        <v>4868</v>
      </c>
      <c r="C2483" s="20" t="s">
        <v>33</v>
      </c>
      <c r="D2483" s="43">
        <v>20.949495315551758</v>
      </c>
      <c r="E2483" s="54">
        <v>20.949495315551758</v>
      </c>
    </row>
    <row r="2484" spans="1:5" ht="45" x14ac:dyDescent="0.25">
      <c r="A2484" s="5" t="s">
        <v>4869</v>
      </c>
      <c r="B2484" s="15" t="s">
        <v>4870</v>
      </c>
      <c r="C2484" s="20" t="s">
        <v>3790</v>
      </c>
      <c r="D2484" s="44">
        <v>44378.109375</v>
      </c>
      <c r="E2484" s="55">
        <v>47572.90234375</v>
      </c>
    </row>
    <row r="2485" spans="1:5" ht="30" x14ac:dyDescent="0.25">
      <c r="A2485" s="5" t="s">
        <v>4871</v>
      </c>
      <c r="B2485" s="15" t="s">
        <v>4872</v>
      </c>
      <c r="C2485" s="20" t="s">
        <v>38</v>
      </c>
      <c r="D2485" s="42">
        <v>1.0893864631652832</v>
      </c>
      <c r="E2485" s="53">
        <v>1.0893855094909668</v>
      </c>
    </row>
    <row r="2486" spans="1:5" ht="45" x14ac:dyDescent="0.25">
      <c r="A2486" s="5" t="s">
        <v>4873</v>
      </c>
      <c r="B2486" s="15" t="s">
        <v>4874</v>
      </c>
      <c r="C2486" s="20" t="s">
        <v>30</v>
      </c>
      <c r="D2486" s="43">
        <v>39.697731018066406</v>
      </c>
      <c r="E2486" s="54">
        <v>37.455062866210938</v>
      </c>
    </row>
    <row r="2487" spans="1:5" ht="30" x14ac:dyDescent="0.25">
      <c r="A2487" s="5" t="s">
        <v>4875</v>
      </c>
      <c r="B2487" s="15" t="s">
        <v>4876</v>
      </c>
      <c r="C2487" s="20" t="s">
        <v>41</v>
      </c>
      <c r="D2487" s="43">
        <v>56.737483978271484</v>
      </c>
      <c r="E2487" s="54">
        <v>60.789436340332031</v>
      </c>
    </row>
    <row r="2488" spans="1:5" ht="45" x14ac:dyDescent="0.25">
      <c r="A2488" s="5" t="s">
        <v>4877</v>
      </c>
      <c r="B2488" s="15" t="s">
        <v>4878</v>
      </c>
      <c r="C2488" s="20" t="s">
        <v>41</v>
      </c>
      <c r="D2488" s="46">
        <v>0</v>
      </c>
      <c r="E2488" s="57">
        <v>0</v>
      </c>
    </row>
    <row r="2489" spans="1:5" ht="45" x14ac:dyDescent="0.25">
      <c r="A2489" s="5" t="s">
        <v>4879</v>
      </c>
      <c r="B2489" s="15" t="s">
        <v>4880</v>
      </c>
      <c r="C2489" s="20" t="s">
        <v>371</v>
      </c>
      <c r="D2489" s="46">
        <v>0</v>
      </c>
      <c r="E2489" s="57">
        <v>0</v>
      </c>
    </row>
    <row r="2490" spans="1:5" ht="45" x14ac:dyDescent="0.25">
      <c r="A2490" s="5" t="s">
        <v>4881</v>
      </c>
      <c r="B2490" s="15" t="s">
        <v>4882</v>
      </c>
      <c r="C2490" s="20" t="s">
        <v>33</v>
      </c>
      <c r="D2490" s="43">
        <v>42.407791137695313</v>
      </c>
      <c r="E2490" s="54">
        <v>50.229022979736328</v>
      </c>
    </row>
    <row r="2491" spans="1:5" ht="30" x14ac:dyDescent="0.25">
      <c r="A2491" s="5" t="s">
        <v>4883</v>
      </c>
      <c r="B2491" s="15" t="s">
        <v>4884</v>
      </c>
      <c r="C2491" s="20" t="s">
        <v>376</v>
      </c>
      <c r="D2491" s="47">
        <v>0.22546721994876862</v>
      </c>
      <c r="E2491" s="58">
        <v>0.21942892670631409</v>
      </c>
    </row>
    <row r="2492" spans="1:5" ht="30" x14ac:dyDescent="0.25">
      <c r="A2492" s="5" t="s">
        <v>4885</v>
      </c>
      <c r="B2492" s="15" t="s">
        <v>4886</v>
      </c>
      <c r="C2492" s="20" t="s">
        <v>371</v>
      </c>
      <c r="D2492" s="43">
        <v>15.041326522827148</v>
      </c>
      <c r="E2492" s="54">
        <v>12.755416870117188</v>
      </c>
    </row>
    <row r="2493" spans="1:5" ht="45" x14ac:dyDescent="0.25">
      <c r="A2493" s="5" t="s">
        <v>4887</v>
      </c>
      <c r="B2493" s="15" t="s">
        <v>4888</v>
      </c>
      <c r="C2493" s="20" t="s">
        <v>3752</v>
      </c>
      <c r="D2493" s="43">
        <v>28.657535552978516</v>
      </c>
      <c r="E2493" s="54">
        <v>28.642177581787109</v>
      </c>
    </row>
    <row r="2494" spans="1:5" ht="45" x14ac:dyDescent="0.25">
      <c r="A2494" s="5" t="s">
        <v>4889</v>
      </c>
      <c r="B2494" s="15" t="s">
        <v>4890</v>
      </c>
      <c r="C2494" s="20" t="s">
        <v>41</v>
      </c>
      <c r="D2494" s="47">
        <v>2.5658033788204193E-2</v>
      </c>
      <c r="E2494" s="58">
        <v>2.7465466409921646E-2</v>
      </c>
    </row>
    <row r="2495" spans="1:5" ht="45" x14ac:dyDescent="0.25">
      <c r="A2495" s="5" t="s">
        <v>4891</v>
      </c>
      <c r="B2495" s="15" t="s">
        <v>4892</v>
      </c>
      <c r="C2495" s="20" t="s">
        <v>162</v>
      </c>
      <c r="D2495" s="43">
        <v>13.131897926330566</v>
      </c>
      <c r="E2495" s="54">
        <v>13.976365089416504</v>
      </c>
    </row>
    <row r="2496" spans="1:5" ht="30" x14ac:dyDescent="0.25">
      <c r="A2496" s="5" t="s">
        <v>4893</v>
      </c>
      <c r="B2496" s="15" t="s">
        <v>4894</v>
      </c>
      <c r="C2496" s="20" t="s">
        <v>3759</v>
      </c>
      <c r="D2496" s="42">
        <v>1.2001633644104004</v>
      </c>
      <c r="E2496" s="53">
        <v>1.2081800699234009</v>
      </c>
    </row>
    <row r="2497" spans="1:5" ht="45" x14ac:dyDescent="0.25">
      <c r="A2497" s="5" t="s">
        <v>4895</v>
      </c>
      <c r="B2497" s="15" t="s">
        <v>4896</v>
      </c>
      <c r="C2497" s="20" t="s">
        <v>33</v>
      </c>
      <c r="D2497" s="43">
        <v>75.874130249023438</v>
      </c>
      <c r="E2497" s="54">
        <v>75.764625549316406</v>
      </c>
    </row>
    <row r="2498" spans="1:5" ht="45" x14ac:dyDescent="0.25">
      <c r="A2498" s="5" t="s">
        <v>4897</v>
      </c>
      <c r="B2498" s="15" t="s">
        <v>4898</v>
      </c>
      <c r="C2498" s="20" t="s">
        <v>33</v>
      </c>
      <c r="D2498" s="43">
        <v>20.357677459716797</v>
      </c>
      <c r="E2498" s="54">
        <v>20.328296661376953</v>
      </c>
    </row>
    <row r="2499" spans="1:5" ht="45" x14ac:dyDescent="0.25">
      <c r="A2499" s="5" t="s">
        <v>4899</v>
      </c>
      <c r="B2499" s="15" t="s">
        <v>4900</v>
      </c>
      <c r="C2499" s="20" t="s">
        <v>33</v>
      </c>
      <c r="D2499" s="47">
        <v>2.9446981847286224E-2</v>
      </c>
      <c r="E2499" s="58">
        <v>2.9404481872916222E-2</v>
      </c>
    </row>
    <row r="2500" spans="1:5" ht="45" x14ac:dyDescent="0.25">
      <c r="A2500" s="5" t="s">
        <v>4901</v>
      </c>
      <c r="B2500" s="15" t="s">
        <v>4902</v>
      </c>
      <c r="C2500" s="20" t="s">
        <v>33</v>
      </c>
      <c r="D2500" s="42">
        <v>2.8249666690826416</v>
      </c>
      <c r="E2500" s="53">
        <v>2.9652163982391357</v>
      </c>
    </row>
    <row r="2501" spans="1:5" ht="45" x14ac:dyDescent="0.25">
      <c r="A2501" s="5" t="s">
        <v>4903</v>
      </c>
      <c r="B2501" s="15" t="s">
        <v>4904</v>
      </c>
      <c r="C2501" s="20" t="s">
        <v>33</v>
      </c>
      <c r="D2501" s="46">
        <v>0</v>
      </c>
      <c r="E2501" s="57">
        <v>0</v>
      </c>
    </row>
    <row r="2502" spans="1:5" ht="45" x14ac:dyDescent="0.25">
      <c r="A2502" s="5" t="s">
        <v>4905</v>
      </c>
      <c r="B2502" s="15" t="s">
        <v>4906</v>
      </c>
      <c r="C2502" s="20" t="s">
        <v>33</v>
      </c>
      <c r="D2502" s="47">
        <v>0.91377675533294678</v>
      </c>
      <c r="E2502" s="58">
        <v>0.91245788335800171</v>
      </c>
    </row>
    <row r="2503" spans="1:5" ht="45" x14ac:dyDescent="0.25">
      <c r="A2503" s="5" t="s">
        <v>4907</v>
      </c>
      <c r="B2503" s="15" t="s">
        <v>4908</v>
      </c>
      <c r="C2503" s="20" t="s">
        <v>33</v>
      </c>
      <c r="D2503" s="46">
        <v>0</v>
      </c>
      <c r="E2503" s="57">
        <v>0</v>
      </c>
    </row>
    <row r="2504" spans="1:5" ht="45" x14ac:dyDescent="0.25">
      <c r="A2504" s="5" t="s">
        <v>4909</v>
      </c>
      <c r="B2504" s="15" t="s">
        <v>4910</v>
      </c>
      <c r="C2504" s="20" t="s">
        <v>1347</v>
      </c>
      <c r="D2504" s="46">
        <v>0</v>
      </c>
      <c r="E2504" s="57">
        <v>0</v>
      </c>
    </row>
    <row r="2505" spans="1:5" ht="45" x14ac:dyDescent="0.25">
      <c r="A2505" s="5" t="s">
        <v>4911</v>
      </c>
      <c r="B2505" s="15" t="s">
        <v>4912</v>
      </c>
      <c r="C2505" s="20" t="s">
        <v>1338</v>
      </c>
      <c r="D2505" s="46">
        <v>0</v>
      </c>
      <c r="E2505" s="57">
        <v>0</v>
      </c>
    </row>
    <row r="2506" spans="1:5" ht="45" x14ac:dyDescent="0.25">
      <c r="A2506" s="5" t="s">
        <v>4913</v>
      </c>
      <c r="B2506" s="15" t="s">
        <v>4914</v>
      </c>
      <c r="C2506" s="20" t="s">
        <v>1338</v>
      </c>
      <c r="D2506" s="46">
        <v>0</v>
      </c>
      <c r="E2506" s="57">
        <v>0</v>
      </c>
    </row>
    <row r="2507" spans="1:5" ht="45" x14ac:dyDescent="0.25">
      <c r="A2507" s="5" t="s">
        <v>4915</v>
      </c>
      <c r="B2507" s="15" t="s">
        <v>4916</v>
      </c>
      <c r="C2507" s="20" t="s">
        <v>1338</v>
      </c>
      <c r="D2507" s="46">
        <v>0</v>
      </c>
      <c r="E2507" s="57">
        <v>0</v>
      </c>
    </row>
    <row r="2508" spans="1:5" ht="45" x14ac:dyDescent="0.25">
      <c r="A2508" s="5" t="s">
        <v>4917</v>
      </c>
      <c r="B2508" s="15" t="s">
        <v>4918</v>
      </c>
      <c r="C2508" s="20" t="s">
        <v>1338</v>
      </c>
      <c r="D2508" s="46">
        <v>0</v>
      </c>
      <c r="E2508" s="57">
        <v>0</v>
      </c>
    </row>
    <row r="2509" spans="1:5" ht="45" x14ac:dyDescent="0.25">
      <c r="A2509" s="5" t="s">
        <v>4919</v>
      </c>
      <c r="B2509" s="15" t="s">
        <v>4920</v>
      </c>
      <c r="C2509" s="20" t="s">
        <v>1338</v>
      </c>
      <c r="D2509" s="46">
        <v>0</v>
      </c>
      <c r="E2509" s="57">
        <v>0</v>
      </c>
    </row>
    <row r="2510" spans="1:5" ht="45" x14ac:dyDescent="0.25">
      <c r="A2510" s="5" t="s">
        <v>4921</v>
      </c>
      <c r="B2510" s="15" t="s">
        <v>4922</v>
      </c>
      <c r="C2510" s="20" t="s">
        <v>33</v>
      </c>
      <c r="D2510" s="43">
        <v>20.949495315551758</v>
      </c>
      <c r="E2510" s="54">
        <v>20.949495315551758</v>
      </c>
    </row>
    <row r="2511" spans="1:5" ht="45" x14ac:dyDescent="0.25">
      <c r="A2511" s="5" t="s">
        <v>4923</v>
      </c>
      <c r="B2511" s="15" t="s">
        <v>4924</v>
      </c>
      <c r="C2511" s="20" t="s">
        <v>3790</v>
      </c>
      <c r="D2511" s="44">
        <v>44378.109375</v>
      </c>
      <c r="E2511" s="55">
        <v>47572.90234375</v>
      </c>
    </row>
    <row r="2512" spans="1:5" ht="45" x14ac:dyDescent="0.25">
      <c r="A2512" s="5" t="s">
        <v>4925</v>
      </c>
      <c r="B2512" s="15" t="s">
        <v>4926</v>
      </c>
      <c r="C2512" s="20" t="s">
        <v>38</v>
      </c>
      <c r="D2512" s="42">
        <v>1.1744228601455688</v>
      </c>
      <c r="E2512" s="53">
        <v>1.1744219064712524</v>
      </c>
    </row>
    <row r="2513" spans="1:5" ht="45" x14ac:dyDescent="0.25">
      <c r="A2513" s="5" t="s">
        <v>4927</v>
      </c>
      <c r="B2513" s="15" t="s">
        <v>4928</v>
      </c>
      <c r="C2513" s="20" t="s">
        <v>30</v>
      </c>
      <c r="D2513" s="43">
        <v>48.060939788818359</v>
      </c>
      <c r="E2513" s="54">
        <v>45.757709503173828</v>
      </c>
    </row>
    <row r="2514" spans="1:5" ht="45" x14ac:dyDescent="0.25">
      <c r="A2514" s="5" t="s">
        <v>4929</v>
      </c>
      <c r="B2514" s="15" t="s">
        <v>4930</v>
      </c>
      <c r="C2514" s="20" t="s">
        <v>41</v>
      </c>
      <c r="D2514" s="43">
        <v>59.053302764892578</v>
      </c>
      <c r="E2514" s="54">
        <v>63.270633697509766</v>
      </c>
    </row>
    <row r="2515" spans="1:5" ht="45" x14ac:dyDescent="0.25">
      <c r="A2515" s="5" t="s">
        <v>4931</v>
      </c>
      <c r="B2515" s="15" t="s">
        <v>4932</v>
      </c>
      <c r="C2515" s="20" t="s">
        <v>41</v>
      </c>
      <c r="D2515" s="46">
        <v>0</v>
      </c>
      <c r="E2515" s="57">
        <v>0</v>
      </c>
    </row>
    <row r="2516" spans="1:5" ht="45" x14ac:dyDescent="0.25">
      <c r="A2516" s="5" t="s">
        <v>4933</v>
      </c>
      <c r="B2516" s="15" t="s">
        <v>4934</v>
      </c>
      <c r="C2516" s="20" t="s">
        <v>371</v>
      </c>
      <c r="D2516" s="46">
        <v>0</v>
      </c>
      <c r="E2516" s="57">
        <v>0</v>
      </c>
    </row>
    <row r="2517" spans="1:5" ht="45" x14ac:dyDescent="0.25">
      <c r="A2517" s="5" t="s">
        <v>4935</v>
      </c>
      <c r="B2517" s="15" t="s">
        <v>4936</v>
      </c>
      <c r="C2517" s="20" t="s">
        <v>33</v>
      </c>
      <c r="D2517" s="43">
        <v>29.632858276367187</v>
      </c>
      <c r="E2517" s="54">
        <v>34.958702087402344</v>
      </c>
    </row>
    <row r="2518" spans="1:5" ht="45" x14ac:dyDescent="0.25">
      <c r="A2518" s="5" t="s">
        <v>4937</v>
      </c>
      <c r="B2518" s="15" t="s">
        <v>4938</v>
      </c>
      <c r="C2518" s="20" t="s">
        <v>376</v>
      </c>
      <c r="D2518" s="47">
        <v>0.23066657781600952</v>
      </c>
      <c r="E2518" s="58">
        <v>0.22463282942771912</v>
      </c>
    </row>
    <row r="2519" spans="1:5" ht="45" x14ac:dyDescent="0.25">
      <c r="A2519" s="5" t="s">
        <v>4939</v>
      </c>
      <c r="B2519" s="15" t="s">
        <v>4940</v>
      </c>
      <c r="C2519" s="20" t="s">
        <v>371</v>
      </c>
      <c r="D2519" s="43">
        <v>23.602611541748047</v>
      </c>
      <c r="E2519" s="54">
        <v>21.260444641113281</v>
      </c>
    </row>
    <row r="2520" spans="1:5" ht="45" x14ac:dyDescent="0.25">
      <c r="A2520" s="5" t="s">
        <v>4941</v>
      </c>
      <c r="B2520" s="15" t="s">
        <v>4942</v>
      </c>
      <c r="C2520" s="20" t="s">
        <v>3752</v>
      </c>
      <c r="D2520" s="43">
        <v>28.657535552978516</v>
      </c>
      <c r="E2520" s="54">
        <v>28.642177581787109</v>
      </c>
    </row>
    <row r="2521" spans="1:5" ht="45" x14ac:dyDescent="0.25">
      <c r="A2521" s="5" t="s">
        <v>4943</v>
      </c>
      <c r="B2521" s="15" t="s">
        <v>4944</v>
      </c>
      <c r="C2521" s="20" t="s">
        <v>41</v>
      </c>
      <c r="D2521" s="47">
        <v>2.6705302298069E-2</v>
      </c>
      <c r="E2521" s="58">
        <v>2.8586503118276596E-2</v>
      </c>
    </row>
    <row r="2522" spans="1:5" ht="45" x14ac:dyDescent="0.25">
      <c r="A2522" s="5" t="s">
        <v>4945</v>
      </c>
      <c r="B2522" s="15" t="s">
        <v>4946</v>
      </c>
      <c r="C2522" s="20" t="s">
        <v>162</v>
      </c>
      <c r="D2522" s="43">
        <v>13.01716423034668</v>
      </c>
      <c r="E2522" s="54">
        <v>13.854223251342773</v>
      </c>
    </row>
    <row r="2523" spans="1:5" ht="45" x14ac:dyDescent="0.25">
      <c r="A2523" s="5" t="s">
        <v>4947</v>
      </c>
      <c r="B2523" s="15" t="s">
        <v>4948</v>
      </c>
      <c r="C2523" s="20" t="s">
        <v>3759</v>
      </c>
      <c r="D2523" s="42">
        <v>1.2601596117019653</v>
      </c>
      <c r="E2523" s="53">
        <v>1.2685796022415161</v>
      </c>
    </row>
    <row r="2524" spans="1:5" ht="45" x14ac:dyDescent="0.25">
      <c r="A2524" s="5" t="s">
        <v>4949</v>
      </c>
      <c r="B2524" s="15" t="s">
        <v>4950</v>
      </c>
      <c r="C2524" s="20" t="s">
        <v>33</v>
      </c>
      <c r="D2524" s="43">
        <v>75.874130249023438</v>
      </c>
      <c r="E2524" s="54">
        <v>75.764625549316406</v>
      </c>
    </row>
    <row r="2525" spans="1:5" ht="45" x14ac:dyDescent="0.25">
      <c r="A2525" s="5" t="s">
        <v>4951</v>
      </c>
      <c r="B2525" s="15" t="s">
        <v>4952</v>
      </c>
      <c r="C2525" s="20" t="s">
        <v>33</v>
      </c>
      <c r="D2525" s="43">
        <v>20.357677459716797</v>
      </c>
      <c r="E2525" s="54">
        <v>20.328296661376953</v>
      </c>
    </row>
    <row r="2526" spans="1:5" ht="45" x14ac:dyDescent="0.25">
      <c r="A2526" s="5" t="s">
        <v>4953</v>
      </c>
      <c r="B2526" s="15" t="s">
        <v>4954</v>
      </c>
      <c r="C2526" s="20" t="s">
        <v>33</v>
      </c>
      <c r="D2526" s="47">
        <v>2.9446981847286224E-2</v>
      </c>
      <c r="E2526" s="58">
        <v>2.9404481872916222E-2</v>
      </c>
    </row>
    <row r="2527" spans="1:5" ht="45" x14ac:dyDescent="0.25">
      <c r="A2527" s="5" t="s">
        <v>4955</v>
      </c>
      <c r="B2527" s="15" t="s">
        <v>4956</v>
      </c>
      <c r="C2527" s="20" t="s">
        <v>33</v>
      </c>
      <c r="D2527" s="42">
        <v>2.8249666690826416</v>
      </c>
      <c r="E2527" s="53">
        <v>2.9652163982391357</v>
      </c>
    </row>
    <row r="2528" spans="1:5" ht="60" x14ac:dyDescent="0.25">
      <c r="A2528" s="5" t="s">
        <v>4957</v>
      </c>
      <c r="B2528" s="15" t="s">
        <v>4958</v>
      </c>
      <c r="C2528" s="20" t="s">
        <v>33</v>
      </c>
      <c r="D2528" s="46">
        <v>0</v>
      </c>
      <c r="E2528" s="57">
        <v>0</v>
      </c>
    </row>
    <row r="2529" spans="1:5" ht="45" x14ac:dyDescent="0.25">
      <c r="A2529" s="5" t="s">
        <v>4959</v>
      </c>
      <c r="B2529" s="15" t="s">
        <v>4960</v>
      </c>
      <c r="C2529" s="20" t="s">
        <v>33</v>
      </c>
      <c r="D2529" s="47">
        <v>0.91377675533294678</v>
      </c>
      <c r="E2529" s="58">
        <v>0.91245788335800171</v>
      </c>
    </row>
    <row r="2530" spans="1:5" ht="45" x14ac:dyDescent="0.25">
      <c r="A2530" s="5" t="s">
        <v>4961</v>
      </c>
      <c r="B2530" s="15" t="s">
        <v>4962</v>
      </c>
      <c r="C2530" s="20" t="s">
        <v>33</v>
      </c>
      <c r="D2530" s="46">
        <v>0</v>
      </c>
      <c r="E2530" s="57">
        <v>0</v>
      </c>
    </row>
    <row r="2531" spans="1:5" ht="45" x14ac:dyDescent="0.25">
      <c r="A2531" s="5" t="s">
        <v>4963</v>
      </c>
      <c r="B2531" s="15" t="s">
        <v>4964</v>
      </c>
      <c r="C2531" s="20" t="s">
        <v>1347</v>
      </c>
      <c r="D2531" s="46">
        <v>0</v>
      </c>
      <c r="E2531" s="57">
        <v>0</v>
      </c>
    </row>
    <row r="2532" spans="1:5" ht="45" x14ac:dyDescent="0.25">
      <c r="A2532" s="5" t="s">
        <v>4965</v>
      </c>
      <c r="B2532" s="15" t="s">
        <v>4966</v>
      </c>
      <c r="C2532" s="20" t="s">
        <v>1338</v>
      </c>
      <c r="D2532" s="46">
        <v>0</v>
      </c>
      <c r="E2532" s="57">
        <v>0</v>
      </c>
    </row>
    <row r="2533" spans="1:5" ht="45" x14ac:dyDescent="0.25">
      <c r="A2533" s="5" t="s">
        <v>4967</v>
      </c>
      <c r="B2533" s="15" t="s">
        <v>4968</v>
      </c>
      <c r="C2533" s="20" t="s">
        <v>1338</v>
      </c>
      <c r="D2533" s="46">
        <v>0</v>
      </c>
      <c r="E2533" s="57">
        <v>0</v>
      </c>
    </row>
    <row r="2534" spans="1:5" ht="45" x14ac:dyDescent="0.25">
      <c r="A2534" s="5" t="s">
        <v>4969</v>
      </c>
      <c r="B2534" s="15" t="s">
        <v>4970</v>
      </c>
      <c r="C2534" s="20" t="s">
        <v>1338</v>
      </c>
      <c r="D2534" s="46">
        <v>0</v>
      </c>
      <c r="E2534" s="57">
        <v>0</v>
      </c>
    </row>
    <row r="2535" spans="1:5" ht="45" x14ac:dyDescent="0.25">
      <c r="A2535" s="5" t="s">
        <v>4971</v>
      </c>
      <c r="B2535" s="15" t="s">
        <v>4972</v>
      </c>
      <c r="C2535" s="20" t="s">
        <v>1338</v>
      </c>
      <c r="D2535" s="46">
        <v>0</v>
      </c>
      <c r="E2535" s="57">
        <v>0</v>
      </c>
    </row>
    <row r="2536" spans="1:5" ht="45" x14ac:dyDescent="0.25">
      <c r="A2536" s="5" t="s">
        <v>4973</v>
      </c>
      <c r="B2536" s="15" t="s">
        <v>4974</v>
      </c>
      <c r="C2536" s="20" t="s">
        <v>1338</v>
      </c>
      <c r="D2536" s="46">
        <v>0</v>
      </c>
      <c r="E2536" s="57">
        <v>0</v>
      </c>
    </row>
    <row r="2537" spans="1:5" ht="45" x14ac:dyDescent="0.25">
      <c r="A2537" s="5" t="s">
        <v>4975</v>
      </c>
      <c r="B2537" s="15" t="s">
        <v>4976</v>
      </c>
      <c r="C2537" s="20" t="s">
        <v>33</v>
      </c>
      <c r="D2537" s="43">
        <v>20.949495315551758</v>
      </c>
      <c r="E2537" s="54">
        <v>20.949495315551758</v>
      </c>
    </row>
    <row r="2538" spans="1:5" ht="45" x14ac:dyDescent="0.25">
      <c r="A2538" s="5" t="s">
        <v>4977</v>
      </c>
      <c r="B2538" s="15" t="s">
        <v>4978</v>
      </c>
      <c r="C2538" s="20" t="s">
        <v>3790</v>
      </c>
      <c r="D2538" s="44">
        <v>46189.4609375</v>
      </c>
      <c r="E2538" s="55">
        <v>49514.6484375</v>
      </c>
    </row>
    <row r="2539" spans="1:5" ht="45" x14ac:dyDescent="0.25">
      <c r="A2539" s="5" t="s">
        <v>4979</v>
      </c>
      <c r="B2539" s="15" t="s">
        <v>4980</v>
      </c>
      <c r="C2539" s="20" t="s">
        <v>38</v>
      </c>
      <c r="D2539" s="42">
        <v>1.1744228601455688</v>
      </c>
      <c r="E2539" s="53">
        <v>1.1744219064712524</v>
      </c>
    </row>
    <row r="2540" spans="1:5" ht="45" x14ac:dyDescent="0.25">
      <c r="A2540" s="5" t="s">
        <v>4981</v>
      </c>
      <c r="B2540" s="15" t="s">
        <v>4982</v>
      </c>
      <c r="C2540" s="20" t="s">
        <v>30</v>
      </c>
      <c r="D2540" s="43">
        <v>48.060939788818359</v>
      </c>
      <c r="E2540" s="54">
        <v>45.757709503173828</v>
      </c>
    </row>
    <row r="2541" spans="1:5" ht="45" x14ac:dyDescent="0.25">
      <c r="A2541" s="5" t="s">
        <v>4983</v>
      </c>
      <c r="B2541" s="15" t="s">
        <v>4984</v>
      </c>
      <c r="C2541" s="20" t="s">
        <v>41</v>
      </c>
      <c r="D2541" s="43">
        <v>59.053302764892578</v>
      </c>
      <c r="E2541" s="54">
        <v>63.270633697509766</v>
      </c>
    </row>
    <row r="2542" spans="1:5" ht="45" x14ac:dyDescent="0.25">
      <c r="A2542" s="5" t="s">
        <v>4985</v>
      </c>
      <c r="B2542" s="15" t="s">
        <v>4986</v>
      </c>
      <c r="C2542" s="20" t="s">
        <v>41</v>
      </c>
      <c r="D2542" s="46">
        <v>0</v>
      </c>
      <c r="E2542" s="57">
        <v>0</v>
      </c>
    </row>
    <row r="2543" spans="1:5" ht="45" x14ac:dyDescent="0.25">
      <c r="A2543" s="5" t="s">
        <v>4987</v>
      </c>
      <c r="B2543" s="15" t="s">
        <v>4988</v>
      </c>
      <c r="C2543" s="20" t="s">
        <v>371</v>
      </c>
      <c r="D2543" s="46">
        <v>0</v>
      </c>
      <c r="E2543" s="57">
        <v>0</v>
      </c>
    </row>
    <row r="2544" spans="1:5" ht="45" x14ac:dyDescent="0.25">
      <c r="A2544" s="5" t="s">
        <v>4989</v>
      </c>
      <c r="B2544" s="15" t="s">
        <v>4990</v>
      </c>
      <c r="C2544" s="20" t="s">
        <v>33</v>
      </c>
      <c r="D2544" s="43">
        <v>29.632858276367187</v>
      </c>
      <c r="E2544" s="54">
        <v>34.958702087402344</v>
      </c>
    </row>
    <row r="2545" spans="1:5" ht="45" x14ac:dyDescent="0.25">
      <c r="A2545" s="5" t="s">
        <v>4991</v>
      </c>
      <c r="B2545" s="15" t="s">
        <v>4992</v>
      </c>
      <c r="C2545" s="20" t="s">
        <v>376</v>
      </c>
      <c r="D2545" s="47">
        <v>0.23066657781600952</v>
      </c>
      <c r="E2545" s="58">
        <v>0.22463282942771912</v>
      </c>
    </row>
    <row r="2546" spans="1:5" ht="45" x14ac:dyDescent="0.25">
      <c r="A2546" s="5" t="s">
        <v>4993</v>
      </c>
      <c r="B2546" s="15" t="s">
        <v>4994</v>
      </c>
      <c r="C2546" s="20" t="s">
        <v>371</v>
      </c>
      <c r="D2546" s="43">
        <v>23.602611541748047</v>
      </c>
      <c r="E2546" s="54">
        <v>21.260444641113281</v>
      </c>
    </row>
    <row r="2547" spans="1:5" ht="45" x14ac:dyDescent="0.25">
      <c r="A2547" s="5" t="s">
        <v>4995</v>
      </c>
      <c r="B2547" s="15" t="s">
        <v>4996</v>
      </c>
      <c r="C2547" s="20" t="s">
        <v>3752</v>
      </c>
      <c r="D2547" s="43">
        <v>28.657535552978516</v>
      </c>
      <c r="E2547" s="54">
        <v>28.642177581787109</v>
      </c>
    </row>
    <row r="2548" spans="1:5" ht="45" x14ac:dyDescent="0.25">
      <c r="A2548" s="5" t="s">
        <v>4997</v>
      </c>
      <c r="B2548" s="15" t="s">
        <v>4998</v>
      </c>
      <c r="C2548" s="20" t="s">
        <v>41</v>
      </c>
      <c r="D2548" s="47">
        <v>2.6705302298069E-2</v>
      </c>
      <c r="E2548" s="58">
        <v>2.8586503118276596E-2</v>
      </c>
    </row>
    <row r="2549" spans="1:5" ht="45" x14ac:dyDescent="0.25">
      <c r="A2549" s="5" t="s">
        <v>4999</v>
      </c>
      <c r="B2549" s="15" t="s">
        <v>5000</v>
      </c>
      <c r="C2549" s="20" t="s">
        <v>162</v>
      </c>
      <c r="D2549" s="43">
        <v>13.01716423034668</v>
      </c>
      <c r="E2549" s="54">
        <v>13.854223251342773</v>
      </c>
    </row>
    <row r="2550" spans="1:5" ht="30" x14ac:dyDescent="0.25">
      <c r="A2550" s="5" t="s">
        <v>5001</v>
      </c>
      <c r="B2550" s="15" t="s">
        <v>5002</v>
      </c>
      <c r="C2550" s="20" t="s">
        <v>3759</v>
      </c>
      <c r="D2550" s="42">
        <v>1.2601596117019653</v>
      </c>
      <c r="E2550" s="53">
        <v>1.2685796022415161</v>
      </c>
    </row>
    <row r="2551" spans="1:5" ht="45" x14ac:dyDescent="0.25">
      <c r="A2551" s="5" t="s">
        <v>5003</v>
      </c>
      <c r="B2551" s="15" t="s">
        <v>5004</v>
      </c>
      <c r="C2551" s="20" t="s">
        <v>33</v>
      </c>
      <c r="D2551" s="43">
        <v>75.874130249023438</v>
      </c>
      <c r="E2551" s="54">
        <v>75.764625549316406</v>
      </c>
    </row>
    <row r="2552" spans="1:5" ht="45" x14ac:dyDescent="0.25">
      <c r="A2552" s="5" t="s">
        <v>5005</v>
      </c>
      <c r="B2552" s="15" t="s">
        <v>5006</v>
      </c>
      <c r="C2552" s="20" t="s">
        <v>33</v>
      </c>
      <c r="D2552" s="43">
        <v>20.357677459716797</v>
      </c>
      <c r="E2552" s="54">
        <v>20.328296661376953</v>
      </c>
    </row>
    <row r="2553" spans="1:5" ht="45" x14ac:dyDescent="0.25">
      <c r="A2553" s="5" t="s">
        <v>5007</v>
      </c>
      <c r="B2553" s="15" t="s">
        <v>5008</v>
      </c>
      <c r="C2553" s="20" t="s">
        <v>33</v>
      </c>
      <c r="D2553" s="47">
        <v>2.9446981847286224E-2</v>
      </c>
      <c r="E2553" s="58">
        <v>2.9404481872916222E-2</v>
      </c>
    </row>
    <row r="2554" spans="1:5" ht="45" x14ac:dyDescent="0.25">
      <c r="A2554" s="5" t="s">
        <v>5009</v>
      </c>
      <c r="B2554" s="15" t="s">
        <v>5010</v>
      </c>
      <c r="C2554" s="20" t="s">
        <v>33</v>
      </c>
      <c r="D2554" s="42">
        <v>2.8249666690826416</v>
      </c>
      <c r="E2554" s="53">
        <v>2.9652163982391357</v>
      </c>
    </row>
    <row r="2555" spans="1:5" ht="45" x14ac:dyDescent="0.25">
      <c r="A2555" s="5" t="s">
        <v>5011</v>
      </c>
      <c r="B2555" s="15" t="s">
        <v>5012</v>
      </c>
      <c r="C2555" s="20" t="s">
        <v>33</v>
      </c>
      <c r="D2555" s="46">
        <v>0</v>
      </c>
      <c r="E2555" s="57">
        <v>0</v>
      </c>
    </row>
    <row r="2556" spans="1:5" ht="45" x14ac:dyDescent="0.25">
      <c r="A2556" s="5" t="s">
        <v>5013</v>
      </c>
      <c r="B2556" s="15" t="s">
        <v>5014</v>
      </c>
      <c r="C2556" s="20" t="s">
        <v>33</v>
      </c>
      <c r="D2556" s="47">
        <v>0.91377675533294678</v>
      </c>
      <c r="E2556" s="58">
        <v>0.91245788335800171</v>
      </c>
    </row>
    <row r="2557" spans="1:5" ht="45" x14ac:dyDescent="0.25">
      <c r="A2557" s="5" t="s">
        <v>5015</v>
      </c>
      <c r="B2557" s="15" t="s">
        <v>5016</v>
      </c>
      <c r="C2557" s="20" t="s">
        <v>33</v>
      </c>
      <c r="D2557" s="46">
        <v>0</v>
      </c>
      <c r="E2557" s="57">
        <v>0</v>
      </c>
    </row>
    <row r="2558" spans="1:5" ht="45" x14ac:dyDescent="0.25">
      <c r="A2558" s="5" t="s">
        <v>5017</v>
      </c>
      <c r="B2558" s="15" t="s">
        <v>5018</v>
      </c>
      <c r="C2558" s="20" t="s">
        <v>1347</v>
      </c>
      <c r="D2558" s="46">
        <v>0</v>
      </c>
      <c r="E2558" s="57">
        <v>0</v>
      </c>
    </row>
    <row r="2559" spans="1:5" ht="45" x14ac:dyDescent="0.25">
      <c r="A2559" s="5" t="s">
        <v>5019</v>
      </c>
      <c r="B2559" s="15" t="s">
        <v>5020</v>
      </c>
      <c r="C2559" s="20" t="s">
        <v>1338</v>
      </c>
      <c r="D2559" s="46">
        <v>0</v>
      </c>
      <c r="E2559" s="57">
        <v>0</v>
      </c>
    </row>
    <row r="2560" spans="1:5" ht="45" x14ac:dyDescent="0.25">
      <c r="A2560" s="5" t="s">
        <v>5021</v>
      </c>
      <c r="B2560" s="15" t="s">
        <v>5022</v>
      </c>
      <c r="C2560" s="20" t="s">
        <v>1338</v>
      </c>
      <c r="D2560" s="46">
        <v>0</v>
      </c>
      <c r="E2560" s="57">
        <v>0</v>
      </c>
    </row>
    <row r="2561" spans="1:5" ht="45" x14ac:dyDescent="0.25">
      <c r="A2561" s="5" t="s">
        <v>5023</v>
      </c>
      <c r="B2561" s="15" t="s">
        <v>5024</v>
      </c>
      <c r="C2561" s="20" t="s">
        <v>1338</v>
      </c>
      <c r="D2561" s="46">
        <v>0</v>
      </c>
      <c r="E2561" s="57">
        <v>0</v>
      </c>
    </row>
    <row r="2562" spans="1:5" ht="45" x14ac:dyDescent="0.25">
      <c r="A2562" s="5" t="s">
        <v>5025</v>
      </c>
      <c r="B2562" s="15" t="s">
        <v>5026</v>
      </c>
      <c r="C2562" s="20" t="s">
        <v>1338</v>
      </c>
      <c r="D2562" s="46">
        <v>0</v>
      </c>
      <c r="E2562" s="57">
        <v>0</v>
      </c>
    </row>
    <row r="2563" spans="1:5" ht="45" x14ac:dyDescent="0.25">
      <c r="A2563" s="5" t="s">
        <v>5027</v>
      </c>
      <c r="B2563" s="15" t="s">
        <v>5028</v>
      </c>
      <c r="C2563" s="20" t="s">
        <v>1338</v>
      </c>
      <c r="D2563" s="46">
        <v>0</v>
      </c>
      <c r="E2563" s="57">
        <v>0</v>
      </c>
    </row>
    <row r="2564" spans="1:5" ht="45" x14ac:dyDescent="0.25">
      <c r="A2564" s="5" t="s">
        <v>5029</v>
      </c>
      <c r="B2564" s="15" t="s">
        <v>5030</v>
      </c>
      <c r="C2564" s="20" t="s">
        <v>33</v>
      </c>
      <c r="D2564" s="43">
        <v>20.949495315551758</v>
      </c>
      <c r="E2564" s="54">
        <v>20.949495315551758</v>
      </c>
    </row>
    <row r="2565" spans="1:5" ht="45" x14ac:dyDescent="0.25">
      <c r="A2565" s="5" t="s">
        <v>5031</v>
      </c>
      <c r="B2565" s="15" t="s">
        <v>5032</v>
      </c>
      <c r="C2565" s="20" t="s">
        <v>3790</v>
      </c>
      <c r="D2565" s="44">
        <v>46189.4609375</v>
      </c>
      <c r="E2565" s="55">
        <v>49514.6484375</v>
      </c>
    </row>
    <row r="2566" spans="1:5" ht="30" x14ac:dyDescent="0.25">
      <c r="A2566" s="5" t="s">
        <v>5033</v>
      </c>
      <c r="B2566" s="15" t="s">
        <v>5034</v>
      </c>
      <c r="C2566" s="20" t="s">
        <v>38</v>
      </c>
      <c r="D2566" s="42">
        <v>5.2158417701721191</v>
      </c>
      <c r="E2566" s="53">
        <v>5.4168224334716797</v>
      </c>
    </row>
    <row r="2567" spans="1:5" ht="30" x14ac:dyDescent="0.25">
      <c r="A2567" s="5" t="s">
        <v>5035</v>
      </c>
      <c r="B2567" s="15" t="s">
        <v>5036</v>
      </c>
      <c r="C2567" s="20" t="s">
        <v>30</v>
      </c>
      <c r="D2567" s="45">
        <v>253.74159240722656</v>
      </c>
      <c r="E2567" s="56">
        <v>253.40878295898437</v>
      </c>
    </row>
    <row r="2568" spans="1:5" ht="30" x14ac:dyDescent="0.25">
      <c r="A2568" s="5" t="s">
        <v>5037</v>
      </c>
      <c r="B2568" s="15" t="s">
        <v>5038</v>
      </c>
      <c r="C2568" s="20" t="s">
        <v>41</v>
      </c>
      <c r="D2568" s="42">
        <v>1.6260995864868164</v>
      </c>
      <c r="E2568" s="53">
        <v>1.3524572849273682</v>
      </c>
    </row>
    <row r="2569" spans="1:5" ht="30" x14ac:dyDescent="0.25">
      <c r="A2569" s="5" t="s">
        <v>5039</v>
      </c>
      <c r="B2569" s="15" t="s">
        <v>5040</v>
      </c>
      <c r="C2569" s="20" t="s">
        <v>376</v>
      </c>
      <c r="D2569" s="42">
        <v>7.266810417175293</v>
      </c>
      <c r="E2569" s="53">
        <v>7.2470703125</v>
      </c>
    </row>
    <row r="2570" spans="1:5" ht="30" x14ac:dyDescent="0.25">
      <c r="A2570" s="5" t="s">
        <v>5041</v>
      </c>
      <c r="B2570" s="15" t="s">
        <v>5042</v>
      </c>
      <c r="C2570" s="20" t="s">
        <v>371</v>
      </c>
      <c r="D2570" s="48">
        <v>2968.177734375</v>
      </c>
      <c r="E2570" s="59">
        <v>2966.804931640625</v>
      </c>
    </row>
    <row r="2571" spans="1:5" ht="30" x14ac:dyDescent="0.25">
      <c r="A2571" s="5" t="s">
        <v>5043</v>
      </c>
      <c r="B2571" s="15" t="s">
        <v>5044</v>
      </c>
      <c r="C2571" s="20" t="s">
        <v>371</v>
      </c>
      <c r="D2571" s="45">
        <v>420.68923950195312</v>
      </c>
      <c r="E2571" s="56">
        <v>419.31631469726562</v>
      </c>
    </row>
    <row r="2572" spans="1:5" ht="45" x14ac:dyDescent="0.25">
      <c r="A2572" s="5" t="s">
        <v>5045</v>
      </c>
      <c r="B2572" s="15" t="s">
        <v>5046</v>
      </c>
      <c r="C2572" s="20"/>
      <c r="D2572" s="42">
        <v>1.1037579774856567</v>
      </c>
      <c r="E2572" s="53">
        <v>1.1025327444076538</v>
      </c>
    </row>
    <row r="2573" spans="1:5" ht="30" x14ac:dyDescent="0.25">
      <c r="A2573" s="5" t="s">
        <v>5047</v>
      </c>
      <c r="B2573" s="15" t="s">
        <v>5048</v>
      </c>
      <c r="C2573" s="20" t="s">
        <v>3759</v>
      </c>
      <c r="D2573" s="42">
        <v>2.1838221549987793</v>
      </c>
      <c r="E2573" s="53">
        <v>2.2711448669433594</v>
      </c>
    </row>
    <row r="2574" spans="1:5" ht="30" x14ac:dyDescent="0.25">
      <c r="A2574" s="5" t="s">
        <v>5049</v>
      </c>
      <c r="B2574" s="15" t="s">
        <v>5050</v>
      </c>
      <c r="C2574" s="20" t="s">
        <v>376</v>
      </c>
      <c r="D2574" s="42">
        <v>2.0900387763977051</v>
      </c>
      <c r="E2574" s="53">
        <v>2.0954751968383789</v>
      </c>
    </row>
    <row r="2575" spans="1:5" ht="45" x14ac:dyDescent="0.25">
      <c r="A2575" s="5" t="s">
        <v>5051</v>
      </c>
      <c r="B2575" s="15" t="s">
        <v>5052</v>
      </c>
      <c r="C2575" s="20" t="s">
        <v>5053</v>
      </c>
      <c r="D2575" s="47">
        <v>3.9246141910552979E-2</v>
      </c>
      <c r="E2575" s="58">
        <v>3.9243828505277634E-2</v>
      </c>
    </row>
    <row r="2576" spans="1:5" ht="45" x14ac:dyDescent="0.25">
      <c r="A2576" s="5" t="s">
        <v>5054</v>
      </c>
      <c r="B2576" s="15" t="s">
        <v>5055</v>
      </c>
      <c r="C2576" s="20" t="s">
        <v>5056</v>
      </c>
      <c r="D2576" s="51">
        <v>1.8313561668037437E-5</v>
      </c>
      <c r="E2576" s="62">
        <v>1.8296364942216314E-5</v>
      </c>
    </row>
    <row r="2577" spans="1:5" ht="30" x14ac:dyDescent="0.25">
      <c r="A2577" s="5" t="s">
        <v>5057</v>
      </c>
      <c r="B2577" s="15" t="s">
        <v>5058</v>
      </c>
      <c r="C2577" s="20" t="s">
        <v>38</v>
      </c>
      <c r="D2577" s="42">
        <v>5.2680001258850098</v>
      </c>
      <c r="E2577" s="53">
        <v>5.4709901809692383</v>
      </c>
    </row>
    <row r="2578" spans="1:5" ht="30" x14ac:dyDescent="0.25">
      <c r="A2578" s="5" t="s">
        <v>5059</v>
      </c>
      <c r="B2578" s="15" t="s">
        <v>5060</v>
      </c>
      <c r="C2578" s="20" t="s">
        <v>30</v>
      </c>
      <c r="D2578" s="45">
        <v>226.92483520507812</v>
      </c>
      <c r="E2578" s="56">
        <v>226.60885620117187</v>
      </c>
    </row>
    <row r="2579" spans="1:5" ht="30" x14ac:dyDescent="0.25">
      <c r="A2579" s="5" t="s">
        <v>5061</v>
      </c>
      <c r="B2579" s="15" t="s">
        <v>5062</v>
      </c>
      <c r="C2579" s="20" t="s">
        <v>41</v>
      </c>
      <c r="D2579" s="42">
        <v>1.4634895324707031</v>
      </c>
      <c r="E2579" s="53">
        <v>1.2172116041183472</v>
      </c>
    </row>
    <row r="2580" spans="1:5" ht="30" x14ac:dyDescent="0.25">
      <c r="A2580" s="5" t="s">
        <v>5063</v>
      </c>
      <c r="B2580" s="15" t="s">
        <v>5064</v>
      </c>
      <c r="C2580" s="20" t="s">
        <v>376</v>
      </c>
      <c r="D2580" s="42">
        <v>7.1526036262512207</v>
      </c>
      <c r="E2580" s="53">
        <v>7.132537841796875</v>
      </c>
    </row>
    <row r="2581" spans="1:5" ht="30" x14ac:dyDescent="0.25">
      <c r="A2581" s="5" t="s">
        <v>5065</v>
      </c>
      <c r="B2581" s="15" t="s">
        <v>5066</v>
      </c>
      <c r="C2581" s="20" t="s">
        <v>371</v>
      </c>
      <c r="D2581" s="48">
        <v>2911.860107421875</v>
      </c>
      <c r="E2581" s="59">
        <v>2910.353759765625</v>
      </c>
    </row>
    <row r="2582" spans="1:5" ht="30" x14ac:dyDescent="0.25">
      <c r="A2582" s="5" t="s">
        <v>5067</v>
      </c>
      <c r="B2582" s="15" t="s">
        <v>5068</v>
      </c>
      <c r="C2582" s="20" t="s">
        <v>371</v>
      </c>
      <c r="D2582" s="45">
        <v>364.3714599609375</v>
      </c>
      <c r="E2582" s="56">
        <v>362.86532592773437</v>
      </c>
    </row>
    <row r="2583" spans="1:5" ht="30" x14ac:dyDescent="0.25">
      <c r="A2583" s="5" t="s">
        <v>5069</v>
      </c>
      <c r="B2583" s="15" t="s">
        <v>5070</v>
      </c>
      <c r="C2583" s="20"/>
      <c r="D2583" s="42">
        <v>1.0768109560012817</v>
      </c>
      <c r="E2583" s="53">
        <v>1.075464129447937</v>
      </c>
    </row>
    <row r="2584" spans="1:5" ht="30" x14ac:dyDescent="0.25">
      <c r="A2584" s="5" t="s">
        <v>5071</v>
      </c>
      <c r="B2584" s="15" t="s">
        <v>5072</v>
      </c>
      <c r="C2584" s="20" t="s">
        <v>3759</v>
      </c>
      <c r="D2584" s="42">
        <v>2.3346846103668213</v>
      </c>
      <c r="E2584" s="53">
        <v>2.4285566806793213</v>
      </c>
    </row>
    <row r="2585" spans="1:5" ht="30" x14ac:dyDescent="0.25">
      <c r="A2585" s="5" t="s">
        <v>5073</v>
      </c>
      <c r="B2585" s="15" t="s">
        <v>5074</v>
      </c>
      <c r="C2585" s="20" t="s">
        <v>376</v>
      </c>
      <c r="D2585" s="42">
        <v>2.1223266124725342</v>
      </c>
      <c r="E2585" s="53">
        <v>2.1301429271697998</v>
      </c>
    </row>
    <row r="2586" spans="1:5" ht="30" x14ac:dyDescent="0.25">
      <c r="A2586" s="5" t="s">
        <v>5075</v>
      </c>
      <c r="B2586" s="15" t="s">
        <v>5076</v>
      </c>
      <c r="C2586" s="20" t="s">
        <v>5053</v>
      </c>
      <c r="D2586" s="47">
        <v>3.6703076213598251E-2</v>
      </c>
      <c r="E2586" s="58">
        <v>3.671477735042572E-2</v>
      </c>
    </row>
    <row r="2587" spans="1:5" ht="30" x14ac:dyDescent="0.25">
      <c r="A2587" s="5" t="s">
        <v>5077</v>
      </c>
      <c r="B2587" s="15" t="s">
        <v>5078</v>
      </c>
      <c r="C2587" s="20" t="s">
        <v>5056</v>
      </c>
      <c r="D2587" s="51">
        <v>1.7191146980621852E-5</v>
      </c>
      <c r="E2587" s="62">
        <v>1.7173681044369005E-5</v>
      </c>
    </row>
    <row r="2588" spans="1:5" ht="60" x14ac:dyDescent="0.25">
      <c r="A2588" s="5" t="s">
        <v>5079</v>
      </c>
      <c r="B2588" s="15" t="s">
        <v>5080</v>
      </c>
      <c r="C2588" s="20" t="s">
        <v>38</v>
      </c>
      <c r="D2588" s="43">
        <v>79.389389038085937</v>
      </c>
      <c r="E2588" s="54">
        <v>82.432525634765625</v>
      </c>
    </row>
    <row r="2589" spans="1:5" ht="60" x14ac:dyDescent="0.25">
      <c r="A2589" s="5" t="s">
        <v>5081</v>
      </c>
      <c r="B2589" s="15" t="s">
        <v>5082</v>
      </c>
      <c r="C2589" s="20" t="s">
        <v>30</v>
      </c>
      <c r="D2589" s="45">
        <v>436.00494384765625</v>
      </c>
      <c r="E2589" s="56">
        <v>436.00473022460937</v>
      </c>
    </row>
    <row r="2590" spans="1:5" ht="60" x14ac:dyDescent="0.25">
      <c r="A2590" s="5" t="s">
        <v>5083</v>
      </c>
      <c r="B2590" s="15" t="s">
        <v>5084</v>
      </c>
      <c r="C2590" s="20" t="s">
        <v>41</v>
      </c>
      <c r="D2590" s="45">
        <v>210.33328247070312</v>
      </c>
      <c r="E2590" s="56">
        <v>246.19003295898437</v>
      </c>
    </row>
    <row r="2591" spans="1:5" ht="60" x14ac:dyDescent="0.25">
      <c r="A2591" s="5" t="s">
        <v>5085</v>
      </c>
      <c r="B2591" s="15" t="s">
        <v>5086</v>
      </c>
      <c r="C2591" s="20" t="s">
        <v>376</v>
      </c>
      <c r="D2591" s="42">
        <v>6.5114011764526367</v>
      </c>
      <c r="E2591" s="53">
        <v>6.4886541366577148</v>
      </c>
    </row>
    <row r="2592" spans="1:5" ht="60" x14ac:dyDescent="0.25">
      <c r="A2592" s="5" t="s">
        <v>5087</v>
      </c>
      <c r="B2592" s="15" t="s">
        <v>5088</v>
      </c>
      <c r="C2592" s="20" t="s">
        <v>371</v>
      </c>
      <c r="D2592" s="44">
        <v>3237.77197265625</v>
      </c>
      <c r="E2592" s="55">
        <v>3232.808349609375</v>
      </c>
    </row>
    <row r="2593" spans="1:5" ht="60" x14ac:dyDescent="0.25">
      <c r="A2593" s="5" t="s">
        <v>5089</v>
      </c>
      <c r="B2593" s="15" t="s">
        <v>5090</v>
      </c>
      <c r="C2593" s="20" t="s">
        <v>371</v>
      </c>
      <c r="D2593" s="45">
        <v>690.28338623046875</v>
      </c>
      <c r="E2593" s="56">
        <v>685.31976318359375</v>
      </c>
    </row>
    <row r="2594" spans="1:5" ht="60" x14ac:dyDescent="0.25">
      <c r="A2594" s="5" t="s">
        <v>5091</v>
      </c>
      <c r="B2594" s="15" t="s">
        <v>5092</v>
      </c>
      <c r="C2594" s="20"/>
      <c r="D2594" s="42">
        <v>1.3308883905410767</v>
      </c>
      <c r="E2594" s="53">
        <v>1.3350423574447632</v>
      </c>
    </row>
    <row r="2595" spans="1:5" ht="60" x14ac:dyDescent="0.25">
      <c r="A2595" s="5" t="s">
        <v>5093</v>
      </c>
      <c r="B2595" s="15" t="s">
        <v>5094</v>
      </c>
      <c r="C2595" s="20" t="s">
        <v>3759</v>
      </c>
      <c r="D2595" s="43">
        <v>26.688028335571289</v>
      </c>
      <c r="E2595" s="54">
        <v>27.827421188354492</v>
      </c>
    </row>
    <row r="2596" spans="1:5" ht="60" x14ac:dyDescent="0.25">
      <c r="A2596" s="5" t="s">
        <v>5095</v>
      </c>
      <c r="B2596" s="15" t="s">
        <v>5096</v>
      </c>
      <c r="C2596" s="20" t="s">
        <v>376</v>
      </c>
      <c r="D2596" s="42">
        <v>2.5929813385009766</v>
      </c>
      <c r="E2596" s="53">
        <v>2.6201357841491699</v>
      </c>
    </row>
    <row r="2597" spans="1:5" ht="60" x14ac:dyDescent="0.25">
      <c r="A2597" s="5" t="s">
        <v>5097</v>
      </c>
      <c r="B2597" s="15" t="s">
        <v>5098</v>
      </c>
      <c r="C2597" s="20" t="s">
        <v>5053</v>
      </c>
      <c r="D2597" s="47">
        <v>6.6688656806945801E-2</v>
      </c>
      <c r="E2597" s="58">
        <v>6.7076921463012695E-2</v>
      </c>
    </row>
    <row r="2598" spans="1:5" ht="60" x14ac:dyDescent="0.25">
      <c r="A2598" s="5" t="s">
        <v>5099</v>
      </c>
      <c r="B2598" s="15" t="s">
        <v>5100</v>
      </c>
      <c r="C2598" s="20" t="s">
        <v>5056</v>
      </c>
      <c r="D2598" s="51">
        <v>2.6025330953416415E-5</v>
      </c>
      <c r="E2598" s="62">
        <v>2.6036321287392639E-5</v>
      </c>
    </row>
    <row r="2599" spans="1:5" ht="30" x14ac:dyDescent="0.25">
      <c r="A2599" s="5" t="s">
        <v>5101</v>
      </c>
      <c r="B2599" s="15" t="s">
        <v>5102</v>
      </c>
      <c r="C2599" s="20" t="s">
        <v>38</v>
      </c>
      <c r="D2599" s="42">
        <v>1.0135135650634766</v>
      </c>
      <c r="E2599" s="53">
        <v>1.0135135650634766</v>
      </c>
    </row>
    <row r="2600" spans="1:5" ht="30" x14ac:dyDescent="0.25">
      <c r="A2600" s="5" t="s">
        <v>5103</v>
      </c>
      <c r="B2600" s="15" t="s">
        <v>5104</v>
      </c>
      <c r="C2600" s="20" t="s">
        <v>30</v>
      </c>
      <c r="D2600" s="43">
        <v>29.241628646850586</v>
      </c>
      <c r="E2600" s="54">
        <v>27.322345733642578</v>
      </c>
    </row>
    <row r="2601" spans="1:5" ht="30" x14ac:dyDescent="0.25">
      <c r="A2601" s="5" t="s">
        <v>5105</v>
      </c>
      <c r="B2601" s="15" t="s">
        <v>5106</v>
      </c>
      <c r="C2601" s="20" t="s">
        <v>41</v>
      </c>
      <c r="D2601" s="44">
        <v>3993.5029296875</v>
      </c>
      <c r="E2601" s="55">
        <v>4656.955078125</v>
      </c>
    </row>
    <row r="2602" spans="1:5" ht="30" x14ac:dyDescent="0.25">
      <c r="A2602" s="5" t="s">
        <v>5107</v>
      </c>
      <c r="B2602" s="15" t="s">
        <v>5108</v>
      </c>
      <c r="C2602" s="20" t="s">
        <v>376</v>
      </c>
      <c r="D2602" s="47">
        <v>0.42629286646842957</v>
      </c>
      <c r="E2602" s="58">
        <v>0.39967441558837891</v>
      </c>
    </row>
    <row r="2603" spans="1:5" ht="30" x14ac:dyDescent="0.25">
      <c r="A2603" s="5" t="s">
        <v>5109</v>
      </c>
      <c r="B2603" s="15" t="s">
        <v>5110</v>
      </c>
      <c r="C2603" s="20" t="s">
        <v>371</v>
      </c>
      <c r="D2603" s="45">
        <v>122.57333374023437</v>
      </c>
      <c r="E2603" s="56">
        <v>114.54670715332031</v>
      </c>
    </row>
    <row r="2604" spans="1:5" ht="30" x14ac:dyDescent="0.25">
      <c r="A2604" s="5" t="s">
        <v>5111</v>
      </c>
      <c r="B2604" s="15" t="s">
        <v>5112</v>
      </c>
      <c r="C2604" s="20" t="s">
        <v>371</v>
      </c>
      <c r="D2604" s="48">
        <v>-2424.915283203125</v>
      </c>
      <c r="E2604" s="59">
        <v>-2432.94189453125</v>
      </c>
    </row>
    <row r="2605" spans="1:5" ht="30" x14ac:dyDescent="0.25">
      <c r="A2605" s="5" t="s">
        <v>5113</v>
      </c>
      <c r="B2605" s="15" t="s">
        <v>5114</v>
      </c>
      <c r="C2605" s="20"/>
      <c r="D2605" s="47">
        <v>-0.13137394189834595</v>
      </c>
      <c r="E2605" s="58">
        <v>-0.13493101298809052</v>
      </c>
    </row>
    <row r="2606" spans="1:5" ht="30" x14ac:dyDescent="0.25">
      <c r="A2606" s="5" t="s">
        <v>5115</v>
      </c>
      <c r="B2606" s="15" t="s">
        <v>5116</v>
      </c>
      <c r="C2606" s="20" t="s">
        <v>3759</v>
      </c>
      <c r="D2606" s="45">
        <v>995.91595458984375</v>
      </c>
      <c r="E2606" s="56">
        <v>996.46563720703125</v>
      </c>
    </row>
    <row r="2607" spans="1:5" ht="30" x14ac:dyDescent="0.25">
      <c r="A2607" s="5" t="s">
        <v>5117</v>
      </c>
      <c r="B2607" s="15" t="s">
        <v>5118</v>
      </c>
      <c r="C2607" s="20" t="s">
        <v>376</v>
      </c>
      <c r="D2607" s="42">
        <v>4.1782875061035156</v>
      </c>
      <c r="E2607" s="53">
        <v>4.1786408424377441</v>
      </c>
    </row>
    <row r="2608" spans="1:5" ht="45" x14ac:dyDescent="0.25">
      <c r="A2608" s="5" t="s">
        <v>5119</v>
      </c>
      <c r="B2608" s="15" t="s">
        <v>5120</v>
      </c>
      <c r="C2608" s="20" t="s">
        <v>5053</v>
      </c>
      <c r="D2608" s="47">
        <v>0.6144338846206665</v>
      </c>
      <c r="E2608" s="58">
        <v>0.61158531904220581</v>
      </c>
    </row>
    <row r="2609" spans="1:5" ht="45" x14ac:dyDescent="0.25">
      <c r="A2609" s="5" t="s">
        <v>5121</v>
      </c>
      <c r="B2609" s="15" t="s">
        <v>5122</v>
      </c>
      <c r="C2609" s="20" t="s">
        <v>5056</v>
      </c>
      <c r="D2609" s="52">
        <v>8.0939120380207896E-4</v>
      </c>
      <c r="E2609" s="63">
        <v>8.4395898738875985E-4</v>
      </c>
    </row>
    <row r="2610" spans="1:5" ht="60" x14ac:dyDescent="0.25">
      <c r="A2610" s="5" t="s">
        <v>5123</v>
      </c>
      <c r="B2610" s="15" t="s">
        <v>5124</v>
      </c>
      <c r="C2610" s="20" t="s">
        <v>38</v>
      </c>
      <c r="D2610" s="43">
        <v>89.617446899414062</v>
      </c>
      <c r="E2610" s="54">
        <v>93.052635192871094</v>
      </c>
    </row>
    <row r="2611" spans="1:5" ht="60" x14ac:dyDescent="0.25">
      <c r="A2611" s="5" t="s">
        <v>5125</v>
      </c>
      <c r="B2611" s="15" t="s">
        <v>5126</v>
      </c>
      <c r="C2611" s="20" t="s">
        <v>30</v>
      </c>
      <c r="D2611" s="45">
        <v>303.01644897460938</v>
      </c>
      <c r="E2611" s="56">
        <v>296.1513671875</v>
      </c>
    </row>
    <row r="2612" spans="1:5" ht="60" x14ac:dyDescent="0.25">
      <c r="A2612" s="5" t="s">
        <v>5127</v>
      </c>
      <c r="B2612" s="15" t="s">
        <v>5128</v>
      </c>
      <c r="C2612" s="20" t="s">
        <v>41</v>
      </c>
      <c r="D2612" s="45">
        <v>201.00125122070312</v>
      </c>
      <c r="E2612" s="56">
        <v>235.12034606933594</v>
      </c>
    </row>
    <row r="2613" spans="1:5" ht="60" x14ac:dyDescent="0.25">
      <c r="A2613" s="5" t="s">
        <v>5129</v>
      </c>
      <c r="B2613" s="15" t="s">
        <v>5130</v>
      </c>
      <c r="C2613" s="20" t="s">
        <v>376</v>
      </c>
      <c r="D2613" s="42">
        <v>3.2834055423736572</v>
      </c>
      <c r="E2613" s="53">
        <v>3.2133886814117432</v>
      </c>
    </row>
    <row r="2614" spans="1:5" ht="60" x14ac:dyDescent="0.25">
      <c r="A2614" s="5" t="s">
        <v>5131</v>
      </c>
      <c r="B2614" s="15" t="s">
        <v>5132</v>
      </c>
      <c r="C2614" s="20" t="s">
        <v>371</v>
      </c>
      <c r="D2614" s="48">
        <v>1361.6749267578125</v>
      </c>
      <c r="E2614" s="59">
        <v>1322.1021728515625</v>
      </c>
    </row>
    <row r="2615" spans="1:5" ht="60" x14ac:dyDescent="0.25">
      <c r="A2615" s="5" t="s">
        <v>5133</v>
      </c>
      <c r="B2615" s="15" t="s">
        <v>5134</v>
      </c>
      <c r="C2615" s="20" t="s">
        <v>371</v>
      </c>
      <c r="D2615" s="48">
        <v>-1185.8134765625</v>
      </c>
      <c r="E2615" s="59">
        <v>-1225.3863525390625</v>
      </c>
    </row>
    <row r="2616" spans="1:5" ht="60" x14ac:dyDescent="0.25">
      <c r="A2616" s="5" t="s">
        <v>5135</v>
      </c>
      <c r="B2616" s="15" t="s">
        <v>5136</v>
      </c>
      <c r="C2616" s="20"/>
      <c r="D2616" s="52">
        <v>-1.7477711662650108E-4</v>
      </c>
      <c r="E2616" s="58">
        <v>-4.0627140551805496E-2</v>
      </c>
    </row>
    <row r="2617" spans="1:5" ht="60" x14ac:dyDescent="0.25">
      <c r="A2617" s="5" t="s">
        <v>5137</v>
      </c>
      <c r="B2617" s="15" t="s">
        <v>5138</v>
      </c>
      <c r="C2617" s="20" t="s">
        <v>3759</v>
      </c>
      <c r="D2617" s="45">
        <v>705.89013671875</v>
      </c>
      <c r="E2617" s="56">
        <v>722.42132568359375</v>
      </c>
    </row>
    <row r="2618" spans="1:5" ht="60" x14ac:dyDescent="0.25">
      <c r="A2618" s="5" t="s">
        <v>5139</v>
      </c>
      <c r="B2618" s="15" t="s">
        <v>5140</v>
      </c>
      <c r="C2618" s="20" t="s">
        <v>376</v>
      </c>
      <c r="D2618" s="42">
        <v>6.0755405426025391</v>
      </c>
      <c r="E2618" s="53">
        <v>5.6006379127502441</v>
      </c>
    </row>
    <row r="2619" spans="1:5" ht="60" x14ac:dyDescent="0.25">
      <c r="A2619" s="5" t="s">
        <v>5141</v>
      </c>
      <c r="B2619" s="15" t="s">
        <v>5142</v>
      </c>
      <c r="C2619" s="20" t="s">
        <v>5053</v>
      </c>
      <c r="D2619" s="47">
        <v>0.53992003202438354</v>
      </c>
      <c r="E2619" s="58">
        <v>0.55460238456726074</v>
      </c>
    </row>
    <row r="2620" spans="1:5" ht="60" x14ac:dyDescent="0.25">
      <c r="A2620" s="5" t="s">
        <v>5143</v>
      </c>
      <c r="B2620" s="15" t="s">
        <v>5144</v>
      </c>
      <c r="C2620" s="20" t="s">
        <v>5056</v>
      </c>
      <c r="D2620" s="51">
        <v>8.4710904047824442E-5</v>
      </c>
      <c r="E2620" s="62">
        <v>8.7726555648259819E-5</v>
      </c>
    </row>
    <row r="2621" spans="1:5" ht="30" x14ac:dyDescent="0.25">
      <c r="A2621" s="5" t="s">
        <v>5145</v>
      </c>
      <c r="B2621" s="15" t="s">
        <v>5146</v>
      </c>
      <c r="C2621" s="20" t="s">
        <v>38</v>
      </c>
      <c r="D2621" s="42">
        <v>3.0947322845458984</v>
      </c>
      <c r="E2621" s="53">
        <v>3.0947322845458984</v>
      </c>
    </row>
    <row r="2622" spans="1:5" ht="30" x14ac:dyDescent="0.25">
      <c r="A2622" s="5" t="s">
        <v>5147</v>
      </c>
      <c r="B2622" s="15" t="s">
        <v>5148</v>
      </c>
      <c r="C2622" s="20" t="s">
        <v>30</v>
      </c>
      <c r="D2622" s="43">
        <v>29.295747756958008</v>
      </c>
      <c r="E2622" s="54">
        <v>27.376157760620117</v>
      </c>
    </row>
    <row r="2623" spans="1:5" ht="30" x14ac:dyDescent="0.25">
      <c r="A2623" s="5" t="s">
        <v>5149</v>
      </c>
      <c r="B2623" s="15" t="s">
        <v>5150</v>
      </c>
      <c r="C2623" s="20" t="s">
        <v>41</v>
      </c>
      <c r="D2623" s="44">
        <v>3993.5029296875</v>
      </c>
      <c r="E2623" s="55">
        <v>4656.955078125</v>
      </c>
    </row>
    <row r="2624" spans="1:5" ht="30" x14ac:dyDescent="0.25">
      <c r="A2624" s="5" t="s">
        <v>5151</v>
      </c>
      <c r="B2624" s="15" t="s">
        <v>5152</v>
      </c>
      <c r="C2624" s="20" t="s">
        <v>376</v>
      </c>
      <c r="D2624" s="47">
        <v>0.42697915434837341</v>
      </c>
      <c r="E2624" s="58">
        <v>0.40036463737487793</v>
      </c>
    </row>
    <row r="2625" spans="1:5" ht="30" x14ac:dyDescent="0.25">
      <c r="A2625" s="5" t="s">
        <v>5153</v>
      </c>
      <c r="B2625" s="15" t="s">
        <v>5154</v>
      </c>
      <c r="C2625" s="20" t="s">
        <v>371</v>
      </c>
      <c r="D2625" s="45">
        <v>122.99126434326172</v>
      </c>
      <c r="E2625" s="56">
        <v>114.96463012695312</v>
      </c>
    </row>
    <row r="2626" spans="1:5" ht="30" x14ac:dyDescent="0.25">
      <c r="A2626" s="5" t="s">
        <v>5155</v>
      </c>
      <c r="B2626" s="15" t="s">
        <v>5156</v>
      </c>
      <c r="C2626" s="20" t="s">
        <v>371</v>
      </c>
      <c r="D2626" s="48">
        <v>-2424.497314453125</v>
      </c>
      <c r="E2626" s="59">
        <v>-2432.52392578125</v>
      </c>
    </row>
    <row r="2627" spans="1:5" ht="30" x14ac:dyDescent="0.25">
      <c r="A2627" s="5" t="s">
        <v>5157</v>
      </c>
      <c r="B2627" s="15" t="s">
        <v>5158</v>
      </c>
      <c r="C2627" s="20"/>
      <c r="D2627" s="47">
        <v>-0.20506936311721802</v>
      </c>
      <c r="E2627" s="58">
        <v>-0.20878484845161438</v>
      </c>
    </row>
    <row r="2628" spans="1:5" ht="30" x14ac:dyDescent="0.25">
      <c r="A2628" s="5" t="s">
        <v>5159</v>
      </c>
      <c r="B2628" s="15" t="s">
        <v>5160</v>
      </c>
      <c r="C2628" s="20" t="s">
        <v>3759</v>
      </c>
      <c r="D2628" s="45">
        <v>995.99267578125</v>
      </c>
      <c r="E2628" s="56">
        <v>996.54376220703125</v>
      </c>
    </row>
    <row r="2629" spans="1:5" ht="30" x14ac:dyDescent="0.25">
      <c r="A2629" s="5" t="s">
        <v>5161</v>
      </c>
      <c r="B2629" s="15" t="s">
        <v>5162</v>
      </c>
      <c r="C2629" s="20" t="s">
        <v>376</v>
      </c>
      <c r="D2629" s="42">
        <v>4.1776995658874512</v>
      </c>
      <c r="E2629" s="53">
        <v>4.1780333518981934</v>
      </c>
    </row>
    <row r="2630" spans="1:5" ht="30" x14ac:dyDescent="0.25">
      <c r="A2630" s="5" t="s">
        <v>5163</v>
      </c>
      <c r="B2630" s="15" t="s">
        <v>5164</v>
      </c>
      <c r="C2630" s="20" t="s">
        <v>5053</v>
      </c>
      <c r="D2630" s="47">
        <v>0.61462318897247314</v>
      </c>
      <c r="E2630" s="58">
        <v>0.61177653074264526</v>
      </c>
    </row>
    <row r="2631" spans="1:5" ht="30" x14ac:dyDescent="0.25">
      <c r="A2631" s="5" t="s">
        <v>5165</v>
      </c>
      <c r="B2631" s="15" t="s">
        <v>5166</v>
      </c>
      <c r="C2631" s="20" t="s">
        <v>5056</v>
      </c>
      <c r="D2631" s="52">
        <v>8.0842874012887478E-4</v>
      </c>
      <c r="E2631" s="63">
        <v>8.4292679093778133E-4</v>
      </c>
    </row>
    <row r="2632" spans="1:5" ht="30" x14ac:dyDescent="0.25">
      <c r="A2632" s="5" t="s">
        <v>5167</v>
      </c>
      <c r="B2632" s="15" t="s">
        <v>5168</v>
      </c>
      <c r="C2632" s="20" t="s">
        <v>38</v>
      </c>
      <c r="D2632" s="42">
        <v>3.0947322845458984</v>
      </c>
      <c r="E2632" s="53">
        <v>3.0947322845458984</v>
      </c>
    </row>
    <row r="2633" spans="1:5" ht="30" x14ac:dyDescent="0.25">
      <c r="A2633" s="5" t="s">
        <v>5169</v>
      </c>
      <c r="B2633" s="15" t="s">
        <v>5170</v>
      </c>
      <c r="C2633" s="20" t="s">
        <v>30</v>
      </c>
      <c r="D2633" s="43">
        <v>29.295747756958008</v>
      </c>
      <c r="E2633" s="54">
        <v>27.376157760620117</v>
      </c>
    </row>
    <row r="2634" spans="1:5" ht="30" x14ac:dyDescent="0.25">
      <c r="A2634" s="5" t="s">
        <v>5171</v>
      </c>
      <c r="B2634" s="15" t="s">
        <v>5172</v>
      </c>
      <c r="C2634" s="20" t="s">
        <v>41</v>
      </c>
      <c r="D2634" s="44">
        <v>3993.5029296875</v>
      </c>
      <c r="E2634" s="55">
        <v>4656.955078125</v>
      </c>
    </row>
    <row r="2635" spans="1:5" ht="30" x14ac:dyDescent="0.25">
      <c r="A2635" s="5" t="s">
        <v>5173</v>
      </c>
      <c r="B2635" s="15" t="s">
        <v>5174</v>
      </c>
      <c r="C2635" s="20" t="s">
        <v>376</v>
      </c>
      <c r="D2635" s="47">
        <v>0.42697915434837341</v>
      </c>
      <c r="E2635" s="58">
        <v>0.40036463737487793</v>
      </c>
    </row>
    <row r="2636" spans="1:5" ht="30" x14ac:dyDescent="0.25">
      <c r="A2636" s="5" t="s">
        <v>5175</v>
      </c>
      <c r="B2636" s="15" t="s">
        <v>5176</v>
      </c>
      <c r="C2636" s="20" t="s">
        <v>371</v>
      </c>
      <c r="D2636" s="45">
        <v>122.99126434326172</v>
      </c>
      <c r="E2636" s="56">
        <v>114.96463012695312</v>
      </c>
    </row>
    <row r="2637" spans="1:5" ht="30" x14ac:dyDescent="0.25">
      <c r="A2637" s="5" t="s">
        <v>5177</v>
      </c>
      <c r="B2637" s="15" t="s">
        <v>5178</v>
      </c>
      <c r="C2637" s="20" t="s">
        <v>371</v>
      </c>
      <c r="D2637" s="48">
        <v>-2424.497314453125</v>
      </c>
      <c r="E2637" s="59">
        <v>-2432.52392578125</v>
      </c>
    </row>
    <row r="2638" spans="1:5" ht="30" x14ac:dyDescent="0.25">
      <c r="A2638" s="5" t="s">
        <v>5179</v>
      </c>
      <c r="B2638" s="15" t="s">
        <v>5180</v>
      </c>
      <c r="C2638" s="20"/>
      <c r="D2638" s="47">
        <v>-0.20506936311721802</v>
      </c>
      <c r="E2638" s="58">
        <v>-0.20878484845161438</v>
      </c>
    </row>
    <row r="2639" spans="1:5" ht="30" x14ac:dyDescent="0.25">
      <c r="A2639" s="5" t="s">
        <v>5181</v>
      </c>
      <c r="B2639" s="15" t="s">
        <v>5182</v>
      </c>
      <c r="C2639" s="20" t="s">
        <v>3759</v>
      </c>
      <c r="D2639" s="45">
        <v>995.99267578125</v>
      </c>
      <c r="E2639" s="56">
        <v>996.54376220703125</v>
      </c>
    </row>
    <row r="2640" spans="1:5" ht="30" x14ac:dyDescent="0.25">
      <c r="A2640" s="5" t="s">
        <v>5183</v>
      </c>
      <c r="B2640" s="15" t="s">
        <v>5184</v>
      </c>
      <c r="C2640" s="20" t="s">
        <v>376</v>
      </c>
      <c r="D2640" s="42">
        <v>4.1776995658874512</v>
      </c>
      <c r="E2640" s="53">
        <v>4.1780333518981934</v>
      </c>
    </row>
    <row r="2641" spans="1:5" ht="30" x14ac:dyDescent="0.25">
      <c r="A2641" s="5" t="s">
        <v>5185</v>
      </c>
      <c r="B2641" s="15" t="s">
        <v>5186</v>
      </c>
      <c r="C2641" s="20" t="s">
        <v>5053</v>
      </c>
      <c r="D2641" s="47">
        <v>0.61462318897247314</v>
      </c>
      <c r="E2641" s="58">
        <v>0.61177653074264526</v>
      </c>
    </row>
    <row r="2642" spans="1:5" ht="30" x14ac:dyDescent="0.25">
      <c r="A2642" s="5" t="s">
        <v>5187</v>
      </c>
      <c r="B2642" s="15" t="s">
        <v>5188</v>
      </c>
      <c r="C2642" s="20" t="s">
        <v>5056</v>
      </c>
      <c r="D2642" s="52">
        <v>8.0842874012887478E-4</v>
      </c>
      <c r="E2642" s="63">
        <v>8.4292679093778133E-4</v>
      </c>
    </row>
    <row r="2643" spans="1:5" ht="30" x14ac:dyDescent="0.25">
      <c r="A2643" s="5" t="s">
        <v>5189</v>
      </c>
      <c r="B2643" s="15" t="s">
        <v>5190</v>
      </c>
      <c r="C2643" s="20" t="s">
        <v>38</v>
      </c>
      <c r="D2643" s="43">
        <v>97.683013916015625</v>
      </c>
      <c r="E2643" s="56">
        <v>101.42737579345703</v>
      </c>
    </row>
    <row r="2644" spans="1:5" ht="45" x14ac:dyDescent="0.25">
      <c r="A2644" s="5" t="s">
        <v>5191</v>
      </c>
      <c r="B2644" s="15" t="s">
        <v>5192</v>
      </c>
      <c r="C2644" s="20" t="s">
        <v>30</v>
      </c>
      <c r="D2644" s="45">
        <v>220.17764282226562</v>
      </c>
      <c r="E2644" s="56">
        <v>220.50515747070312</v>
      </c>
    </row>
    <row r="2645" spans="1:5" ht="30" x14ac:dyDescent="0.25">
      <c r="A2645" s="5" t="s">
        <v>5193</v>
      </c>
      <c r="B2645" s="15" t="s">
        <v>5194</v>
      </c>
      <c r="C2645" s="20" t="s">
        <v>41</v>
      </c>
      <c r="D2645" s="45">
        <v>201.00125122070312</v>
      </c>
      <c r="E2645" s="56">
        <v>235.12034606933594</v>
      </c>
    </row>
    <row r="2646" spans="1:5" ht="30" x14ac:dyDescent="0.25">
      <c r="A2646" s="5" t="s">
        <v>5195</v>
      </c>
      <c r="B2646" s="15" t="s">
        <v>5196</v>
      </c>
      <c r="C2646" s="20" t="s">
        <v>376</v>
      </c>
      <c r="D2646" s="42">
        <v>2.5059299468994141</v>
      </c>
      <c r="E2646" s="53">
        <v>2.508291482925415</v>
      </c>
    </row>
    <row r="2647" spans="1:5" ht="30" x14ac:dyDescent="0.25">
      <c r="A2647" s="5" t="s">
        <v>5197</v>
      </c>
      <c r="B2647" s="15" t="s">
        <v>5198</v>
      </c>
      <c r="C2647" s="20" t="s">
        <v>371</v>
      </c>
      <c r="D2647" s="45">
        <v>946.624755859375</v>
      </c>
      <c r="E2647" s="56">
        <v>948.23199462890625</v>
      </c>
    </row>
    <row r="2648" spans="1:5" ht="30" x14ac:dyDescent="0.25">
      <c r="A2648" s="5" t="s">
        <v>5199</v>
      </c>
      <c r="B2648" s="15" t="s">
        <v>5200</v>
      </c>
      <c r="C2648" s="20" t="s">
        <v>371</v>
      </c>
      <c r="D2648" s="48">
        <v>-1600.86376953125</v>
      </c>
      <c r="E2648" s="59">
        <v>-1599.2564697265625</v>
      </c>
    </row>
    <row r="2649" spans="1:5" ht="45" x14ac:dyDescent="0.25">
      <c r="A2649" s="5" t="s">
        <v>5201</v>
      </c>
      <c r="B2649" s="15" t="s">
        <v>5202</v>
      </c>
      <c r="C2649" s="20"/>
      <c r="D2649" s="47">
        <v>-0.33875861763954163</v>
      </c>
      <c r="E2649" s="58">
        <v>-0.35588085651397705</v>
      </c>
    </row>
    <row r="2650" spans="1:5" ht="30" x14ac:dyDescent="0.25">
      <c r="A2650" s="5" t="s">
        <v>5203</v>
      </c>
      <c r="B2650" s="15" t="s">
        <v>5204</v>
      </c>
      <c r="C2650" s="20" t="s">
        <v>3759</v>
      </c>
      <c r="D2650" s="45">
        <v>846.46295166015625</v>
      </c>
      <c r="E2650" s="56">
        <v>846.3621826171875</v>
      </c>
    </row>
    <row r="2651" spans="1:5" ht="45" x14ac:dyDescent="0.25">
      <c r="A2651" s="5" t="s">
        <v>5205</v>
      </c>
      <c r="B2651" s="15" t="s">
        <v>5206</v>
      </c>
      <c r="C2651" s="20" t="s">
        <v>376</v>
      </c>
      <c r="D2651" s="42">
        <v>4.5583090782165527</v>
      </c>
      <c r="E2651" s="53">
        <v>4.5576872825622559</v>
      </c>
    </row>
    <row r="2652" spans="1:5" ht="45" x14ac:dyDescent="0.25">
      <c r="A2652" s="5" t="s">
        <v>5207</v>
      </c>
      <c r="B2652" s="15" t="s">
        <v>5208</v>
      </c>
      <c r="C2652" s="20" t="s">
        <v>5053</v>
      </c>
      <c r="D2652" s="47">
        <v>0.65592432022094727</v>
      </c>
      <c r="E2652" s="58">
        <v>0.65600812435150146</v>
      </c>
    </row>
    <row r="2653" spans="1:5" ht="45" x14ac:dyDescent="0.25">
      <c r="A2653" s="5" t="s">
        <v>5209</v>
      </c>
      <c r="B2653" s="15" t="s">
        <v>5210</v>
      </c>
      <c r="C2653" s="20" t="s">
        <v>5056</v>
      </c>
      <c r="D2653" s="52">
        <v>1.2274036998860538E-4</v>
      </c>
      <c r="E2653" s="63">
        <v>1.2264448741916567E-4</v>
      </c>
    </row>
    <row r="2654" spans="1:5" ht="30" x14ac:dyDescent="0.25">
      <c r="A2654" s="5" t="s">
        <v>5211</v>
      </c>
      <c r="B2654" s="15" t="s">
        <v>5212</v>
      </c>
      <c r="C2654" s="20" t="s">
        <v>38</v>
      </c>
      <c r="D2654" s="42">
        <v>3.4473249912261963</v>
      </c>
      <c r="E2654" s="53">
        <v>3.4473249912261963</v>
      </c>
    </row>
    <row r="2655" spans="1:5" ht="30" x14ac:dyDescent="0.25">
      <c r="A2655" s="5" t="s">
        <v>5213</v>
      </c>
      <c r="B2655" s="15" t="s">
        <v>5214</v>
      </c>
      <c r="C2655" s="20" t="s">
        <v>30</v>
      </c>
      <c r="D2655" s="45">
        <v>138.328857421875</v>
      </c>
      <c r="E2655" s="56">
        <v>138.328857421875</v>
      </c>
    </row>
    <row r="2656" spans="1:5" ht="30" x14ac:dyDescent="0.25">
      <c r="A2656" s="5" t="s">
        <v>5215</v>
      </c>
      <c r="B2656" s="15" t="s">
        <v>5216</v>
      </c>
      <c r="C2656" s="20" t="s">
        <v>41</v>
      </c>
      <c r="D2656" s="45">
        <v>210.83453369140625</v>
      </c>
      <c r="E2656" s="56">
        <v>246.7763671875</v>
      </c>
    </row>
    <row r="2657" spans="1:5" ht="30" x14ac:dyDescent="0.25">
      <c r="A2657" s="5" t="s">
        <v>5217</v>
      </c>
      <c r="B2657" s="15" t="s">
        <v>5218</v>
      </c>
      <c r="C2657" s="20" t="s">
        <v>376</v>
      </c>
      <c r="D2657" s="42">
        <v>1.8800829648971558</v>
      </c>
      <c r="E2657" s="53">
        <v>1.8800829648971558</v>
      </c>
    </row>
    <row r="2658" spans="1:5" ht="30" x14ac:dyDescent="0.25">
      <c r="A2658" s="5" t="s">
        <v>5219</v>
      </c>
      <c r="B2658" s="15" t="s">
        <v>5220</v>
      </c>
      <c r="C2658" s="20" t="s">
        <v>371</v>
      </c>
      <c r="D2658" s="45">
        <v>647.10162353515625</v>
      </c>
      <c r="E2658" s="56">
        <v>647.10162353515625</v>
      </c>
    </row>
    <row r="2659" spans="1:5" ht="30" x14ac:dyDescent="0.25">
      <c r="A2659" s="5" t="s">
        <v>5221</v>
      </c>
      <c r="B2659" s="15" t="s">
        <v>5222</v>
      </c>
      <c r="C2659" s="20" t="s">
        <v>371</v>
      </c>
      <c r="D2659" s="48">
        <v>-1900.386962890625</v>
      </c>
      <c r="E2659" s="59">
        <v>-1900.386962890625</v>
      </c>
    </row>
    <row r="2660" spans="1:5" ht="30" x14ac:dyDescent="0.25">
      <c r="A2660" s="5" t="s">
        <v>5223</v>
      </c>
      <c r="B2660" s="15" t="s">
        <v>5224</v>
      </c>
      <c r="C2660" s="20"/>
      <c r="D2660" s="47">
        <v>3.0276568606495857E-2</v>
      </c>
      <c r="E2660" s="58">
        <v>3.0276568606495857E-2</v>
      </c>
    </row>
    <row r="2661" spans="1:5" ht="30" x14ac:dyDescent="0.25">
      <c r="A2661" s="5" t="s">
        <v>5225</v>
      </c>
      <c r="B2661" s="15" t="s">
        <v>5226</v>
      </c>
      <c r="C2661" s="20" t="s">
        <v>3759</v>
      </c>
      <c r="D2661" s="43">
        <v>58.332229614257813</v>
      </c>
      <c r="E2661" s="54">
        <v>58.332229614257813</v>
      </c>
    </row>
    <row r="2662" spans="1:5" ht="30" x14ac:dyDescent="0.25">
      <c r="A2662" s="5" t="s">
        <v>5227</v>
      </c>
      <c r="B2662" s="15" t="s">
        <v>5228</v>
      </c>
      <c r="C2662" s="20" t="s">
        <v>376</v>
      </c>
      <c r="D2662" s="42">
        <v>4.2809076309204102</v>
      </c>
      <c r="E2662" s="53">
        <v>4.2809076309204102</v>
      </c>
    </row>
    <row r="2663" spans="1:5" ht="45" x14ac:dyDescent="0.25">
      <c r="A2663" s="5" t="s">
        <v>5229</v>
      </c>
      <c r="B2663" s="15" t="s">
        <v>5230</v>
      </c>
      <c r="C2663" s="20" t="s">
        <v>5053</v>
      </c>
      <c r="D2663" s="47">
        <v>2.9225748032331467E-2</v>
      </c>
      <c r="E2663" s="58">
        <v>2.9225748032331467E-2</v>
      </c>
    </row>
    <row r="2664" spans="1:5" ht="45" x14ac:dyDescent="0.25">
      <c r="A2664" s="5" t="s">
        <v>5231</v>
      </c>
      <c r="B2664" s="15" t="s">
        <v>5232</v>
      </c>
      <c r="C2664" s="20" t="s">
        <v>5056</v>
      </c>
      <c r="D2664" s="51">
        <v>1.3613910596177448E-5</v>
      </c>
      <c r="E2664" s="62">
        <v>1.3613910596177448E-5</v>
      </c>
    </row>
    <row r="2665" spans="1:5" ht="30" x14ac:dyDescent="0.25">
      <c r="A2665" s="5" t="s">
        <v>5233</v>
      </c>
      <c r="B2665" s="15" t="s">
        <v>5234</v>
      </c>
      <c r="C2665" s="20" t="s">
        <v>38</v>
      </c>
      <c r="D2665" s="43">
        <v>72.634300231933594</v>
      </c>
      <c r="E2665" s="54">
        <v>75.426162719726563</v>
      </c>
    </row>
    <row r="2666" spans="1:5" ht="30" x14ac:dyDescent="0.25">
      <c r="A2666" s="5" t="s">
        <v>5235</v>
      </c>
      <c r="B2666" s="15" t="s">
        <v>5236</v>
      </c>
      <c r="C2666" s="20" t="s">
        <v>30</v>
      </c>
      <c r="D2666" s="45">
        <v>531.3125</v>
      </c>
      <c r="E2666" s="56">
        <v>532.44708251953125</v>
      </c>
    </row>
    <row r="2667" spans="1:5" ht="30" x14ac:dyDescent="0.25">
      <c r="A2667" s="5" t="s">
        <v>5237</v>
      </c>
      <c r="B2667" s="15" t="s">
        <v>5238</v>
      </c>
      <c r="C2667" s="20" t="s">
        <v>41</v>
      </c>
      <c r="D2667" s="45">
        <v>210.33328247070312</v>
      </c>
      <c r="E2667" s="56">
        <v>246.19003295898437</v>
      </c>
    </row>
    <row r="2668" spans="1:5" ht="30" x14ac:dyDescent="0.25">
      <c r="A2668" s="5" t="s">
        <v>5239</v>
      </c>
      <c r="B2668" s="15" t="s">
        <v>5240</v>
      </c>
      <c r="C2668" s="20" t="s">
        <v>376</v>
      </c>
      <c r="D2668" s="42">
        <v>6.8758344650268555</v>
      </c>
      <c r="E2668" s="53">
        <v>6.8590726852416992</v>
      </c>
    </row>
    <row r="2669" spans="1:5" ht="30" x14ac:dyDescent="0.25">
      <c r="A2669" s="5" t="s">
        <v>5241</v>
      </c>
      <c r="B2669" s="15" t="s">
        <v>5242</v>
      </c>
      <c r="C2669" s="20" t="s">
        <v>371</v>
      </c>
      <c r="D2669" s="44">
        <v>3484.036865234375</v>
      </c>
      <c r="E2669" s="55">
        <v>3483.86376953125</v>
      </c>
    </row>
    <row r="2670" spans="1:5" ht="30" x14ac:dyDescent="0.25">
      <c r="A2670" s="5" t="s">
        <v>5243</v>
      </c>
      <c r="B2670" s="15" t="s">
        <v>5244</v>
      </c>
      <c r="C2670" s="20" t="s">
        <v>371</v>
      </c>
      <c r="D2670" s="45">
        <v>936.5484619140625</v>
      </c>
      <c r="E2670" s="56">
        <v>936.3751220703125</v>
      </c>
    </row>
    <row r="2671" spans="1:5" ht="30" x14ac:dyDescent="0.25">
      <c r="A2671" s="5" t="s">
        <v>5245</v>
      </c>
      <c r="B2671" s="15" t="s">
        <v>5246</v>
      </c>
      <c r="C2671" s="20"/>
      <c r="D2671" s="42">
        <v>1.4804185628890991</v>
      </c>
      <c r="E2671" s="53">
        <v>1.488731861114502</v>
      </c>
    </row>
    <row r="2672" spans="1:5" ht="30" x14ac:dyDescent="0.25">
      <c r="A2672" s="5" t="s">
        <v>5247</v>
      </c>
      <c r="B2672" s="15" t="s">
        <v>5248</v>
      </c>
      <c r="C2672" s="20" t="s">
        <v>3759</v>
      </c>
      <c r="D2672" s="43">
        <v>20.563806533813477</v>
      </c>
      <c r="E2672" s="54">
        <v>21.360923767089844</v>
      </c>
    </row>
    <row r="2673" spans="1:5" ht="30" x14ac:dyDescent="0.25">
      <c r="A2673" s="5" t="s">
        <v>5249</v>
      </c>
      <c r="B2673" s="15" t="s">
        <v>5250</v>
      </c>
      <c r="C2673" s="20" t="s">
        <v>376</v>
      </c>
      <c r="D2673" s="42">
        <v>2.3852584362030029</v>
      </c>
      <c r="E2673" s="53">
        <v>2.3950655460357666</v>
      </c>
    </row>
    <row r="2674" spans="1:5" ht="45" x14ac:dyDescent="0.25">
      <c r="A2674" s="5" t="s">
        <v>5251</v>
      </c>
      <c r="B2674" s="15" t="s">
        <v>5252</v>
      </c>
      <c r="C2674" s="20" t="s">
        <v>5053</v>
      </c>
      <c r="D2674" s="47">
        <v>7.6291546225547791E-2</v>
      </c>
      <c r="E2674" s="58">
        <v>7.6667271554470062E-2</v>
      </c>
    </row>
    <row r="2675" spans="1:5" ht="45" x14ac:dyDescent="0.25">
      <c r="A2675" s="5" t="s">
        <v>5253</v>
      </c>
      <c r="B2675" s="15" t="s">
        <v>5254</v>
      </c>
      <c r="C2675" s="20" t="s">
        <v>5056</v>
      </c>
      <c r="D2675" s="51">
        <v>3.009033935086336E-5</v>
      </c>
      <c r="E2675" s="62">
        <v>3.0151499231578782E-5</v>
      </c>
    </row>
    <row r="2676" spans="1:5" ht="45" x14ac:dyDescent="0.25">
      <c r="A2676" s="5" t="s">
        <v>5255</v>
      </c>
      <c r="B2676" s="15" t="s">
        <v>5256</v>
      </c>
      <c r="C2676" s="20" t="s">
        <v>38</v>
      </c>
      <c r="D2676" s="43">
        <v>99.487205505371094</v>
      </c>
      <c r="E2676" s="56">
        <v>103.26901245117187</v>
      </c>
    </row>
    <row r="2677" spans="1:5" ht="45" x14ac:dyDescent="0.25">
      <c r="A2677" s="5" t="s">
        <v>5257</v>
      </c>
      <c r="B2677" s="15" t="s">
        <v>5258</v>
      </c>
      <c r="C2677" s="20" t="s">
        <v>30</v>
      </c>
      <c r="D2677" s="45">
        <v>156.93098449707031</v>
      </c>
      <c r="E2677" s="56">
        <v>157.06715393066406</v>
      </c>
    </row>
    <row r="2678" spans="1:5" ht="45" x14ac:dyDescent="0.25">
      <c r="A2678" s="5" t="s">
        <v>5259</v>
      </c>
      <c r="B2678" s="15" t="s">
        <v>5260</v>
      </c>
      <c r="C2678" s="20" t="s">
        <v>41</v>
      </c>
      <c r="D2678" s="45">
        <v>201.00125122070312</v>
      </c>
      <c r="E2678" s="56">
        <v>235.12034606933594</v>
      </c>
    </row>
    <row r="2679" spans="1:5" ht="45" x14ac:dyDescent="0.25">
      <c r="A2679" s="5" t="s">
        <v>5261</v>
      </c>
      <c r="B2679" s="15" t="s">
        <v>5262</v>
      </c>
      <c r="C2679" s="20" t="s">
        <v>376</v>
      </c>
      <c r="D2679" s="42">
        <v>1.9012372493743896</v>
      </c>
      <c r="E2679" s="53">
        <v>1.9021713733673096</v>
      </c>
    </row>
    <row r="2680" spans="1:5" ht="45" x14ac:dyDescent="0.25">
      <c r="A2680" s="5" t="s">
        <v>5263</v>
      </c>
      <c r="B2680" s="15" t="s">
        <v>5264</v>
      </c>
      <c r="C2680" s="20" t="s">
        <v>371</v>
      </c>
      <c r="D2680" s="45">
        <v>667.8067626953125</v>
      </c>
      <c r="E2680" s="56">
        <v>668.62213134765625</v>
      </c>
    </row>
    <row r="2681" spans="1:5" ht="45" x14ac:dyDescent="0.25">
      <c r="A2681" s="5" t="s">
        <v>5265</v>
      </c>
      <c r="B2681" s="15" t="s">
        <v>5266</v>
      </c>
      <c r="C2681" s="20" t="s">
        <v>371</v>
      </c>
      <c r="D2681" s="48">
        <v>-1879.6817626953125</v>
      </c>
      <c r="E2681" s="59">
        <v>-1878.8663330078125</v>
      </c>
    </row>
    <row r="2682" spans="1:5" ht="45" x14ac:dyDescent="0.25">
      <c r="A2682" s="5" t="s">
        <v>5267</v>
      </c>
      <c r="B2682" s="15" t="s">
        <v>5268</v>
      </c>
      <c r="C2682" s="20"/>
      <c r="D2682" s="47">
        <v>-0.55865007638931274</v>
      </c>
      <c r="E2682" s="58">
        <v>-0.58056014776229858</v>
      </c>
    </row>
    <row r="2683" spans="1:5" ht="45" x14ac:dyDescent="0.25">
      <c r="A2683" s="5" t="s">
        <v>5269</v>
      </c>
      <c r="B2683" s="15" t="s">
        <v>5270</v>
      </c>
      <c r="C2683" s="20" t="s">
        <v>3759</v>
      </c>
      <c r="D2683" s="45">
        <v>915.87408447265625</v>
      </c>
      <c r="E2683" s="56">
        <v>915.95904541015625</v>
      </c>
    </row>
    <row r="2684" spans="1:5" ht="45" x14ac:dyDescent="0.25">
      <c r="A2684" s="5" t="s">
        <v>5271</v>
      </c>
      <c r="B2684" s="15" t="s">
        <v>5272</v>
      </c>
      <c r="C2684" s="20" t="s">
        <v>376</v>
      </c>
      <c r="D2684" s="42">
        <v>4.2983016967773437</v>
      </c>
      <c r="E2684" s="53">
        <v>4.2974729537963867</v>
      </c>
    </row>
    <row r="2685" spans="1:5" ht="45" x14ac:dyDescent="0.25">
      <c r="A2685" s="5" t="s">
        <v>5273</v>
      </c>
      <c r="B2685" s="15" t="s">
        <v>5274</v>
      </c>
      <c r="C2685" s="20" t="s">
        <v>5053</v>
      </c>
      <c r="D2685" s="47">
        <v>0.68947494029998779</v>
      </c>
      <c r="E2685" s="58">
        <v>0.68969994783401489</v>
      </c>
    </row>
    <row r="2686" spans="1:5" ht="45" x14ac:dyDescent="0.25">
      <c r="A2686" s="5" t="s">
        <v>5275</v>
      </c>
      <c r="B2686" s="15" t="s">
        <v>5276</v>
      </c>
      <c r="C2686" s="20" t="s">
        <v>5056</v>
      </c>
      <c r="D2686" s="52">
        <v>1.7561393906362355E-4</v>
      </c>
      <c r="E2686" s="63">
        <v>1.7554432270117104E-4</v>
      </c>
    </row>
    <row r="2687" spans="1:5" ht="30" x14ac:dyDescent="0.25">
      <c r="A2687" s="5" t="s">
        <v>5277</v>
      </c>
      <c r="B2687" s="15" t="s">
        <v>5278</v>
      </c>
      <c r="C2687" s="20" t="s">
        <v>38</v>
      </c>
      <c r="D2687" s="42">
        <v>1.8059999942779541</v>
      </c>
      <c r="E2687" s="53">
        <v>1.8752812147140503</v>
      </c>
    </row>
    <row r="2688" spans="1:5" ht="30" x14ac:dyDescent="0.25">
      <c r="A2688" s="5" t="s">
        <v>5279</v>
      </c>
      <c r="B2688" s="15" t="s">
        <v>5280</v>
      </c>
      <c r="C2688" s="20" t="s">
        <v>30</v>
      </c>
      <c r="D2688" s="45">
        <v>129.63876342773437</v>
      </c>
      <c r="E2688" s="56">
        <v>129.1544189453125</v>
      </c>
    </row>
    <row r="2689" spans="1:5" ht="30" x14ac:dyDescent="0.25">
      <c r="A2689" s="5" t="s">
        <v>5281</v>
      </c>
      <c r="B2689" s="15" t="s">
        <v>5282</v>
      </c>
      <c r="C2689" s="20" t="s">
        <v>41</v>
      </c>
      <c r="D2689" s="47">
        <v>0.59128046035766602</v>
      </c>
      <c r="E2689" s="58">
        <v>0.7213289737701416</v>
      </c>
    </row>
    <row r="2690" spans="1:5" ht="30" x14ac:dyDescent="0.25">
      <c r="A2690" s="5" t="s">
        <v>5283</v>
      </c>
      <c r="B2690" s="15" t="s">
        <v>5284</v>
      </c>
      <c r="C2690" s="20" t="s">
        <v>376</v>
      </c>
      <c r="D2690" s="42">
        <v>7.2285728454589844</v>
      </c>
      <c r="E2690" s="53">
        <v>7.2073268890380859</v>
      </c>
    </row>
    <row r="2691" spans="1:5" ht="30" x14ac:dyDescent="0.25">
      <c r="A2691" s="5" t="s">
        <v>5285</v>
      </c>
      <c r="B2691" s="15" t="s">
        <v>5286</v>
      </c>
      <c r="C2691" s="20" t="s">
        <v>371</v>
      </c>
      <c r="D2691" s="48">
        <v>2728.400146484375</v>
      </c>
      <c r="E2691" s="59">
        <v>2726.702392578125</v>
      </c>
    </row>
    <row r="2692" spans="1:5" ht="30" x14ac:dyDescent="0.25">
      <c r="A2692" s="5" t="s">
        <v>5287</v>
      </c>
      <c r="B2692" s="15" t="s">
        <v>5288</v>
      </c>
      <c r="C2692" s="20" t="s">
        <v>371</v>
      </c>
      <c r="D2692" s="45">
        <v>180.91171264648437</v>
      </c>
      <c r="E2692" s="56">
        <v>179.21388244628906</v>
      </c>
    </row>
    <row r="2693" spans="1:5" ht="30" x14ac:dyDescent="0.25">
      <c r="A2693" s="5" t="s">
        <v>5289</v>
      </c>
      <c r="B2693" s="15" t="s">
        <v>5290</v>
      </c>
      <c r="C2693" s="20"/>
      <c r="D2693" s="42">
        <v>1.0121386051177979</v>
      </c>
      <c r="E2693" s="53">
        <v>1.0106070041656494</v>
      </c>
    </row>
    <row r="2694" spans="1:5" ht="30" x14ac:dyDescent="0.25">
      <c r="A2694" s="5" t="s">
        <v>5291</v>
      </c>
      <c r="B2694" s="15" t="s">
        <v>5292</v>
      </c>
      <c r="C2694" s="20" t="s">
        <v>3759</v>
      </c>
      <c r="D2694" s="47">
        <v>0.990653395652771</v>
      </c>
      <c r="E2694" s="53">
        <v>1.0308430194854736</v>
      </c>
    </row>
    <row r="2695" spans="1:5" ht="30" x14ac:dyDescent="0.25">
      <c r="A2695" s="5" t="s">
        <v>5293</v>
      </c>
      <c r="B2695" s="15" t="s">
        <v>5294</v>
      </c>
      <c r="C2695" s="20" t="s">
        <v>376</v>
      </c>
      <c r="D2695" s="42">
        <v>2.0795137882232666</v>
      </c>
      <c r="E2695" s="53">
        <v>2.0877206325531006</v>
      </c>
    </row>
    <row r="2696" spans="1:5" ht="30" x14ac:dyDescent="0.25">
      <c r="A2696" s="5" t="s">
        <v>5295</v>
      </c>
      <c r="B2696" s="15" t="s">
        <v>5296</v>
      </c>
      <c r="C2696" s="20" t="s">
        <v>5053</v>
      </c>
      <c r="D2696" s="47">
        <v>2.7512134984135628E-2</v>
      </c>
      <c r="E2696" s="58">
        <v>2.7520380914211273E-2</v>
      </c>
    </row>
    <row r="2697" spans="1:5" ht="30" x14ac:dyDescent="0.25">
      <c r="A2697" s="5" t="s">
        <v>5297</v>
      </c>
      <c r="B2697" s="15" t="s">
        <v>5298</v>
      </c>
      <c r="C2697" s="20" t="s">
        <v>5056</v>
      </c>
      <c r="D2697" s="51">
        <v>1.3357731404539663E-5</v>
      </c>
      <c r="E2697" s="62">
        <v>1.3335030416783411E-5</v>
      </c>
    </row>
    <row r="2698" spans="1:5" ht="30" x14ac:dyDescent="0.25">
      <c r="A2698" s="5" t="s">
        <v>5299</v>
      </c>
      <c r="B2698" s="15" t="s">
        <v>5300</v>
      </c>
      <c r="C2698" s="20" t="s">
        <v>38</v>
      </c>
      <c r="D2698" s="43">
        <v>22.930000305175781</v>
      </c>
      <c r="E2698" s="54">
        <v>23.811107635498047</v>
      </c>
    </row>
    <row r="2699" spans="1:5" ht="30" x14ac:dyDescent="0.25">
      <c r="A2699" s="5" t="s">
        <v>5301</v>
      </c>
      <c r="B2699" s="15" t="s">
        <v>5302</v>
      </c>
      <c r="C2699" s="20" t="s">
        <v>30</v>
      </c>
      <c r="D2699" s="45">
        <v>388.51449584960937</v>
      </c>
      <c r="E2699" s="56">
        <v>388.77838134765625</v>
      </c>
    </row>
    <row r="2700" spans="1:5" ht="30" x14ac:dyDescent="0.25">
      <c r="A2700" s="5" t="s">
        <v>5303</v>
      </c>
      <c r="B2700" s="15" t="s">
        <v>5304</v>
      </c>
      <c r="C2700" s="20" t="s">
        <v>41</v>
      </c>
      <c r="D2700" s="45">
        <v>209.71229553222656</v>
      </c>
      <c r="E2700" s="56">
        <v>245.55793762207031</v>
      </c>
    </row>
    <row r="2701" spans="1:5" ht="30" x14ac:dyDescent="0.25">
      <c r="A2701" s="5" t="s">
        <v>5305</v>
      </c>
      <c r="B2701" s="15" t="s">
        <v>5306</v>
      </c>
      <c r="C2701" s="20" t="s">
        <v>376</v>
      </c>
      <c r="D2701" s="42">
        <v>7.0222086906433105</v>
      </c>
      <c r="E2701" s="53">
        <v>7.0039491653442383</v>
      </c>
    </row>
    <row r="2702" spans="1:5" ht="30" x14ac:dyDescent="0.25">
      <c r="A2702" s="5" t="s">
        <v>5307</v>
      </c>
      <c r="B2702" s="15" t="s">
        <v>5308</v>
      </c>
      <c r="C2702" s="20" t="s">
        <v>371</v>
      </c>
      <c r="D2702" s="44">
        <v>3217.846435546875</v>
      </c>
      <c r="E2702" s="55">
        <v>3216.89404296875</v>
      </c>
    </row>
    <row r="2703" spans="1:5" ht="30" x14ac:dyDescent="0.25">
      <c r="A2703" s="5" t="s">
        <v>5309</v>
      </c>
      <c r="B2703" s="15" t="s">
        <v>5310</v>
      </c>
      <c r="C2703" s="20" t="s">
        <v>371</v>
      </c>
      <c r="D2703" s="45">
        <v>670.35784912109375</v>
      </c>
      <c r="E2703" s="56">
        <v>669.4056396484375</v>
      </c>
    </row>
    <row r="2704" spans="1:5" ht="30" x14ac:dyDescent="0.25">
      <c r="A2704" s="5" t="s">
        <v>5311</v>
      </c>
      <c r="B2704" s="15" t="s">
        <v>5312</v>
      </c>
      <c r="C2704" s="20"/>
      <c r="D2704" s="42">
        <v>1.2241780757904053</v>
      </c>
      <c r="E2704" s="53">
        <v>1.2244061231613159</v>
      </c>
    </row>
    <row r="2705" spans="1:5" ht="30" x14ac:dyDescent="0.25">
      <c r="A2705" s="5" t="s">
        <v>5313</v>
      </c>
      <c r="B2705" s="15" t="s">
        <v>5314</v>
      </c>
      <c r="C2705" s="20" t="s">
        <v>3759</v>
      </c>
      <c r="D2705" s="42">
        <v>7.7634973526000977</v>
      </c>
      <c r="E2705" s="53">
        <v>8.0689992904663086</v>
      </c>
    </row>
    <row r="2706" spans="1:5" ht="30" x14ac:dyDescent="0.25">
      <c r="A2706" s="5" t="s">
        <v>5315</v>
      </c>
      <c r="B2706" s="15" t="s">
        <v>5316</v>
      </c>
      <c r="C2706" s="20" t="s">
        <v>376</v>
      </c>
      <c r="D2706" s="42">
        <v>2.2141220569610596</v>
      </c>
      <c r="E2706" s="53">
        <v>2.2211184501647949</v>
      </c>
    </row>
    <row r="2707" spans="1:5" ht="45" x14ac:dyDescent="0.25">
      <c r="A2707" s="5" t="s">
        <v>5317</v>
      </c>
      <c r="B2707" s="15" t="s">
        <v>5318</v>
      </c>
      <c r="C2707" s="20" t="s">
        <v>5053</v>
      </c>
      <c r="D2707" s="47">
        <v>5.5369649082422256E-2</v>
      </c>
      <c r="E2707" s="58">
        <v>5.5486813187599182E-2</v>
      </c>
    </row>
    <row r="2708" spans="1:5" ht="30" x14ac:dyDescent="0.25">
      <c r="A2708" s="5" t="s">
        <v>5319</v>
      </c>
      <c r="B2708" s="15" t="s">
        <v>5320</v>
      </c>
      <c r="C2708" s="20" t="s">
        <v>5056</v>
      </c>
      <c r="D2708" s="51">
        <v>2.3916683858260512E-5</v>
      </c>
      <c r="E2708" s="62">
        <v>2.392601891187951E-5</v>
      </c>
    </row>
    <row r="2709" spans="1:5" ht="30" x14ac:dyDescent="0.25">
      <c r="A2709" s="5" t="s">
        <v>5321</v>
      </c>
      <c r="B2709" s="15" t="s">
        <v>5322</v>
      </c>
      <c r="C2709" s="20" t="s">
        <v>38</v>
      </c>
      <c r="D2709" s="43">
        <v>22.930000305175781</v>
      </c>
      <c r="E2709" s="54">
        <v>23.811107635498047</v>
      </c>
    </row>
    <row r="2710" spans="1:5" ht="30" x14ac:dyDescent="0.25">
      <c r="A2710" s="5" t="s">
        <v>5323</v>
      </c>
      <c r="B2710" s="15" t="s">
        <v>5324</v>
      </c>
      <c r="C2710" s="20" t="s">
        <v>30</v>
      </c>
      <c r="D2710" s="45">
        <v>388.51449584960937</v>
      </c>
      <c r="E2710" s="56">
        <v>388.77838134765625</v>
      </c>
    </row>
    <row r="2711" spans="1:5" ht="30" x14ac:dyDescent="0.25">
      <c r="A2711" s="5" t="s">
        <v>5325</v>
      </c>
      <c r="B2711" s="15" t="s">
        <v>5326</v>
      </c>
      <c r="C2711" s="20" t="s">
        <v>41</v>
      </c>
      <c r="D2711" s="45">
        <v>200.57424926757813</v>
      </c>
      <c r="E2711" s="56">
        <v>234.719482421875</v>
      </c>
    </row>
    <row r="2712" spans="1:5" ht="30" x14ac:dyDescent="0.25">
      <c r="A2712" s="5" t="s">
        <v>5327</v>
      </c>
      <c r="B2712" s="15" t="s">
        <v>5328</v>
      </c>
      <c r="C2712" s="20" t="s">
        <v>376</v>
      </c>
      <c r="D2712" s="42">
        <v>7.0222086906433105</v>
      </c>
      <c r="E2712" s="53">
        <v>7.0039491653442383</v>
      </c>
    </row>
    <row r="2713" spans="1:5" ht="30" x14ac:dyDescent="0.25">
      <c r="A2713" s="5" t="s">
        <v>5329</v>
      </c>
      <c r="B2713" s="15" t="s">
        <v>5330</v>
      </c>
      <c r="C2713" s="20" t="s">
        <v>371</v>
      </c>
      <c r="D2713" s="44">
        <v>3217.846435546875</v>
      </c>
      <c r="E2713" s="55">
        <v>3216.89404296875</v>
      </c>
    </row>
    <row r="2714" spans="1:5" ht="30" x14ac:dyDescent="0.25">
      <c r="A2714" s="5" t="s">
        <v>5331</v>
      </c>
      <c r="B2714" s="15" t="s">
        <v>5332</v>
      </c>
      <c r="C2714" s="20" t="s">
        <v>371</v>
      </c>
      <c r="D2714" s="45">
        <v>670.35784912109375</v>
      </c>
      <c r="E2714" s="56">
        <v>669.4056396484375</v>
      </c>
    </row>
    <row r="2715" spans="1:5" ht="30" x14ac:dyDescent="0.25">
      <c r="A2715" s="5" t="s">
        <v>5333</v>
      </c>
      <c r="B2715" s="15" t="s">
        <v>5334</v>
      </c>
      <c r="C2715" s="20"/>
      <c r="D2715" s="42">
        <v>1.2241780757904053</v>
      </c>
      <c r="E2715" s="53">
        <v>1.2244061231613159</v>
      </c>
    </row>
    <row r="2716" spans="1:5" ht="30" x14ac:dyDescent="0.25">
      <c r="A2716" s="5" t="s">
        <v>5335</v>
      </c>
      <c r="B2716" s="15" t="s">
        <v>5336</v>
      </c>
      <c r="C2716" s="20" t="s">
        <v>3759</v>
      </c>
      <c r="D2716" s="42">
        <v>7.7634973526000977</v>
      </c>
      <c r="E2716" s="53">
        <v>8.0689992904663086</v>
      </c>
    </row>
    <row r="2717" spans="1:5" ht="30" x14ac:dyDescent="0.25">
      <c r="A2717" s="5" t="s">
        <v>5337</v>
      </c>
      <c r="B2717" s="15" t="s">
        <v>5338</v>
      </c>
      <c r="C2717" s="20" t="s">
        <v>376</v>
      </c>
      <c r="D2717" s="42">
        <v>2.2141220569610596</v>
      </c>
      <c r="E2717" s="53">
        <v>2.2211184501647949</v>
      </c>
    </row>
    <row r="2718" spans="1:5" ht="45" x14ac:dyDescent="0.25">
      <c r="A2718" s="5" t="s">
        <v>5339</v>
      </c>
      <c r="B2718" s="15" t="s">
        <v>5340</v>
      </c>
      <c r="C2718" s="20" t="s">
        <v>5053</v>
      </c>
      <c r="D2718" s="47">
        <v>5.5369649082422256E-2</v>
      </c>
      <c r="E2718" s="58">
        <v>5.5486813187599182E-2</v>
      </c>
    </row>
    <row r="2719" spans="1:5" ht="45" x14ac:dyDescent="0.25">
      <c r="A2719" s="5" t="s">
        <v>5341</v>
      </c>
      <c r="B2719" s="15" t="s">
        <v>5342</v>
      </c>
      <c r="C2719" s="20" t="s">
        <v>5056</v>
      </c>
      <c r="D2719" s="51">
        <v>2.3916683858260512E-5</v>
      </c>
      <c r="E2719" s="62">
        <v>2.392601891187951E-5</v>
      </c>
    </row>
    <row r="2720" spans="1:5" ht="30" x14ac:dyDescent="0.25">
      <c r="A2720" s="5" t="s">
        <v>5343</v>
      </c>
      <c r="B2720" s="15" t="s">
        <v>5344</v>
      </c>
      <c r="C2720" s="20" t="s">
        <v>38</v>
      </c>
      <c r="D2720" s="43">
        <v>22.930000305175781</v>
      </c>
      <c r="E2720" s="54">
        <v>23.811107635498047</v>
      </c>
    </row>
    <row r="2721" spans="1:5" ht="30" x14ac:dyDescent="0.25">
      <c r="A2721" s="5" t="s">
        <v>5345</v>
      </c>
      <c r="B2721" s="15" t="s">
        <v>5346</v>
      </c>
      <c r="C2721" s="20" t="s">
        <v>30</v>
      </c>
      <c r="D2721" s="45">
        <v>388.51449584960937</v>
      </c>
      <c r="E2721" s="56">
        <v>388.77838134765625</v>
      </c>
    </row>
    <row r="2722" spans="1:5" ht="30" x14ac:dyDescent="0.25">
      <c r="A2722" s="5" t="s">
        <v>5347</v>
      </c>
      <c r="B2722" s="15" t="s">
        <v>5348</v>
      </c>
      <c r="C2722" s="20" t="s">
        <v>41</v>
      </c>
      <c r="D2722" s="42">
        <v>9.138031005859375</v>
      </c>
      <c r="E2722" s="54">
        <v>10.838442802429199</v>
      </c>
    </row>
    <row r="2723" spans="1:5" ht="30" x14ac:dyDescent="0.25">
      <c r="A2723" s="5" t="s">
        <v>5349</v>
      </c>
      <c r="B2723" s="15" t="s">
        <v>5350</v>
      </c>
      <c r="C2723" s="20" t="s">
        <v>376</v>
      </c>
      <c r="D2723" s="42">
        <v>7.0222086906433105</v>
      </c>
      <c r="E2723" s="53">
        <v>7.0039491653442383</v>
      </c>
    </row>
    <row r="2724" spans="1:5" ht="30" x14ac:dyDescent="0.25">
      <c r="A2724" s="5" t="s">
        <v>5351</v>
      </c>
      <c r="B2724" s="15" t="s">
        <v>5352</v>
      </c>
      <c r="C2724" s="20" t="s">
        <v>371</v>
      </c>
      <c r="D2724" s="44">
        <v>3217.846435546875</v>
      </c>
      <c r="E2724" s="55">
        <v>3216.89404296875</v>
      </c>
    </row>
    <row r="2725" spans="1:5" ht="30" x14ac:dyDescent="0.25">
      <c r="A2725" s="5" t="s">
        <v>5353</v>
      </c>
      <c r="B2725" s="15" t="s">
        <v>5354</v>
      </c>
      <c r="C2725" s="20" t="s">
        <v>371</v>
      </c>
      <c r="D2725" s="45">
        <v>670.35784912109375</v>
      </c>
      <c r="E2725" s="56">
        <v>669.4056396484375</v>
      </c>
    </row>
    <row r="2726" spans="1:5" ht="30" x14ac:dyDescent="0.25">
      <c r="A2726" s="5" t="s">
        <v>5355</v>
      </c>
      <c r="B2726" s="15" t="s">
        <v>5356</v>
      </c>
      <c r="C2726" s="20"/>
      <c r="D2726" s="42">
        <v>1.2241780757904053</v>
      </c>
      <c r="E2726" s="53">
        <v>1.2244061231613159</v>
      </c>
    </row>
    <row r="2727" spans="1:5" ht="30" x14ac:dyDescent="0.25">
      <c r="A2727" s="5" t="s">
        <v>5357</v>
      </c>
      <c r="B2727" s="15" t="s">
        <v>5358</v>
      </c>
      <c r="C2727" s="20" t="s">
        <v>3759</v>
      </c>
      <c r="D2727" s="42">
        <v>7.7634973526000977</v>
      </c>
      <c r="E2727" s="53">
        <v>8.0689992904663086</v>
      </c>
    </row>
    <row r="2728" spans="1:5" ht="30" x14ac:dyDescent="0.25">
      <c r="A2728" s="5" t="s">
        <v>5359</v>
      </c>
      <c r="B2728" s="15" t="s">
        <v>5360</v>
      </c>
      <c r="C2728" s="20" t="s">
        <v>376</v>
      </c>
      <c r="D2728" s="42">
        <v>2.2141220569610596</v>
      </c>
      <c r="E2728" s="53">
        <v>2.2211184501647949</v>
      </c>
    </row>
    <row r="2729" spans="1:5" ht="30" x14ac:dyDescent="0.25">
      <c r="A2729" s="5" t="s">
        <v>5361</v>
      </c>
      <c r="B2729" s="15" t="s">
        <v>5362</v>
      </c>
      <c r="C2729" s="20" t="s">
        <v>5053</v>
      </c>
      <c r="D2729" s="47">
        <v>5.5369649082422256E-2</v>
      </c>
      <c r="E2729" s="58">
        <v>5.5486813187599182E-2</v>
      </c>
    </row>
    <row r="2730" spans="1:5" ht="30" x14ac:dyDescent="0.25">
      <c r="A2730" s="5" t="s">
        <v>5363</v>
      </c>
      <c r="B2730" s="15" t="s">
        <v>5364</v>
      </c>
      <c r="C2730" s="20" t="s">
        <v>5056</v>
      </c>
      <c r="D2730" s="51">
        <v>2.3916683858260512E-5</v>
      </c>
      <c r="E2730" s="62">
        <v>2.392601891187951E-5</v>
      </c>
    </row>
    <row r="2731" spans="1:5" ht="30" x14ac:dyDescent="0.25">
      <c r="A2731" s="5" t="s">
        <v>5365</v>
      </c>
      <c r="B2731" s="15" t="s">
        <v>5366</v>
      </c>
      <c r="C2731" s="20" t="s">
        <v>38</v>
      </c>
      <c r="D2731" s="43">
        <v>15.310000419616699</v>
      </c>
      <c r="E2731" s="54">
        <v>15.897286415100098</v>
      </c>
    </row>
    <row r="2732" spans="1:5" ht="30" x14ac:dyDescent="0.25">
      <c r="A2732" s="5" t="s">
        <v>5367</v>
      </c>
      <c r="B2732" s="15" t="s">
        <v>5368</v>
      </c>
      <c r="C2732" s="20" t="s">
        <v>30</v>
      </c>
      <c r="D2732" s="45">
        <v>341.59814453125</v>
      </c>
      <c r="E2732" s="56">
        <v>341.64288330078125</v>
      </c>
    </row>
    <row r="2733" spans="1:5" ht="30" x14ac:dyDescent="0.25">
      <c r="A2733" s="5" t="s">
        <v>5369</v>
      </c>
      <c r="B2733" s="15" t="s">
        <v>5370</v>
      </c>
      <c r="C2733" s="20" t="s">
        <v>41</v>
      </c>
      <c r="D2733" s="45">
        <v>200.57424926757813</v>
      </c>
      <c r="E2733" s="56">
        <v>234.719482421875</v>
      </c>
    </row>
    <row r="2734" spans="1:5" ht="30" x14ac:dyDescent="0.25">
      <c r="A2734" s="5" t="s">
        <v>5371</v>
      </c>
      <c r="B2734" s="15" t="s">
        <v>5372</v>
      </c>
      <c r="C2734" s="20" t="s">
        <v>376</v>
      </c>
      <c r="D2734" s="42">
        <v>7.0637245178222656</v>
      </c>
      <c r="E2734" s="53">
        <v>7.0449681282043457</v>
      </c>
    </row>
    <row r="2735" spans="1:5" ht="30" x14ac:dyDescent="0.25">
      <c r="A2735" s="5" t="s">
        <v>5373</v>
      </c>
      <c r="B2735" s="15" t="s">
        <v>5374</v>
      </c>
      <c r="C2735" s="20" t="s">
        <v>371</v>
      </c>
      <c r="D2735" s="44">
        <v>3129.07177734375</v>
      </c>
      <c r="E2735" s="55">
        <v>3127.905517578125</v>
      </c>
    </row>
    <row r="2736" spans="1:5" ht="30" x14ac:dyDescent="0.25">
      <c r="A2736" s="5" t="s">
        <v>5375</v>
      </c>
      <c r="B2736" s="15" t="s">
        <v>5376</v>
      </c>
      <c r="C2736" s="20" t="s">
        <v>371</v>
      </c>
      <c r="D2736" s="45">
        <v>581.58306884765625</v>
      </c>
      <c r="E2736" s="56">
        <v>580.41705322265625</v>
      </c>
    </row>
    <row r="2737" spans="1:5" ht="30" x14ac:dyDescent="0.25">
      <c r="A2737" s="5" t="s">
        <v>5377</v>
      </c>
      <c r="B2737" s="15" t="s">
        <v>5378</v>
      </c>
      <c r="C2737" s="20"/>
      <c r="D2737" s="42">
        <v>1.1737208366394043</v>
      </c>
      <c r="E2737" s="53">
        <v>1.1731899976730347</v>
      </c>
    </row>
    <row r="2738" spans="1:5" ht="30" x14ac:dyDescent="0.25">
      <c r="A2738" s="5" t="s">
        <v>5379</v>
      </c>
      <c r="B2738" s="15" t="s">
        <v>5380</v>
      </c>
      <c r="C2738" s="20" t="s">
        <v>3759</v>
      </c>
      <c r="D2738" s="42">
        <v>5.5574383735656738</v>
      </c>
      <c r="E2738" s="53">
        <v>5.7769813537597656</v>
      </c>
    </row>
    <row r="2739" spans="1:5" ht="30" x14ac:dyDescent="0.25">
      <c r="A2739" s="5" t="s">
        <v>5381</v>
      </c>
      <c r="B2739" s="15" t="s">
        <v>5382</v>
      </c>
      <c r="C2739" s="20" t="s">
        <v>376</v>
      </c>
      <c r="D2739" s="42">
        <v>2.1787683963775635</v>
      </c>
      <c r="E2739" s="53">
        <v>2.1856682300567627</v>
      </c>
    </row>
    <row r="2740" spans="1:5" ht="45" x14ac:dyDescent="0.25">
      <c r="A2740" s="5" t="s">
        <v>5383</v>
      </c>
      <c r="B2740" s="15" t="s">
        <v>5384</v>
      </c>
      <c r="C2740" s="20" t="s">
        <v>5053</v>
      </c>
      <c r="D2740" s="47">
        <v>4.9493525177240372E-2</v>
      </c>
      <c r="E2740" s="58">
        <v>4.9564514309167862E-2</v>
      </c>
    </row>
    <row r="2741" spans="1:5" ht="30" x14ac:dyDescent="0.25">
      <c r="A2741" s="5" t="s">
        <v>5385</v>
      </c>
      <c r="B2741" s="15" t="s">
        <v>5386</v>
      </c>
      <c r="C2741" s="20" t="s">
        <v>5056</v>
      </c>
      <c r="D2741" s="51">
        <v>2.1939302314422093E-5</v>
      </c>
      <c r="E2741" s="62">
        <v>2.193784894188866E-5</v>
      </c>
    </row>
    <row r="2742" spans="1:5" ht="30" x14ac:dyDescent="0.25">
      <c r="A2742" s="5" t="s">
        <v>5387</v>
      </c>
      <c r="B2742" s="15" t="s">
        <v>5388</v>
      </c>
      <c r="C2742" s="20" t="s">
        <v>38</v>
      </c>
      <c r="D2742" s="43">
        <v>15.310000419616699</v>
      </c>
      <c r="E2742" s="54">
        <v>15.897286415100098</v>
      </c>
    </row>
    <row r="2743" spans="1:5" ht="30" x14ac:dyDescent="0.25">
      <c r="A2743" s="5" t="s">
        <v>5389</v>
      </c>
      <c r="B2743" s="15" t="s">
        <v>5390</v>
      </c>
      <c r="C2743" s="20" t="s">
        <v>30</v>
      </c>
      <c r="D2743" s="45">
        <v>341.59814453125</v>
      </c>
      <c r="E2743" s="56">
        <v>341.64288330078125</v>
      </c>
    </row>
    <row r="2744" spans="1:5" ht="30" x14ac:dyDescent="0.25">
      <c r="A2744" s="5" t="s">
        <v>5391</v>
      </c>
      <c r="B2744" s="15" t="s">
        <v>5392</v>
      </c>
      <c r="C2744" s="20" t="s">
        <v>41</v>
      </c>
      <c r="D2744" s="43">
        <v>14.268643379211426</v>
      </c>
      <c r="E2744" s="54">
        <v>16.631227493286133</v>
      </c>
    </row>
    <row r="2745" spans="1:5" ht="30" x14ac:dyDescent="0.25">
      <c r="A2745" s="5" t="s">
        <v>5393</v>
      </c>
      <c r="B2745" s="15" t="s">
        <v>5394</v>
      </c>
      <c r="C2745" s="20" t="s">
        <v>376</v>
      </c>
      <c r="D2745" s="42">
        <v>7.0637245178222656</v>
      </c>
      <c r="E2745" s="53">
        <v>7.0449681282043457</v>
      </c>
    </row>
    <row r="2746" spans="1:5" ht="30" x14ac:dyDescent="0.25">
      <c r="A2746" s="5" t="s">
        <v>5395</v>
      </c>
      <c r="B2746" s="15" t="s">
        <v>5396</v>
      </c>
      <c r="C2746" s="20" t="s">
        <v>371</v>
      </c>
      <c r="D2746" s="44">
        <v>3129.07177734375</v>
      </c>
      <c r="E2746" s="55">
        <v>3127.905517578125</v>
      </c>
    </row>
    <row r="2747" spans="1:5" ht="30" x14ac:dyDescent="0.25">
      <c r="A2747" s="5" t="s">
        <v>5397</v>
      </c>
      <c r="B2747" s="15" t="s">
        <v>5398</v>
      </c>
      <c r="C2747" s="20" t="s">
        <v>371</v>
      </c>
      <c r="D2747" s="45">
        <v>581.58306884765625</v>
      </c>
      <c r="E2747" s="56">
        <v>580.41705322265625</v>
      </c>
    </row>
    <row r="2748" spans="1:5" ht="30" x14ac:dyDescent="0.25">
      <c r="A2748" s="5" t="s">
        <v>5399</v>
      </c>
      <c r="B2748" s="15" t="s">
        <v>5400</v>
      </c>
      <c r="C2748" s="20"/>
      <c r="D2748" s="42">
        <v>1.1737208366394043</v>
      </c>
      <c r="E2748" s="53">
        <v>1.1731899976730347</v>
      </c>
    </row>
    <row r="2749" spans="1:5" ht="30" x14ac:dyDescent="0.25">
      <c r="A2749" s="5" t="s">
        <v>5401</v>
      </c>
      <c r="B2749" s="15" t="s">
        <v>5402</v>
      </c>
      <c r="C2749" s="20" t="s">
        <v>3759</v>
      </c>
      <c r="D2749" s="42">
        <v>5.5574383735656738</v>
      </c>
      <c r="E2749" s="53">
        <v>5.7769813537597656</v>
      </c>
    </row>
    <row r="2750" spans="1:5" ht="30" x14ac:dyDescent="0.25">
      <c r="A2750" s="5" t="s">
        <v>5403</v>
      </c>
      <c r="B2750" s="15" t="s">
        <v>5404</v>
      </c>
      <c r="C2750" s="20" t="s">
        <v>376</v>
      </c>
      <c r="D2750" s="42">
        <v>2.1787683963775635</v>
      </c>
      <c r="E2750" s="53">
        <v>2.1856682300567627</v>
      </c>
    </row>
    <row r="2751" spans="1:5" ht="30" x14ac:dyDescent="0.25">
      <c r="A2751" s="5" t="s">
        <v>5405</v>
      </c>
      <c r="B2751" s="15" t="s">
        <v>5406</v>
      </c>
      <c r="C2751" s="20" t="s">
        <v>5053</v>
      </c>
      <c r="D2751" s="47">
        <v>4.9493525177240372E-2</v>
      </c>
      <c r="E2751" s="58">
        <v>4.9564514309167862E-2</v>
      </c>
    </row>
    <row r="2752" spans="1:5" ht="30" x14ac:dyDescent="0.25">
      <c r="A2752" s="5" t="s">
        <v>5407</v>
      </c>
      <c r="B2752" s="15" t="s">
        <v>5408</v>
      </c>
      <c r="C2752" s="20" t="s">
        <v>5056</v>
      </c>
      <c r="D2752" s="51">
        <v>2.1939302314422093E-5</v>
      </c>
      <c r="E2752" s="62">
        <v>2.193784894188866E-5</v>
      </c>
    </row>
    <row r="2753" spans="1:5" ht="30" x14ac:dyDescent="0.25">
      <c r="A2753" s="5" t="s">
        <v>5409</v>
      </c>
      <c r="B2753" s="15" t="s">
        <v>5410</v>
      </c>
      <c r="C2753" s="20" t="s">
        <v>38</v>
      </c>
      <c r="D2753" s="43">
        <v>15.310000419616699</v>
      </c>
      <c r="E2753" s="54">
        <v>15.897286415100098</v>
      </c>
    </row>
    <row r="2754" spans="1:5" ht="30" x14ac:dyDescent="0.25">
      <c r="A2754" s="5" t="s">
        <v>5411</v>
      </c>
      <c r="B2754" s="15" t="s">
        <v>5412</v>
      </c>
      <c r="C2754" s="20" t="s">
        <v>30</v>
      </c>
      <c r="D2754" s="45">
        <v>341.59814453125</v>
      </c>
      <c r="E2754" s="56">
        <v>341.64288330078125</v>
      </c>
    </row>
    <row r="2755" spans="1:5" ht="30" x14ac:dyDescent="0.25">
      <c r="A2755" s="5" t="s">
        <v>5413</v>
      </c>
      <c r="B2755" s="15" t="s">
        <v>5414</v>
      </c>
      <c r="C2755" s="20" t="s">
        <v>41</v>
      </c>
      <c r="D2755" s="45">
        <v>186.30560302734375</v>
      </c>
      <c r="E2755" s="56">
        <v>218.0882568359375</v>
      </c>
    </row>
    <row r="2756" spans="1:5" ht="30" x14ac:dyDescent="0.25">
      <c r="A2756" s="5" t="s">
        <v>5415</v>
      </c>
      <c r="B2756" s="15" t="s">
        <v>5416</v>
      </c>
      <c r="C2756" s="20" t="s">
        <v>376</v>
      </c>
      <c r="D2756" s="42">
        <v>7.0637245178222656</v>
      </c>
      <c r="E2756" s="53">
        <v>7.0449681282043457</v>
      </c>
    </row>
    <row r="2757" spans="1:5" ht="30" x14ac:dyDescent="0.25">
      <c r="A2757" s="5" t="s">
        <v>5417</v>
      </c>
      <c r="B2757" s="15" t="s">
        <v>5418</v>
      </c>
      <c r="C2757" s="20" t="s">
        <v>371</v>
      </c>
      <c r="D2757" s="44">
        <v>3129.07177734375</v>
      </c>
      <c r="E2757" s="55">
        <v>3127.905517578125</v>
      </c>
    </row>
    <row r="2758" spans="1:5" ht="30" x14ac:dyDescent="0.25">
      <c r="A2758" s="5" t="s">
        <v>5419</v>
      </c>
      <c r="B2758" s="15" t="s">
        <v>5420</v>
      </c>
      <c r="C2758" s="20" t="s">
        <v>371</v>
      </c>
      <c r="D2758" s="45">
        <v>581.58306884765625</v>
      </c>
      <c r="E2758" s="56">
        <v>580.41705322265625</v>
      </c>
    </row>
    <row r="2759" spans="1:5" ht="30" x14ac:dyDescent="0.25">
      <c r="A2759" s="5" t="s">
        <v>5421</v>
      </c>
      <c r="B2759" s="15" t="s">
        <v>5422</v>
      </c>
      <c r="C2759" s="20"/>
      <c r="D2759" s="42">
        <v>1.1737208366394043</v>
      </c>
      <c r="E2759" s="53">
        <v>1.1731899976730347</v>
      </c>
    </row>
    <row r="2760" spans="1:5" ht="30" x14ac:dyDescent="0.25">
      <c r="A2760" s="5" t="s">
        <v>5423</v>
      </c>
      <c r="B2760" s="15" t="s">
        <v>5424</v>
      </c>
      <c r="C2760" s="20" t="s">
        <v>3759</v>
      </c>
      <c r="D2760" s="42">
        <v>5.5574383735656738</v>
      </c>
      <c r="E2760" s="53">
        <v>5.7769813537597656</v>
      </c>
    </row>
    <row r="2761" spans="1:5" ht="30" x14ac:dyDescent="0.25">
      <c r="A2761" s="5" t="s">
        <v>5425</v>
      </c>
      <c r="B2761" s="15" t="s">
        <v>5426</v>
      </c>
      <c r="C2761" s="20" t="s">
        <v>376</v>
      </c>
      <c r="D2761" s="42">
        <v>2.1787683963775635</v>
      </c>
      <c r="E2761" s="53">
        <v>2.1856682300567627</v>
      </c>
    </row>
    <row r="2762" spans="1:5" ht="45" x14ac:dyDescent="0.25">
      <c r="A2762" s="5" t="s">
        <v>5427</v>
      </c>
      <c r="B2762" s="15" t="s">
        <v>5428</v>
      </c>
      <c r="C2762" s="20" t="s">
        <v>5053</v>
      </c>
      <c r="D2762" s="47">
        <v>4.9493525177240372E-2</v>
      </c>
      <c r="E2762" s="58">
        <v>4.9564514309167862E-2</v>
      </c>
    </row>
    <row r="2763" spans="1:5" ht="45" x14ac:dyDescent="0.25">
      <c r="A2763" s="5" t="s">
        <v>5429</v>
      </c>
      <c r="B2763" s="15" t="s">
        <v>5430</v>
      </c>
      <c r="C2763" s="20" t="s">
        <v>5056</v>
      </c>
      <c r="D2763" s="51">
        <v>2.1939302314422093E-5</v>
      </c>
      <c r="E2763" s="62">
        <v>2.193784894188866E-5</v>
      </c>
    </row>
    <row r="2764" spans="1:5" ht="30" x14ac:dyDescent="0.25">
      <c r="A2764" s="5" t="s">
        <v>5431</v>
      </c>
      <c r="B2764" s="15" t="s">
        <v>5432</v>
      </c>
      <c r="C2764" s="20" t="s">
        <v>38</v>
      </c>
      <c r="D2764" s="42">
        <v>1.0135135650634766</v>
      </c>
      <c r="E2764" s="53">
        <v>1.0135135650634766</v>
      </c>
    </row>
    <row r="2765" spans="1:5" ht="30" x14ac:dyDescent="0.25">
      <c r="A2765" s="5" t="s">
        <v>5433</v>
      </c>
      <c r="B2765" s="15" t="s">
        <v>5434</v>
      </c>
      <c r="C2765" s="20" t="s">
        <v>30</v>
      </c>
      <c r="D2765" s="43">
        <v>29.241628646850586</v>
      </c>
      <c r="E2765" s="54">
        <v>27.322345733642578</v>
      </c>
    </row>
    <row r="2766" spans="1:5" ht="30" x14ac:dyDescent="0.25">
      <c r="A2766" s="5" t="s">
        <v>5435</v>
      </c>
      <c r="B2766" s="15" t="s">
        <v>5436</v>
      </c>
      <c r="C2766" s="20" t="s">
        <v>41</v>
      </c>
      <c r="D2766" s="44">
        <v>3993.5029296875</v>
      </c>
      <c r="E2766" s="55">
        <v>4656.955078125</v>
      </c>
    </row>
    <row r="2767" spans="1:5" ht="30" x14ac:dyDescent="0.25">
      <c r="A2767" s="5" t="s">
        <v>5437</v>
      </c>
      <c r="B2767" s="15" t="s">
        <v>5438</v>
      </c>
      <c r="C2767" s="20" t="s">
        <v>376</v>
      </c>
      <c r="D2767" s="47">
        <v>0.42629286646842957</v>
      </c>
      <c r="E2767" s="58">
        <v>0.39967441558837891</v>
      </c>
    </row>
    <row r="2768" spans="1:5" ht="30" x14ac:dyDescent="0.25">
      <c r="A2768" s="5" t="s">
        <v>5439</v>
      </c>
      <c r="B2768" s="15" t="s">
        <v>5440</v>
      </c>
      <c r="C2768" s="20" t="s">
        <v>371</v>
      </c>
      <c r="D2768" s="45">
        <v>122.57333374023437</v>
      </c>
      <c r="E2768" s="56">
        <v>114.54670715332031</v>
      </c>
    </row>
    <row r="2769" spans="1:5" ht="30" x14ac:dyDescent="0.25">
      <c r="A2769" s="5" t="s">
        <v>5441</v>
      </c>
      <c r="B2769" s="15" t="s">
        <v>5442</v>
      </c>
      <c r="C2769" s="20" t="s">
        <v>371</v>
      </c>
      <c r="D2769" s="48">
        <v>-2424.915283203125</v>
      </c>
      <c r="E2769" s="59">
        <v>-2432.94189453125</v>
      </c>
    </row>
    <row r="2770" spans="1:5" ht="30" x14ac:dyDescent="0.25">
      <c r="A2770" s="5" t="s">
        <v>5443</v>
      </c>
      <c r="B2770" s="15" t="s">
        <v>5444</v>
      </c>
      <c r="C2770" s="20"/>
      <c r="D2770" s="47">
        <v>-0.13137394189834595</v>
      </c>
      <c r="E2770" s="58">
        <v>-0.13493101298809052</v>
      </c>
    </row>
    <row r="2771" spans="1:5" ht="30" x14ac:dyDescent="0.25">
      <c r="A2771" s="5" t="s">
        <v>5445</v>
      </c>
      <c r="B2771" s="15" t="s">
        <v>5446</v>
      </c>
      <c r="C2771" s="20" t="s">
        <v>3759</v>
      </c>
      <c r="D2771" s="45">
        <v>995.91595458984375</v>
      </c>
      <c r="E2771" s="56">
        <v>996.46563720703125</v>
      </c>
    </row>
    <row r="2772" spans="1:5" ht="30" x14ac:dyDescent="0.25">
      <c r="A2772" s="5" t="s">
        <v>5447</v>
      </c>
      <c r="B2772" s="15" t="s">
        <v>5448</v>
      </c>
      <c r="C2772" s="20" t="s">
        <v>376</v>
      </c>
      <c r="D2772" s="42">
        <v>4.1782875061035156</v>
      </c>
      <c r="E2772" s="53">
        <v>4.1786408424377441</v>
      </c>
    </row>
    <row r="2773" spans="1:5" ht="45" x14ac:dyDescent="0.25">
      <c r="A2773" s="5" t="s">
        <v>5449</v>
      </c>
      <c r="B2773" s="15" t="s">
        <v>5450</v>
      </c>
      <c r="C2773" s="20" t="s">
        <v>5053</v>
      </c>
      <c r="D2773" s="47">
        <v>0.6144338846206665</v>
      </c>
      <c r="E2773" s="58">
        <v>0.61158531904220581</v>
      </c>
    </row>
    <row r="2774" spans="1:5" ht="45" x14ac:dyDescent="0.25">
      <c r="A2774" s="5" t="s">
        <v>5451</v>
      </c>
      <c r="B2774" s="15" t="s">
        <v>5452</v>
      </c>
      <c r="C2774" s="20" t="s">
        <v>5056</v>
      </c>
      <c r="D2774" s="52">
        <v>8.0939120380207896E-4</v>
      </c>
      <c r="E2774" s="63">
        <v>8.4395898738875985E-4</v>
      </c>
    </row>
    <row r="2775" spans="1:5" ht="30" x14ac:dyDescent="0.25">
      <c r="A2775" s="5" t="s">
        <v>5453</v>
      </c>
      <c r="B2775" s="15" t="s">
        <v>5454</v>
      </c>
      <c r="C2775" s="20" t="s">
        <v>38</v>
      </c>
      <c r="D2775" s="42">
        <v>5.2158417701721191</v>
      </c>
      <c r="E2775" s="53">
        <v>5.4168224334716797</v>
      </c>
    </row>
    <row r="2776" spans="1:5" ht="30" x14ac:dyDescent="0.25">
      <c r="A2776" s="5" t="s">
        <v>5455</v>
      </c>
      <c r="B2776" s="15" t="s">
        <v>5456</v>
      </c>
      <c r="C2776" s="20" t="s">
        <v>30</v>
      </c>
      <c r="D2776" s="45">
        <v>226.34815979003906</v>
      </c>
      <c r="E2776" s="56">
        <v>226.02949523925781</v>
      </c>
    </row>
    <row r="2777" spans="1:5" ht="30" x14ac:dyDescent="0.25">
      <c r="A2777" s="5" t="s">
        <v>5457</v>
      </c>
      <c r="B2777" s="15" t="s">
        <v>5458</v>
      </c>
      <c r="C2777" s="20" t="s">
        <v>41</v>
      </c>
      <c r="D2777" s="42">
        <v>1.4634895324707031</v>
      </c>
      <c r="E2777" s="53">
        <v>1.2172116041183472</v>
      </c>
    </row>
    <row r="2778" spans="1:5" ht="30" x14ac:dyDescent="0.25">
      <c r="A2778" s="5" t="s">
        <v>5459</v>
      </c>
      <c r="B2778" s="15" t="s">
        <v>5460</v>
      </c>
      <c r="C2778" s="20" t="s">
        <v>376</v>
      </c>
      <c r="D2778" s="42">
        <v>7.1550931930541992</v>
      </c>
      <c r="E2778" s="53">
        <v>7.1350221633911133</v>
      </c>
    </row>
    <row r="2779" spans="1:5" ht="30" x14ac:dyDescent="0.25">
      <c r="A2779" s="5" t="s">
        <v>5461</v>
      </c>
      <c r="B2779" s="15" t="s">
        <v>5462</v>
      </c>
      <c r="C2779" s="20" t="s">
        <v>371</v>
      </c>
      <c r="D2779" s="48">
        <v>2910.860107421875</v>
      </c>
      <c r="E2779" s="59">
        <v>2909.35400390625</v>
      </c>
    </row>
    <row r="2780" spans="1:5" ht="30" x14ac:dyDescent="0.25">
      <c r="A2780" s="5" t="s">
        <v>5463</v>
      </c>
      <c r="B2780" s="15" t="s">
        <v>5464</v>
      </c>
      <c r="C2780" s="20" t="s">
        <v>371</v>
      </c>
      <c r="D2780" s="45">
        <v>363.37155151367187</v>
      </c>
      <c r="E2780" s="56">
        <v>361.8653564453125</v>
      </c>
    </row>
    <row r="2781" spans="1:5" ht="30" x14ac:dyDescent="0.25">
      <c r="A2781" s="5" t="s">
        <v>5465</v>
      </c>
      <c r="B2781" s="15" t="s">
        <v>5466</v>
      </c>
      <c r="C2781" s="20"/>
      <c r="D2781" s="42">
        <v>1.0765013694763184</v>
      </c>
      <c r="E2781" s="53">
        <v>1.075153112411499</v>
      </c>
    </row>
    <row r="2782" spans="1:5" ht="30" x14ac:dyDescent="0.25">
      <c r="A2782" s="5" t="s">
        <v>5467</v>
      </c>
      <c r="B2782" s="15" t="s">
        <v>5468</v>
      </c>
      <c r="C2782" s="20" t="s">
        <v>3759</v>
      </c>
      <c r="D2782" s="42">
        <v>2.3139493465423584</v>
      </c>
      <c r="E2782" s="53">
        <v>2.4069902896881104</v>
      </c>
    </row>
    <row r="2783" spans="1:5" ht="30" x14ac:dyDescent="0.25">
      <c r="A2783" s="5" t="s">
        <v>5469</v>
      </c>
      <c r="B2783" s="15" t="s">
        <v>5470</v>
      </c>
      <c r="C2783" s="20" t="s">
        <v>376</v>
      </c>
      <c r="D2783" s="42">
        <v>2.1213161945343018</v>
      </c>
      <c r="E2783" s="53">
        <v>2.1290998458862305</v>
      </c>
    </row>
    <row r="2784" spans="1:5" ht="30" x14ac:dyDescent="0.25">
      <c r="A2784" s="5" t="s">
        <v>5471</v>
      </c>
      <c r="B2784" s="15" t="s">
        <v>5472</v>
      </c>
      <c r="C2784" s="20" t="s">
        <v>5053</v>
      </c>
      <c r="D2784" s="47">
        <v>3.6639783531427383E-2</v>
      </c>
      <c r="E2784" s="58">
        <v>3.6650959402322769E-2</v>
      </c>
    </row>
    <row r="2785" spans="1:5" ht="30" x14ac:dyDescent="0.25">
      <c r="A2785" s="5" t="s">
        <v>5473</v>
      </c>
      <c r="B2785" s="15" t="s">
        <v>5474</v>
      </c>
      <c r="C2785" s="20" t="s">
        <v>5056</v>
      </c>
      <c r="D2785" s="51">
        <v>1.7168169506476261E-5</v>
      </c>
      <c r="E2785" s="62">
        <v>1.7150616258732043E-5</v>
      </c>
    </row>
    <row r="2786" spans="1:5" ht="30" x14ac:dyDescent="0.25">
      <c r="A2786" s="5" t="s">
        <v>5475</v>
      </c>
      <c r="B2786" s="15" t="s">
        <v>5476</v>
      </c>
      <c r="C2786" s="20" t="s">
        <v>38</v>
      </c>
      <c r="D2786" s="42">
        <v>5.2680001258850098</v>
      </c>
      <c r="E2786" s="53">
        <v>5.4709901809692383</v>
      </c>
    </row>
    <row r="2787" spans="1:5" ht="30" x14ac:dyDescent="0.25">
      <c r="A2787" s="5" t="s">
        <v>5477</v>
      </c>
      <c r="B2787" s="15" t="s">
        <v>5478</v>
      </c>
      <c r="C2787" s="20" t="s">
        <v>30</v>
      </c>
      <c r="D2787" s="45">
        <v>226.92483520507812</v>
      </c>
      <c r="E2787" s="56">
        <v>226.60885620117187</v>
      </c>
    </row>
    <row r="2788" spans="1:5" ht="30" x14ac:dyDescent="0.25">
      <c r="A2788" s="5" t="s">
        <v>5479</v>
      </c>
      <c r="B2788" s="15" t="s">
        <v>5480</v>
      </c>
      <c r="C2788" s="20" t="s">
        <v>41</v>
      </c>
      <c r="D2788" s="45">
        <v>184.84211730957031</v>
      </c>
      <c r="E2788" s="56">
        <v>216.87106323242187</v>
      </c>
    </row>
    <row r="2789" spans="1:5" ht="30" x14ac:dyDescent="0.25">
      <c r="A2789" s="5" t="s">
        <v>5481</v>
      </c>
      <c r="B2789" s="15" t="s">
        <v>5482</v>
      </c>
      <c r="C2789" s="20" t="s">
        <v>376</v>
      </c>
      <c r="D2789" s="42">
        <v>7.1526036262512207</v>
      </c>
      <c r="E2789" s="53">
        <v>7.132537841796875</v>
      </c>
    </row>
    <row r="2790" spans="1:5" ht="30" x14ac:dyDescent="0.25">
      <c r="A2790" s="5" t="s">
        <v>5483</v>
      </c>
      <c r="B2790" s="15" t="s">
        <v>5484</v>
      </c>
      <c r="C2790" s="20" t="s">
        <v>371</v>
      </c>
      <c r="D2790" s="48">
        <v>2911.860107421875</v>
      </c>
      <c r="E2790" s="59">
        <v>2910.353759765625</v>
      </c>
    </row>
    <row r="2791" spans="1:5" ht="30" x14ac:dyDescent="0.25">
      <c r="A2791" s="5" t="s">
        <v>5485</v>
      </c>
      <c r="B2791" s="15" t="s">
        <v>5486</v>
      </c>
      <c r="C2791" s="20" t="s">
        <v>371</v>
      </c>
      <c r="D2791" s="45">
        <v>364.3714599609375</v>
      </c>
      <c r="E2791" s="56">
        <v>362.86532592773437</v>
      </c>
    </row>
    <row r="2792" spans="1:5" ht="30" x14ac:dyDescent="0.25">
      <c r="A2792" s="5" t="s">
        <v>5487</v>
      </c>
      <c r="B2792" s="15" t="s">
        <v>5488</v>
      </c>
      <c r="C2792" s="20"/>
      <c r="D2792" s="42">
        <v>1.0768109560012817</v>
      </c>
      <c r="E2792" s="53">
        <v>1.075464129447937</v>
      </c>
    </row>
    <row r="2793" spans="1:5" ht="30" x14ac:dyDescent="0.25">
      <c r="A2793" s="5" t="s">
        <v>5489</v>
      </c>
      <c r="B2793" s="15" t="s">
        <v>5490</v>
      </c>
      <c r="C2793" s="20" t="s">
        <v>3759</v>
      </c>
      <c r="D2793" s="42">
        <v>2.3346846103668213</v>
      </c>
      <c r="E2793" s="53">
        <v>2.4285566806793213</v>
      </c>
    </row>
    <row r="2794" spans="1:5" ht="30" x14ac:dyDescent="0.25">
      <c r="A2794" s="5" t="s">
        <v>5491</v>
      </c>
      <c r="B2794" s="15" t="s">
        <v>5492</v>
      </c>
      <c r="C2794" s="20" t="s">
        <v>376</v>
      </c>
      <c r="D2794" s="42">
        <v>2.1223266124725342</v>
      </c>
      <c r="E2794" s="53">
        <v>2.1301429271697998</v>
      </c>
    </row>
    <row r="2795" spans="1:5" ht="45" x14ac:dyDescent="0.25">
      <c r="A2795" s="5" t="s">
        <v>5493</v>
      </c>
      <c r="B2795" s="15" t="s">
        <v>5494</v>
      </c>
      <c r="C2795" s="20" t="s">
        <v>5053</v>
      </c>
      <c r="D2795" s="47">
        <v>3.6703076213598251E-2</v>
      </c>
      <c r="E2795" s="58">
        <v>3.671477735042572E-2</v>
      </c>
    </row>
    <row r="2796" spans="1:5" ht="45" x14ac:dyDescent="0.25">
      <c r="A2796" s="5" t="s">
        <v>5495</v>
      </c>
      <c r="B2796" s="15" t="s">
        <v>5496</v>
      </c>
      <c r="C2796" s="20" t="s">
        <v>5056</v>
      </c>
      <c r="D2796" s="51">
        <v>1.7191146980621852E-5</v>
      </c>
      <c r="E2796" s="62">
        <v>1.7173681044369005E-5</v>
      </c>
    </row>
    <row r="2797" spans="1:5" ht="30" x14ac:dyDescent="0.25">
      <c r="A2797" s="5" t="s">
        <v>5497</v>
      </c>
      <c r="B2797" s="15" t="s">
        <v>5498</v>
      </c>
      <c r="C2797" s="20" t="s">
        <v>38</v>
      </c>
      <c r="D2797" s="42">
        <v>3.4473249912261963</v>
      </c>
      <c r="E2797" s="53">
        <v>3.4473249912261963</v>
      </c>
    </row>
    <row r="2798" spans="1:5" ht="30" x14ac:dyDescent="0.25">
      <c r="A2798" s="5" t="s">
        <v>5499</v>
      </c>
      <c r="B2798" s="15" t="s">
        <v>5500</v>
      </c>
      <c r="C2798" s="20" t="s">
        <v>30</v>
      </c>
      <c r="D2798" s="45">
        <v>138.328857421875</v>
      </c>
      <c r="E2798" s="56">
        <v>138.328857421875</v>
      </c>
    </row>
    <row r="2799" spans="1:5" ht="30" x14ac:dyDescent="0.25">
      <c r="A2799" s="5" t="s">
        <v>5501</v>
      </c>
      <c r="B2799" s="15" t="s">
        <v>5502</v>
      </c>
      <c r="C2799" s="20" t="s">
        <v>41</v>
      </c>
      <c r="D2799" s="45">
        <v>105.41728210449219</v>
      </c>
      <c r="E2799" s="56">
        <v>123.38819122314453</v>
      </c>
    </row>
    <row r="2800" spans="1:5" ht="30" x14ac:dyDescent="0.25">
      <c r="A2800" s="5" t="s">
        <v>5503</v>
      </c>
      <c r="B2800" s="15" t="s">
        <v>5504</v>
      </c>
      <c r="C2800" s="20" t="s">
        <v>376</v>
      </c>
      <c r="D2800" s="42">
        <v>1.8800829648971558</v>
      </c>
      <c r="E2800" s="53">
        <v>1.8800829648971558</v>
      </c>
    </row>
    <row r="2801" spans="1:5" ht="30" x14ac:dyDescent="0.25">
      <c r="A2801" s="5" t="s">
        <v>5505</v>
      </c>
      <c r="B2801" s="15" t="s">
        <v>5506</v>
      </c>
      <c r="C2801" s="20" t="s">
        <v>371</v>
      </c>
      <c r="D2801" s="45">
        <v>647.10162353515625</v>
      </c>
      <c r="E2801" s="56">
        <v>647.10162353515625</v>
      </c>
    </row>
    <row r="2802" spans="1:5" ht="30" x14ac:dyDescent="0.25">
      <c r="A2802" s="5" t="s">
        <v>5507</v>
      </c>
      <c r="B2802" s="15" t="s">
        <v>5508</v>
      </c>
      <c r="C2802" s="20" t="s">
        <v>371</v>
      </c>
      <c r="D2802" s="48">
        <v>-1900.386962890625</v>
      </c>
      <c r="E2802" s="59">
        <v>-1900.386962890625</v>
      </c>
    </row>
    <row r="2803" spans="1:5" ht="30" x14ac:dyDescent="0.25">
      <c r="A2803" s="5" t="s">
        <v>5509</v>
      </c>
      <c r="B2803" s="15" t="s">
        <v>5510</v>
      </c>
      <c r="C2803" s="20"/>
      <c r="D2803" s="47">
        <v>3.0276568606495857E-2</v>
      </c>
      <c r="E2803" s="58">
        <v>3.0276568606495857E-2</v>
      </c>
    </row>
    <row r="2804" spans="1:5" ht="30" x14ac:dyDescent="0.25">
      <c r="A2804" s="5" t="s">
        <v>5511</v>
      </c>
      <c r="B2804" s="15" t="s">
        <v>5512</v>
      </c>
      <c r="C2804" s="20" t="s">
        <v>3759</v>
      </c>
      <c r="D2804" s="43">
        <v>58.332229614257813</v>
      </c>
      <c r="E2804" s="54">
        <v>58.332229614257813</v>
      </c>
    </row>
    <row r="2805" spans="1:5" ht="30" x14ac:dyDescent="0.25">
      <c r="A2805" s="5" t="s">
        <v>5513</v>
      </c>
      <c r="B2805" s="15" t="s">
        <v>5514</v>
      </c>
      <c r="C2805" s="20" t="s">
        <v>376</v>
      </c>
      <c r="D2805" s="42">
        <v>4.2809076309204102</v>
      </c>
      <c r="E2805" s="53">
        <v>4.2809076309204102</v>
      </c>
    </row>
    <row r="2806" spans="1:5" ht="45" x14ac:dyDescent="0.25">
      <c r="A2806" s="5" t="s">
        <v>5515</v>
      </c>
      <c r="B2806" s="15" t="s">
        <v>5516</v>
      </c>
      <c r="C2806" s="20" t="s">
        <v>5053</v>
      </c>
      <c r="D2806" s="47">
        <v>2.9225748032331467E-2</v>
      </c>
      <c r="E2806" s="58">
        <v>2.9225748032331467E-2</v>
      </c>
    </row>
    <row r="2807" spans="1:5" ht="45" x14ac:dyDescent="0.25">
      <c r="A2807" s="5" t="s">
        <v>5517</v>
      </c>
      <c r="B2807" s="15" t="s">
        <v>5518</v>
      </c>
      <c r="C2807" s="20" t="s">
        <v>5056</v>
      </c>
      <c r="D2807" s="51">
        <v>1.3613910596177448E-5</v>
      </c>
      <c r="E2807" s="62">
        <v>1.3613910596177448E-5</v>
      </c>
    </row>
    <row r="2808" spans="1:5" ht="30" x14ac:dyDescent="0.25">
      <c r="A2808" s="5" t="s">
        <v>5519</v>
      </c>
      <c r="B2808" s="15" t="s">
        <v>5520</v>
      </c>
      <c r="C2808" s="20" t="s">
        <v>38</v>
      </c>
      <c r="D2808" s="42">
        <v>5.2158417701721191</v>
      </c>
      <c r="E2808" s="53">
        <v>5.4168224334716797</v>
      </c>
    </row>
    <row r="2809" spans="1:5" ht="30" x14ac:dyDescent="0.25">
      <c r="A2809" s="5" t="s">
        <v>5521</v>
      </c>
      <c r="B2809" s="15" t="s">
        <v>5522</v>
      </c>
      <c r="C2809" s="20" t="s">
        <v>30</v>
      </c>
      <c r="D2809" s="45">
        <v>499.92999267578125</v>
      </c>
      <c r="E2809" s="56">
        <v>499.9501953125</v>
      </c>
    </row>
    <row r="2810" spans="1:5" ht="30" x14ac:dyDescent="0.25">
      <c r="A2810" s="5" t="s">
        <v>5523</v>
      </c>
      <c r="B2810" s="15" t="s">
        <v>5524</v>
      </c>
      <c r="C2810" s="20" t="s">
        <v>41</v>
      </c>
      <c r="D2810" s="47">
        <v>0.16260993480682373</v>
      </c>
      <c r="E2810" s="58">
        <v>0.13524572551250458</v>
      </c>
    </row>
    <row r="2811" spans="1:5" ht="30" x14ac:dyDescent="0.25">
      <c r="A2811" s="5" t="s">
        <v>5525</v>
      </c>
      <c r="B2811" s="15" t="s">
        <v>5526</v>
      </c>
      <c r="C2811" s="20" t="s">
        <v>376</v>
      </c>
      <c r="D2811" s="42">
        <v>8.0691795349121094</v>
      </c>
      <c r="E2811" s="53">
        <v>8.0515766143798828</v>
      </c>
    </row>
    <row r="2812" spans="1:5" ht="30" x14ac:dyDescent="0.25">
      <c r="A2812" s="5" t="s">
        <v>5527</v>
      </c>
      <c r="B2812" s="15" t="s">
        <v>5528</v>
      </c>
      <c r="C2812" s="20" t="s">
        <v>371</v>
      </c>
      <c r="D2812" s="44">
        <v>3484.036865234375</v>
      </c>
      <c r="E2812" s="55">
        <v>3483.86376953125</v>
      </c>
    </row>
    <row r="2813" spans="1:5" ht="30" x14ac:dyDescent="0.25">
      <c r="A2813" s="5" t="s">
        <v>5529</v>
      </c>
      <c r="B2813" s="15" t="s">
        <v>5530</v>
      </c>
      <c r="C2813" s="20" t="s">
        <v>371</v>
      </c>
      <c r="D2813" s="45">
        <v>936.5484619140625</v>
      </c>
      <c r="E2813" s="56">
        <v>936.3751220703125</v>
      </c>
    </row>
    <row r="2814" spans="1:5" ht="30" x14ac:dyDescent="0.25">
      <c r="A2814" s="5" t="s">
        <v>5531</v>
      </c>
      <c r="B2814" s="15" t="s">
        <v>5532</v>
      </c>
      <c r="C2814" s="20"/>
      <c r="D2814" s="42">
        <v>1.349068284034729</v>
      </c>
      <c r="E2814" s="53">
        <v>1.3489490747451782</v>
      </c>
    </row>
    <row r="2815" spans="1:5" ht="30" x14ac:dyDescent="0.25">
      <c r="A2815" s="5" t="s">
        <v>5533</v>
      </c>
      <c r="B2815" s="15" t="s">
        <v>5534</v>
      </c>
      <c r="C2815" s="20" t="s">
        <v>3759</v>
      </c>
      <c r="D2815" s="42">
        <v>1.4677277803421021</v>
      </c>
      <c r="E2815" s="53">
        <v>1.5244773626327515</v>
      </c>
    </row>
    <row r="2816" spans="1:5" ht="30" x14ac:dyDescent="0.25">
      <c r="A2816" s="5" t="s">
        <v>5535</v>
      </c>
      <c r="B2816" s="15" t="s">
        <v>5536</v>
      </c>
      <c r="C2816" s="20" t="s">
        <v>376</v>
      </c>
      <c r="D2816" s="42">
        <v>2.1462273597717285</v>
      </c>
      <c r="E2816" s="53">
        <v>2.1469082832336426</v>
      </c>
    </row>
    <row r="2817" spans="1:5" ht="30" x14ac:dyDescent="0.25">
      <c r="A2817" s="5" t="s">
        <v>5537</v>
      </c>
      <c r="B2817" s="15" t="s">
        <v>5538</v>
      </c>
      <c r="C2817" s="20" t="s">
        <v>5053</v>
      </c>
      <c r="D2817" s="47">
        <v>6.723206490278244E-2</v>
      </c>
      <c r="E2817" s="58">
        <v>6.7248225212097168E-2</v>
      </c>
    </row>
    <row r="2818" spans="1:5" ht="30" x14ac:dyDescent="0.25">
      <c r="A2818" s="5" t="s">
        <v>5539</v>
      </c>
      <c r="B2818" s="15" t="s">
        <v>5540</v>
      </c>
      <c r="C2818" s="20" t="s">
        <v>5056</v>
      </c>
      <c r="D2818" s="51">
        <v>2.8583943276316859E-5</v>
      </c>
      <c r="E2818" s="62">
        <v>2.858500556612853E-5</v>
      </c>
    </row>
    <row r="2819" spans="1:5" ht="60" x14ac:dyDescent="0.25">
      <c r="A2819" s="5" t="s">
        <v>5541</v>
      </c>
      <c r="B2819" s="15" t="s">
        <v>5542</v>
      </c>
      <c r="C2819" s="20" t="s">
        <v>38</v>
      </c>
      <c r="D2819" s="42">
        <v>1.0882352590560913</v>
      </c>
      <c r="E2819" s="53">
        <v>1.1301212310791016</v>
      </c>
    </row>
    <row r="2820" spans="1:5" ht="60" x14ac:dyDescent="0.25">
      <c r="A2820" s="5" t="s">
        <v>5543</v>
      </c>
      <c r="B2820" s="15" t="s">
        <v>5544</v>
      </c>
      <c r="C2820" s="20" t="s">
        <v>30</v>
      </c>
      <c r="D2820" s="43">
        <v>74.511268615722656</v>
      </c>
      <c r="E2820" s="54">
        <v>75.415504455566406</v>
      </c>
    </row>
    <row r="2821" spans="1:5" ht="60" x14ac:dyDescent="0.25">
      <c r="A2821" s="5" t="s">
        <v>5545</v>
      </c>
      <c r="B2821" s="15" t="s">
        <v>5546</v>
      </c>
      <c r="C2821" s="20" t="s">
        <v>41</v>
      </c>
      <c r="D2821" s="43">
        <v>25.127241134643555</v>
      </c>
      <c r="E2821" s="54">
        <v>29.724044799804688</v>
      </c>
    </row>
    <row r="2822" spans="1:5" ht="60" x14ac:dyDescent="0.25">
      <c r="A2822" s="5" t="s">
        <v>5547</v>
      </c>
      <c r="B2822" s="15" t="s">
        <v>5548</v>
      </c>
      <c r="C2822" s="20" t="s">
        <v>376</v>
      </c>
      <c r="D2822" s="42">
        <v>1.0096664428710937</v>
      </c>
      <c r="E2822" s="53">
        <v>1.0205510854721069</v>
      </c>
    </row>
    <row r="2823" spans="1:5" ht="60" x14ac:dyDescent="0.25">
      <c r="A2823" s="5" t="s">
        <v>5549</v>
      </c>
      <c r="B2823" s="15" t="s">
        <v>5550</v>
      </c>
      <c r="C2823" s="20" t="s">
        <v>371</v>
      </c>
      <c r="D2823" s="45">
        <v>311.98348999023437</v>
      </c>
      <c r="E2823" s="56">
        <v>315.77761840820312</v>
      </c>
    </row>
    <row r="2824" spans="1:5" ht="60" x14ac:dyDescent="0.25">
      <c r="A2824" s="5" t="s">
        <v>5551</v>
      </c>
      <c r="B2824" s="15" t="s">
        <v>5552</v>
      </c>
      <c r="C2824" s="20" t="s">
        <v>371</v>
      </c>
      <c r="D2824" s="48">
        <v>-2235.505126953125</v>
      </c>
      <c r="E2824" s="59">
        <v>-2231.7109375</v>
      </c>
    </row>
    <row r="2825" spans="1:5" ht="60" x14ac:dyDescent="0.25">
      <c r="A2825" s="5" t="s">
        <v>5553</v>
      </c>
      <c r="B2825" s="15" t="s">
        <v>5554</v>
      </c>
      <c r="C2825" s="20"/>
      <c r="D2825" s="47">
        <v>-5.1306653767824173E-2</v>
      </c>
      <c r="E2825" s="58">
        <v>-5.1703020930290222E-2</v>
      </c>
    </row>
    <row r="2826" spans="1:5" ht="60" x14ac:dyDescent="0.25">
      <c r="A2826" s="5" t="s">
        <v>5555</v>
      </c>
      <c r="B2826" s="15" t="s">
        <v>5556</v>
      </c>
      <c r="C2826" s="20" t="s">
        <v>3759</v>
      </c>
      <c r="D2826" s="45">
        <v>975.18841552734375</v>
      </c>
      <c r="E2826" s="56">
        <v>974.64990234375</v>
      </c>
    </row>
    <row r="2827" spans="1:5" ht="60" x14ac:dyDescent="0.25">
      <c r="A2827" s="5" t="s">
        <v>5557</v>
      </c>
      <c r="B2827" s="15" t="s">
        <v>5558</v>
      </c>
      <c r="C2827" s="20" t="s">
        <v>376</v>
      </c>
      <c r="D2827" s="42">
        <v>4.1922574043273926</v>
      </c>
      <c r="E2827" s="53">
        <v>4.1928472518920898</v>
      </c>
    </row>
    <row r="2828" spans="1:5" ht="60" x14ac:dyDescent="0.25">
      <c r="A2828" s="5" t="s">
        <v>5559</v>
      </c>
      <c r="B2828" s="15" t="s">
        <v>5560</v>
      </c>
      <c r="C2828" s="20" t="s">
        <v>5053</v>
      </c>
      <c r="D2828" s="47">
        <v>0.66366660594940186</v>
      </c>
      <c r="E2828" s="58">
        <v>0.66433656215667725</v>
      </c>
    </row>
    <row r="2829" spans="1:5" ht="60" x14ac:dyDescent="0.25">
      <c r="A2829" s="5" t="s">
        <v>5561</v>
      </c>
      <c r="B2829" s="15" t="s">
        <v>5562</v>
      </c>
      <c r="C2829" s="20" t="s">
        <v>5056</v>
      </c>
      <c r="D2829" s="52">
        <v>3.8054323522374034E-4</v>
      </c>
      <c r="E2829" s="63">
        <v>3.760893305297941E-4</v>
      </c>
    </row>
    <row r="2830" spans="1:5" ht="60" x14ac:dyDescent="0.25">
      <c r="A2830" s="5" t="s">
        <v>5563</v>
      </c>
      <c r="B2830" s="15" t="s">
        <v>5564</v>
      </c>
      <c r="C2830" s="20" t="s">
        <v>38</v>
      </c>
      <c r="D2830" s="42">
        <v>6.497711181640625</v>
      </c>
      <c r="E2830" s="53">
        <v>6.497711181640625</v>
      </c>
    </row>
    <row r="2831" spans="1:5" ht="60" x14ac:dyDescent="0.25">
      <c r="A2831" s="5" t="s">
        <v>5565</v>
      </c>
      <c r="B2831" s="15" t="s">
        <v>5566</v>
      </c>
      <c r="C2831" s="20" t="s">
        <v>30</v>
      </c>
      <c r="D2831" s="43">
        <v>68.911666870117187</v>
      </c>
      <c r="E2831" s="54">
        <v>69.8160400390625</v>
      </c>
    </row>
    <row r="2832" spans="1:5" ht="60" x14ac:dyDescent="0.25">
      <c r="A2832" s="5" t="s">
        <v>5567</v>
      </c>
      <c r="B2832" s="15" t="s">
        <v>5568</v>
      </c>
      <c r="C2832" s="20" t="s">
        <v>41</v>
      </c>
      <c r="D2832" s="45">
        <v>185.80177307128906</v>
      </c>
      <c r="E2832" s="56">
        <v>217.95423889160156</v>
      </c>
    </row>
    <row r="2833" spans="1:5" ht="60" x14ac:dyDescent="0.25">
      <c r="A2833" s="5" t="s">
        <v>5569</v>
      </c>
      <c r="B2833" s="15" t="s">
        <v>5570</v>
      </c>
      <c r="C2833" s="20" t="s">
        <v>376</v>
      </c>
      <c r="D2833" s="47">
        <v>0.94132399559020996</v>
      </c>
      <c r="E2833" s="58">
        <v>0.95237791538238525</v>
      </c>
    </row>
    <row r="2834" spans="1:5" ht="60" x14ac:dyDescent="0.25">
      <c r="A2834" s="5" t="s">
        <v>5571</v>
      </c>
      <c r="B2834" s="15" t="s">
        <v>5572</v>
      </c>
      <c r="C2834" s="20" t="s">
        <v>371</v>
      </c>
      <c r="D2834" s="45">
        <v>288.96588134765625</v>
      </c>
      <c r="E2834" s="56">
        <v>292.7530517578125</v>
      </c>
    </row>
    <row r="2835" spans="1:5" ht="60" x14ac:dyDescent="0.25">
      <c r="A2835" s="5" t="s">
        <v>5573</v>
      </c>
      <c r="B2835" s="15" t="s">
        <v>5574</v>
      </c>
      <c r="C2835" s="20" t="s">
        <v>371</v>
      </c>
      <c r="D2835" s="48">
        <v>-2258.522705078125</v>
      </c>
      <c r="E2835" s="59">
        <v>-2254.735595703125</v>
      </c>
    </row>
    <row r="2836" spans="1:5" ht="60" x14ac:dyDescent="0.25">
      <c r="A2836" s="5" t="s">
        <v>5575</v>
      </c>
      <c r="B2836" s="15" t="s">
        <v>5576</v>
      </c>
      <c r="C2836" s="20"/>
      <c r="D2836" s="47">
        <v>-0.19041341543197632</v>
      </c>
      <c r="E2836" s="58">
        <v>-0.18858864903450012</v>
      </c>
    </row>
    <row r="2837" spans="1:5" ht="60" x14ac:dyDescent="0.25">
      <c r="A2837" s="5" t="s">
        <v>5577</v>
      </c>
      <c r="B2837" s="15" t="s">
        <v>5578</v>
      </c>
      <c r="C2837" s="20" t="s">
        <v>3759</v>
      </c>
      <c r="D2837" s="45">
        <v>978.67559814453125</v>
      </c>
      <c r="E2837" s="56">
        <v>978.1624755859375</v>
      </c>
    </row>
    <row r="2838" spans="1:5" ht="60" x14ac:dyDescent="0.25">
      <c r="A2838" s="5" t="s">
        <v>5579</v>
      </c>
      <c r="B2838" s="15" t="s">
        <v>5580</v>
      </c>
      <c r="C2838" s="20" t="s">
        <v>376</v>
      </c>
      <c r="D2838" s="42">
        <v>4.1876592636108398</v>
      </c>
      <c r="E2838" s="53">
        <v>4.1881780624389648</v>
      </c>
    </row>
    <row r="2839" spans="1:5" ht="60" x14ac:dyDescent="0.25">
      <c r="A2839" s="5" t="s">
        <v>5581</v>
      </c>
      <c r="B2839" s="15" t="s">
        <v>5582</v>
      </c>
      <c r="C2839" s="20" t="s">
        <v>5053</v>
      </c>
      <c r="D2839" s="47">
        <v>0.65956020355224609</v>
      </c>
      <c r="E2839" s="58">
        <v>0.66029947996139526</v>
      </c>
    </row>
    <row r="2840" spans="1:5" ht="60" x14ac:dyDescent="0.25">
      <c r="A2840" s="5" t="s">
        <v>5583</v>
      </c>
      <c r="B2840" s="15" t="s">
        <v>5584</v>
      </c>
      <c r="C2840" s="20" t="s">
        <v>5056</v>
      </c>
      <c r="D2840" s="52">
        <v>4.1036828770302236E-4</v>
      </c>
      <c r="E2840" s="63">
        <v>4.0531207923777401E-4</v>
      </c>
    </row>
    <row r="2841" spans="1:5" ht="30" x14ac:dyDescent="0.25">
      <c r="A2841" s="5" t="s">
        <v>5585</v>
      </c>
      <c r="B2841" s="15" t="s">
        <v>5586</v>
      </c>
      <c r="C2841" s="20" t="s">
        <v>38</v>
      </c>
      <c r="D2841" s="42">
        <v>3.4473249912261963</v>
      </c>
      <c r="E2841" s="53">
        <v>3.4473249912261963</v>
      </c>
    </row>
    <row r="2842" spans="1:5" ht="30" x14ac:dyDescent="0.25">
      <c r="A2842" s="5" t="s">
        <v>5587</v>
      </c>
      <c r="B2842" s="15" t="s">
        <v>5588</v>
      </c>
      <c r="C2842" s="20" t="s">
        <v>30</v>
      </c>
      <c r="D2842" s="45">
        <v>138.328857421875</v>
      </c>
      <c r="E2842" s="56">
        <v>138.328857421875</v>
      </c>
    </row>
    <row r="2843" spans="1:5" ht="30" x14ac:dyDescent="0.25">
      <c r="A2843" s="5" t="s">
        <v>5589</v>
      </c>
      <c r="B2843" s="15" t="s">
        <v>5590</v>
      </c>
      <c r="C2843" s="20" t="s">
        <v>41</v>
      </c>
      <c r="D2843" s="51">
        <v>2.9418970370898023E-7</v>
      </c>
      <c r="E2843" s="62">
        <v>2.9418970370898023E-7</v>
      </c>
    </row>
    <row r="2844" spans="1:5" ht="30" x14ac:dyDescent="0.25">
      <c r="A2844" s="5" t="s">
        <v>5591</v>
      </c>
      <c r="B2844" s="15" t="s">
        <v>5592</v>
      </c>
      <c r="C2844" s="20" t="s">
        <v>376</v>
      </c>
      <c r="D2844" s="42">
        <v>1.8800829648971558</v>
      </c>
      <c r="E2844" s="53">
        <v>1.8800829648971558</v>
      </c>
    </row>
    <row r="2845" spans="1:5" ht="30" x14ac:dyDescent="0.25">
      <c r="A2845" s="5" t="s">
        <v>5593</v>
      </c>
      <c r="B2845" s="15" t="s">
        <v>5594</v>
      </c>
      <c r="C2845" s="20" t="s">
        <v>371</v>
      </c>
      <c r="D2845" s="45">
        <v>647.10162353515625</v>
      </c>
      <c r="E2845" s="56">
        <v>647.10162353515625</v>
      </c>
    </row>
    <row r="2846" spans="1:5" ht="30" x14ac:dyDescent="0.25">
      <c r="A2846" s="5" t="s">
        <v>5595</v>
      </c>
      <c r="B2846" s="15" t="s">
        <v>5596</v>
      </c>
      <c r="C2846" s="20" t="s">
        <v>371</v>
      </c>
      <c r="D2846" s="48">
        <v>-1900.386962890625</v>
      </c>
      <c r="E2846" s="59">
        <v>-1900.386962890625</v>
      </c>
    </row>
    <row r="2847" spans="1:5" ht="30" x14ac:dyDescent="0.25">
      <c r="A2847" s="5" t="s">
        <v>5597</v>
      </c>
      <c r="B2847" s="15" t="s">
        <v>5598</v>
      </c>
      <c r="C2847" s="20"/>
      <c r="D2847" s="47">
        <v>3.0276568606495857E-2</v>
      </c>
      <c r="E2847" s="58">
        <v>3.0276568606495857E-2</v>
      </c>
    </row>
    <row r="2848" spans="1:5" ht="30" x14ac:dyDescent="0.25">
      <c r="A2848" s="5" t="s">
        <v>5599</v>
      </c>
      <c r="B2848" s="15" t="s">
        <v>5600</v>
      </c>
      <c r="C2848" s="20" t="s">
        <v>3759</v>
      </c>
      <c r="D2848" s="43">
        <v>58.332229614257813</v>
      </c>
      <c r="E2848" s="54">
        <v>58.332229614257813</v>
      </c>
    </row>
    <row r="2849" spans="1:5" ht="30" x14ac:dyDescent="0.25">
      <c r="A2849" s="5" t="s">
        <v>5601</v>
      </c>
      <c r="B2849" s="15" t="s">
        <v>5602</v>
      </c>
      <c r="C2849" s="20" t="s">
        <v>376</v>
      </c>
      <c r="D2849" s="42">
        <v>4.2809076309204102</v>
      </c>
      <c r="E2849" s="53">
        <v>4.2809076309204102</v>
      </c>
    </row>
    <row r="2850" spans="1:5" ht="45" x14ac:dyDescent="0.25">
      <c r="A2850" s="5" t="s">
        <v>5603</v>
      </c>
      <c r="B2850" s="15" t="s">
        <v>5604</v>
      </c>
      <c r="C2850" s="20" t="s">
        <v>5053</v>
      </c>
      <c r="D2850" s="47">
        <v>2.9225748032331467E-2</v>
      </c>
      <c r="E2850" s="58">
        <v>2.9225748032331467E-2</v>
      </c>
    </row>
    <row r="2851" spans="1:5" ht="45" x14ac:dyDescent="0.25">
      <c r="A2851" s="5" t="s">
        <v>5605</v>
      </c>
      <c r="B2851" s="15" t="s">
        <v>5606</v>
      </c>
      <c r="C2851" s="20" t="s">
        <v>5056</v>
      </c>
      <c r="D2851" s="51">
        <v>1.3613910596177448E-5</v>
      </c>
      <c r="E2851" s="62">
        <v>1.3613910596177448E-5</v>
      </c>
    </row>
    <row r="2852" spans="1:5" ht="45" x14ac:dyDescent="0.25">
      <c r="A2852" s="5" t="s">
        <v>5607</v>
      </c>
      <c r="B2852" s="15" t="s">
        <v>5608</v>
      </c>
      <c r="C2852" s="20" t="s">
        <v>38</v>
      </c>
      <c r="D2852" s="43">
        <v>15.009801864624023</v>
      </c>
      <c r="E2852" s="54">
        <v>15.009801864624023</v>
      </c>
    </row>
    <row r="2853" spans="1:5" ht="45" x14ac:dyDescent="0.25">
      <c r="A2853" s="5" t="s">
        <v>5609</v>
      </c>
      <c r="B2853" s="15" t="s">
        <v>5610</v>
      </c>
      <c r="C2853" s="20" t="s">
        <v>30</v>
      </c>
      <c r="D2853" s="45">
        <v>163.48982238769531</v>
      </c>
      <c r="E2853" s="56">
        <v>163.62599182128906</v>
      </c>
    </row>
    <row r="2854" spans="1:5" ht="45" x14ac:dyDescent="0.25">
      <c r="A2854" s="5" t="s">
        <v>5611</v>
      </c>
      <c r="B2854" s="15" t="s">
        <v>5612</v>
      </c>
      <c r="C2854" s="20" t="s">
        <v>41</v>
      </c>
      <c r="D2854" s="43">
        <v>23.406675338745117</v>
      </c>
      <c r="E2854" s="54">
        <v>27.46966552734375</v>
      </c>
    </row>
    <row r="2855" spans="1:5" ht="45" x14ac:dyDescent="0.25">
      <c r="A2855" s="5" t="s">
        <v>5613</v>
      </c>
      <c r="B2855" s="15" t="s">
        <v>5614</v>
      </c>
      <c r="C2855" s="20" t="s">
        <v>376</v>
      </c>
      <c r="D2855" s="42">
        <v>1.9765496253967285</v>
      </c>
      <c r="E2855" s="53">
        <v>1.9779045581817627</v>
      </c>
    </row>
    <row r="2856" spans="1:5" ht="45" x14ac:dyDescent="0.25">
      <c r="A2856" s="5" t="s">
        <v>5615</v>
      </c>
      <c r="B2856" s="15" t="s">
        <v>5616</v>
      </c>
      <c r="C2856" s="20" t="s">
        <v>371</v>
      </c>
      <c r="D2856" s="45">
        <v>691.13665771484375</v>
      </c>
      <c r="E2856" s="56">
        <v>691.72845458984375</v>
      </c>
    </row>
    <row r="2857" spans="1:5" ht="45" x14ac:dyDescent="0.25">
      <c r="A2857" s="5" t="s">
        <v>5617</v>
      </c>
      <c r="B2857" s="15" t="s">
        <v>5618</v>
      </c>
      <c r="C2857" s="20" t="s">
        <v>371</v>
      </c>
      <c r="D2857" s="48">
        <v>-1856.3519287109375</v>
      </c>
      <c r="E2857" s="59">
        <v>-1855.760009765625</v>
      </c>
    </row>
    <row r="2858" spans="1:5" ht="45" x14ac:dyDescent="0.25">
      <c r="A2858" s="5" t="s">
        <v>5619</v>
      </c>
      <c r="B2858" s="15" t="s">
        <v>5620</v>
      </c>
      <c r="C2858" s="20"/>
      <c r="D2858" s="47">
        <v>-7.8985586762428284E-2</v>
      </c>
      <c r="E2858" s="58">
        <v>-7.8681483864784241E-2</v>
      </c>
    </row>
    <row r="2859" spans="1:5" ht="45" x14ac:dyDescent="0.25">
      <c r="A2859" s="5" t="s">
        <v>5621</v>
      </c>
      <c r="B2859" s="15" t="s">
        <v>5622</v>
      </c>
      <c r="C2859" s="20" t="s">
        <v>3759</v>
      </c>
      <c r="D2859" s="45">
        <v>904.54937744140625</v>
      </c>
      <c r="E2859" s="56">
        <v>904.41314697265625</v>
      </c>
    </row>
    <row r="2860" spans="1:5" ht="45" x14ac:dyDescent="0.25">
      <c r="A2860" s="5" t="s">
        <v>5623</v>
      </c>
      <c r="B2860" s="15" t="s">
        <v>5624</v>
      </c>
      <c r="C2860" s="20" t="s">
        <v>376</v>
      </c>
      <c r="D2860" s="42">
        <v>4.346064567565918</v>
      </c>
      <c r="E2860" s="53">
        <v>4.3465008735656738</v>
      </c>
    </row>
    <row r="2861" spans="1:5" ht="45" x14ac:dyDescent="0.25">
      <c r="A2861" s="5" t="s">
        <v>5625</v>
      </c>
      <c r="B2861" s="15" t="s">
        <v>5626</v>
      </c>
      <c r="C2861" s="20" t="s">
        <v>5053</v>
      </c>
      <c r="D2861" s="47">
        <v>0.68195980787277222</v>
      </c>
      <c r="E2861" s="58">
        <v>0.68191838264465332</v>
      </c>
    </row>
    <row r="2862" spans="1:5" ht="45" x14ac:dyDescent="0.25">
      <c r="A2862" s="5" t="s">
        <v>5627</v>
      </c>
      <c r="B2862" s="15" t="s">
        <v>5628</v>
      </c>
      <c r="C2862" s="20" t="s">
        <v>5056</v>
      </c>
      <c r="D2862" s="52">
        <v>1.6592536121606827E-4</v>
      </c>
      <c r="E2862" s="63">
        <v>1.6577536007389426E-4</v>
      </c>
    </row>
    <row r="2863" spans="1:5" ht="30" x14ac:dyDescent="0.25">
      <c r="A2863" s="5" t="s">
        <v>5629</v>
      </c>
      <c r="B2863" s="15" t="s">
        <v>5630</v>
      </c>
      <c r="C2863" s="20" t="s">
        <v>38</v>
      </c>
      <c r="D2863" s="42">
        <v>4.5560002326965332</v>
      </c>
      <c r="E2863" s="53">
        <v>4.7308063507080078</v>
      </c>
    </row>
    <row r="2864" spans="1:5" ht="30" x14ac:dyDescent="0.25">
      <c r="A2864" s="5" t="s">
        <v>5631</v>
      </c>
      <c r="B2864" s="15" t="s">
        <v>5632</v>
      </c>
      <c r="C2864" s="20" t="s">
        <v>30</v>
      </c>
      <c r="D2864" s="45">
        <v>212.7618408203125</v>
      </c>
      <c r="E2864" s="56">
        <v>212.39315795898437</v>
      </c>
    </row>
    <row r="2865" spans="1:5" ht="30" x14ac:dyDescent="0.25">
      <c r="A2865" s="5" t="s">
        <v>5633</v>
      </c>
      <c r="B2865" s="15" t="s">
        <v>5634</v>
      </c>
      <c r="C2865" s="20" t="s">
        <v>41</v>
      </c>
      <c r="D2865" s="45">
        <v>184.84211730957031</v>
      </c>
      <c r="E2865" s="56">
        <v>216.87106323242187</v>
      </c>
    </row>
    <row r="2866" spans="1:5" ht="30" x14ac:dyDescent="0.25">
      <c r="A2866" s="5" t="s">
        <v>5635</v>
      </c>
      <c r="B2866" s="15" t="s">
        <v>5636</v>
      </c>
      <c r="C2866" s="20" t="s">
        <v>376</v>
      </c>
      <c r="D2866" s="42">
        <v>7.1639313697814941</v>
      </c>
      <c r="E2866" s="53">
        <v>7.1436939239501953</v>
      </c>
    </row>
    <row r="2867" spans="1:5" ht="30" x14ac:dyDescent="0.25">
      <c r="A2867" s="5" t="s">
        <v>5637</v>
      </c>
      <c r="B2867" s="15" t="s">
        <v>5638</v>
      </c>
      <c r="C2867" s="20" t="s">
        <v>371</v>
      </c>
      <c r="D2867" s="48">
        <v>2885.132568359375</v>
      </c>
      <c r="E2867" s="59">
        <v>2883.556396484375</v>
      </c>
    </row>
    <row r="2868" spans="1:5" ht="30" x14ac:dyDescent="0.25">
      <c r="A2868" s="5" t="s">
        <v>5639</v>
      </c>
      <c r="B2868" s="15" t="s">
        <v>5640</v>
      </c>
      <c r="C2868" s="20" t="s">
        <v>371</v>
      </c>
      <c r="D2868" s="45">
        <v>337.64407348632812</v>
      </c>
      <c r="E2868" s="56">
        <v>336.06777954101562</v>
      </c>
    </row>
    <row r="2869" spans="1:5" ht="30" x14ac:dyDescent="0.25">
      <c r="A2869" s="5" t="s">
        <v>5641</v>
      </c>
      <c r="B2869" s="15" t="s">
        <v>5642</v>
      </c>
      <c r="C2869" s="20"/>
      <c r="D2869" s="42">
        <v>1.0666382312774658</v>
      </c>
      <c r="E2869" s="53">
        <v>1.0652297735214233</v>
      </c>
    </row>
    <row r="2870" spans="1:5" ht="30" x14ac:dyDescent="0.25">
      <c r="A2870" s="5" t="s">
        <v>5643</v>
      </c>
      <c r="B2870" s="15" t="s">
        <v>5644</v>
      </c>
      <c r="C2870" s="20" t="s">
        <v>3759</v>
      </c>
      <c r="D2870" s="42">
        <v>2.0766327381134033</v>
      </c>
      <c r="E2870" s="53">
        <v>2.1600236892700195</v>
      </c>
    </row>
    <row r="2871" spans="1:5" ht="30" x14ac:dyDescent="0.25">
      <c r="A2871" s="5" t="s">
        <v>5645</v>
      </c>
      <c r="B2871" s="15" t="s">
        <v>5646</v>
      </c>
      <c r="C2871" s="20" t="s">
        <v>376</v>
      </c>
      <c r="D2871" s="42">
        <v>2.1165242195129395</v>
      </c>
      <c r="E2871" s="53">
        <v>2.124464750289917</v>
      </c>
    </row>
    <row r="2872" spans="1:5" ht="45" x14ac:dyDescent="0.25">
      <c r="A2872" s="5" t="s">
        <v>5647</v>
      </c>
      <c r="B2872" s="15" t="s">
        <v>5648</v>
      </c>
      <c r="C2872" s="20" t="s">
        <v>5053</v>
      </c>
      <c r="D2872" s="47">
        <v>3.5268574953079224E-2</v>
      </c>
      <c r="E2872" s="58">
        <v>3.527502715587616E-2</v>
      </c>
    </row>
    <row r="2873" spans="1:5" ht="30" x14ac:dyDescent="0.25">
      <c r="A2873" s="5" t="s">
        <v>5649</v>
      </c>
      <c r="B2873" s="15" t="s">
        <v>5650</v>
      </c>
      <c r="C2873" s="20" t="s">
        <v>5056</v>
      </c>
      <c r="D2873" s="51">
        <v>1.6617603250779212E-5</v>
      </c>
      <c r="E2873" s="62">
        <v>1.6598080037510954E-5</v>
      </c>
    </row>
    <row r="2874" spans="1:5" ht="30" x14ac:dyDescent="0.25">
      <c r="A2874" s="5" t="s">
        <v>5651</v>
      </c>
      <c r="B2874" s="15" t="s">
        <v>5652</v>
      </c>
      <c r="C2874" s="20" t="s">
        <v>38</v>
      </c>
      <c r="D2874" s="42">
        <v>4.5560002326965332</v>
      </c>
      <c r="E2874" s="53">
        <v>4.7308063507080078</v>
      </c>
    </row>
    <row r="2875" spans="1:5" ht="30" x14ac:dyDescent="0.25">
      <c r="A2875" s="5" t="s">
        <v>5653</v>
      </c>
      <c r="B2875" s="15" t="s">
        <v>5654</v>
      </c>
      <c r="C2875" s="20" t="s">
        <v>30</v>
      </c>
      <c r="D2875" s="45">
        <v>212.7618408203125</v>
      </c>
      <c r="E2875" s="56">
        <v>212.39315795898437</v>
      </c>
    </row>
    <row r="2876" spans="1:5" ht="30" x14ac:dyDescent="0.25">
      <c r="A2876" s="5" t="s">
        <v>5655</v>
      </c>
      <c r="B2876" s="15" t="s">
        <v>5656</v>
      </c>
      <c r="C2876" s="20" t="s">
        <v>41</v>
      </c>
      <c r="D2876" s="43">
        <v>11.001940727233887</v>
      </c>
      <c r="E2876" s="54">
        <v>13.023438453674316</v>
      </c>
    </row>
    <row r="2877" spans="1:5" ht="30" x14ac:dyDescent="0.25">
      <c r="A2877" s="5" t="s">
        <v>5657</v>
      </c>
      <c r="B2877" s="15" t="s">
        <v>5658</v>
      </c>
      <c r="C2877" s="20" t="s">
        <v>376</v>
      </c>
      <c r="D2877" s="42">
        <v>7.1639313697814941</v>
      </c>
      <c r="E2877" s="53">
        <v>7.1436939239501953</v>
      </c>
    </row>
    <row r="2878" spans="1:5" ht="30" x14ac:dyDescent="0.25">
      <c r="A2878" s="5" t="s">
        <v>5659</v>
      </c>
      <c r="B2878" s="15" t="s">
        <v>5660</v>
      </c>
      <c r="C2878" s="20" t="s">
        <v>371</v>
      </c>
      <c r="D2878" s="48">
        <v>2885.132568359375</v>
      </c>
      <c r="E2878" s="59">
        <v>2883.556396484375</v>
      </c>
    </row>
    <row r="2879" spans="1:5" ht="30" x14ac:dyDescent="0.25">
      <c r="A2879" s="5" t="s">
        <v>5661</v>
      </c>
      <c r="B2879" s="15" t="s">
        <v>5662</v>
      </c>
      <c r="C2879" s="20" t="s">
        <v>371</v>
      </c>
      <c r="D2879" s="45">
        <v>337.64407348632812</v>
      </c>
      <c r="E2879" s="56">
        <v>336.06777954101562</v>
      </c>
    </row>
    <row r="2880" spans="1:5" ht="30" x14ac:dyDescent="0.25">
      <c r="A2880" s="5" t="s">
        <v>5663</v>
      </c>
      <c r="B2880" s="15" t="s">
        <v>5664</v>
      </c>
      <c r="C2880" s="20"/>
      <c r="D2880" s="42">
        <v>1.0666382312774658</v>
      </c>
      <c r="E2880" s="53">
        <v>1.0652297735214233</v>
      </c>
    </row>
    <row r="2881" spans="1:5" ht="30" x14ac:dyDescent="0.25">
      <c r="A2881" s="5" t="s">
        <v>5665</v>
      </c>
      <c r="B2881" s="15" t="s">
        <v>5666</v>
      </c>
      <c r="C2881" s="20" t="s">
        <v>3759</v>
      </c>
      <c r="D2881" s="42">
        <v>2.0766327381134033</v>
      </c>
      <c r="E2881" s="53">
        <v>2.1600236892700195</v>
      </c>
    </row>
    <row r="2882" spans="1:5" ht="30" x14ac:dyDescent="0.25">
      <c r="A2882" s="5" t="s">
        <v>5667</v>
      </c>
      <c r="B2882" s="15" t="s">
        <v>5668</v>
      </c>
      <c r="C2882" s="20" t="s">
        <v>376</v>
      </c>
      <c r="D2882" s="42">
        <v>2.1165242195129395</v>
      </c>
      <c r="E2882" s="53">
        <v>2.124464750289917</v>
      </c>
    </row>
    <row r="2883" spans="1:5" ht="30" x14ac:dyDescent="0.25">
      <c r="A2883" s="5" t="s">
        <v>5669</v>
      </c>
      <c r="B2883" s="15" t="s">
        <v>5670</v>
      </c>
      <c r="C2883" s="20" t="s">
        <v>5053</v>
      </c>
      <c r="D2883" s="47">
        <v>3.5268574953079224E-2</v>
      </c>
      <c r="E2883" s="58">
        <v>3.527502715587616E-2</v>
      </c>
    </row>
    <row r="2884" spans="1:5" ht="30" x14ac:dyDescent="0.25">
      <c r="A2884" s="5" t="s">
        <v>5671</v>
      </c>
      <c r="B2884" s="15" t="s">
        <v>5672</v>
      </c>
      <c r="C2884" s="20" t="s">
        <v>5056</v>
      </c>
      <c r="D2884" s="51">
        <v>1.6617603250779212E-5</v>
      </c>
      <c r="E2884" s="62">
        <v>1.6598080037510954E-5</v>
      </c>
    </row>
    <row r="2885" spans="1:5" ht="30" x14ac:dyDescent="0.25">
      <c r="A2885" s="5" t="s">
        <v>5673</v>
      </c>
      <c r="B2885" s="15" t="s">
        <v>5674</v>
      </c>
      <c r="C2885" s="20" t="s">
        <v>38</v>
      </c>
      <c r="D2885" s="42">
        <v>4.5560002326965332</v>
      </c>
      <c r="E2885" s="53">
        <v>4.7308063507080078</v>
      </c>
    </row>
    <row r="2886" spans="1:5" ht="30" x14ac:dyDescent="0.25">
      <c r="A2886" s="5" t="s">
        <v>5675</v>
      </c>
      <c r="B2886" s="15" t="s">
        <v>5676</v>
      </c>
      <c r="C2886" s="20" t="s">
        <v>30</v>
      </c>
      <c r="D2886" s="45">
        <v>212.7618408203125</v>
      </c>
      <c r="E2886" s="56">
        <v>212.39315795898437</v>
      </c>
    </row>
    <row r="2887" spans="1:5" ht="30" x14ac:dyDescent="0.25">
      <c r="A2887" s="5" t="s">
        <v>5677</v>
      </c>
      <c r="B2887" s="15" t="s">
        <v>5678</v>
      </c>
      <c r="C2887" s="20" t="s">
        <v>41</v>
      </c>
      <c r="D2887" s="45">
        <v>173.84017944335937</v>
      </c>
      <c r="E2887" s="56">
        <v>203.84762573242187</v>
      </c>
    </row>
    <row r="2888" spans="1:5" ht="30" x14ac:dyDescent="0.25">
      <c r="A2888" s="5" t="s">
        <v>5679</v>
      </c>
      <c r="B2888" s="15" t="s">
        <v>5680</v>
      </c>
      <c r="C2888" s="20" t="s">
        <v>376</v>
      </c>
      <c r="D2888" s="42">
        <v>7.1639313697814941</v>
      </c>
      <c r="E2888" s="53">
        <v>7.1436939239501953</v>
      </c>
    </row>
    <row r="2889" spans="1:5" ht="30" x14ac:dyDescent="0.25">
      <c r="A2889" s="5" t="s">
        <v>5681</v>
      </c>
      <c r="B2889" s="15" t="s">
        <v>5682</v>
      </c>
      <c r="C2889" s="20" t="s">
        <v>371</v>
      </c>
      <c r="D2889" s="48">
        <v>2885.132568359375</v>
      </c>
      <c r="E2889" s="59">
        <v>2883.556396484375</v>
      </c>
    </row>
    <row r="2890" spans="1:5" ht="30" x14ac:dyDescent="0.25">
      <c r="A2890" s="5" t="s">
        <v>5683</v>
      </c>
      <c r="B2890" s="15" t="s">
        <v>5684</v>
      </c>
      <c r="C2890" s="20" t="s">
        <v>371</v>
      </c>
      <c r="D2890" s="45">
        <v>337.64407348632812</v>
      </c>
      <c r="E2890" s="56">
        <v>336.06777954101562</v>
      </c>
    </row>
    <row r="2891" spans="1:5" ht="30" x14ac:dyDescent="0.25">
      <c r="A2891" s="5" t="s">
        <v>5685</v>
      </c>
      <c r="B2891" s="15" t="s">
        <v>5686</v>
      </c>
      <c r="C2891" s="20"/>
      <c r="D2891" s="42">
        <v>1.0666382312774658</v>
      </c>
      <c r="E2891" s="53">
        <v>1.0652297735214233</v>
      </c>
    </row>
    <row r="2892" spans="1:5" ht="30" x14ac:dyDescent="0.25">
      <c r="A2892" s="5" t="s">
        <v>5687</v>
      </c>
      <c r="B2892" s="15" t="s">
        <v>5688</v>
      </c>
      <c r="C2892" s="20" t="s">
        <v>3759</v>
      </c>
      <c r="D2892" s="42">
        <v>2.0766327381134033</v>
      </c>
      <c r="E2892" s="53">
        <v>2.1600236892700195</v>
      </c>
    </row>
    <row r="2893" spans="1:5" ht="30" x14ac:dyDescent="0.25">
      <c r="A2893" s="5" t="s">
        <v>5689</v>
      </c>
      <c r="B2893" s="15" t="s">
        <v>5690</v>
      </c>
      <c r="C2893" s="20" t="s">
        <v>376</v>
      </c>
      <c r="D2893" s="42">
        <v>2.1165242195129395</v>
      </c>
      <c r="E2893" s="53">
        <v>2.124464750289917</v>
      </c>
    </row>
    <row r="2894" spans="1:5" ht="45" x14ac:dyDescent="0.25">
      <c r="A2894" s="5" t="s">
        <v>5691</v>
      </c>
      <c r="B2894" s="15" t="s">
        <v>5692</v>
      </c>
      <c r="C2894" s="20" t="s">
        <v>5053</v>
      </c>
      <c r="D2894" s="47">
        <v>3.5268574953079224E-2</v>
      </c>
      <c r="E2894" s="58">
        <v>3.527502715587616E-2</v>
      </c>
    </row>
    <row r="2895" spans="1:5" ht="45" x14ac:dyDescent="0.25">
      <c r="A2895" s="5" t="s">
        <v>5693</v>
      </c>
      <c r="B2895" s="15" t="s">
        <v>5694</v>
      </c>
      <c r="C2895" s="20" t="s">
        <v>5056</v>
      </c>
      <c r="D2895" s="51">
        <v>1.6617603250779212E-5</v>
      </c>
      <c r="E2895" s="62">
        <v>1.6598080037510954E-5</v>
      </c>
    </row>
    <row r="2896" spans="1:5" ht="30" x14ac:dyDescent="0.25">
      <c r="A2896" s="5" t="s">
        <v>5695</v>
      </c>
      <c r="B2896" s="15" t="s">
        <v>5696</v>
      </c>
      <c r="C2896" s="20" t="s">
        <v>38</v>
      </c>
      <c r="D2896" s="42">
        <v>1.8059999942779541</v>
      </c>
      <c r="E2896" s="53">
        <v>1.8752812147140503</v>
      </c>
    </row>
    <row r="2897" spans="1:5" ht="30" x14ac:dyDescent="0.25">
      <c r="A2897" s="5" t="s">
        <v>5697</v>
      </c>
      <c r="B2897" s="15" t="s">
        <v>5698</v>
      </c>
      <c r="C2897" s="20" t="s">
        <v>30</v>
      </c>
      <c r="D2897" s="45">
        <v>129.63876342773437</v>
      </c>
      <c r="E2897" s="56">
        <v>129.1544189453125</v>
      </c>
    </row>
    <row r="2898" spans="1:5" ht="30" x14ac:dyDescent="0.25">
      <c r="A2898" s="5" t="s">
        <v>5699</v>
      </c>
      <c r="B2898" s="15" t="s">
        <v>5700</v>
      </c>
      <c r="C2898" s="20" t="s">
        <v>41</v>
      </c>
      <c r="D2898" s="45">
        <v>173.84017944335937</v>
      </c>
      <c r="E2898" s="56">
        <v>203.84762573242187</v>
      </c>
    </row>
    <row r="2899" spans="1:5" ht="30" x14ac:dyDescent="0.25">
      <c r="A2899" s="5" t="s">
        <v>5701</v>
      </c>
      <c r="B2899" s="15" t="s">
        <v>5702</v>
      </c>
      <c r="C2899" s="20" t="s">
        <v>376</v>
      </c>
      <c r="D2899" s="42">
        <v>7.2285728454589844</v>
      </c>
      <c r="E2899" s="53">
        <v>7.2073268890380859</v>
      </c>
    </row>
    <row r="2900" spans="1:5" ht="30" x14ac:dyDescent="0.25">
      <c r="A2900" s="5" t="s">
        <v>5703</v>
      </c>
      <c r="B2900" s="15" t="s">
        <v>5704</v>
      </c>
      <c r="C2900" s="20" t="s">
        <v>371</v>
      </c>
      <c r="D2900" s="48">
        <v>2728.400146484375</v>
      </c>
      <c r="E2900" s="59">
        <v>2726.702392578125</v>
      </c>
    </row>
    <row r="2901" spans="1:5" ht="30" x14ac:dyDescent="0.25">
      <c r="A2901" s="5" t="s">
        <v>5705</v>
      </c>
      <c r="B2901" s="15" t="s">
        <v>5706</v>
      </c>
      <c r="C2901" s="20" t="s">
        <v>371</v>
      </c>
      <c r="D2901" s="45">
        <v>180.91171264648437</v>
      </c>
      <c r="E2901" s="56">
        <v>179.21388244628906</v>
      </c>
    </row>
    <row r="2902" spans="1:5" ht="30" x14ac:dyDescent="0.25">
      <c r="A2902" s="5" t="s">
        <v>5707</v>
      </c>
      <c r="B2902" s="15" t="s">
        <v>5708</v>
      </c>
      <c r="C2902" s="20"/>
      <c r="D2902" s="42">
        <v>1.0121386051177979</v>
      </c>
      <c r="E2902" s="53">
        <v>1.0106070041656494</v>
      </c>
    </row>
    <row r="2903" spans="1:5" ht="30" x14ac:dyDescent="0.25">
      <c r="A2903" s="5" t="s">
        <v>5709</v>
      </c>
      <c r="B2903" s="15" t="s">
        <v>5710</v>
      </c>
      <c r="C2903" s="20" t="s">
        <v>3759</v>
      </c>
      <c r="D2903" s="47">
        <v>0.990653395652771</v>
      </c>
      <c r="E2903" s="53">
        <v>1.0308430194854736</v>
      </c>
    </row>
    <row r="2904" spans="1:5" ht="30" x14ac:dyDescent="0.25">
      <c r="A2904" s="5" t="s">
        <v>5711</v>
      </c>
      <c r="B2904" s="15" t="s">
        <v>5712</v>
      </c>
      <c r="C2904" s="20" t="s">
        <v>376</v>
      </c>
      <c r="D2904" s="42">
        <v>2.0795137882232666</v>
      </c>
      <c r="E2904" s="53">
        <v>2.0877206325531006</v>
      </c>
    </row>
    <row r="2905" spans="1:5" ht="45" x14ac:dyDescent="0.25">
      <c r="A2905" s="5" t="s">
        <v>5713</v>
      </c>
      <c r="B2905" s="15" t="s">
        <v>5714</v>
      </c>
      <c r="C2905" s="20" t="s">
        <v>5053</v>
      </c>
      <c r="D2905" s="47">
        <v>2.7512134984135628E-2</v>
      </c>
      <c r="E2905" s="58">
        <v>2.7520380914211273E-2</v>
      </c>
    </row>
    <row r="2906" spans="1:5" ht="30" x14ac:dyDescent="0.25">
      <c r="A2906" s="5" t="s">
        <v>5715</v>
      </c>
      <c r="B2906" s="15" t="s">
        <v>5716</v>
      </c>
      <c r="C2906" s="20" t="s">
        <v>5056</v>
      </c>
      <c r="D2906" s="51">
        <v>1.3357731404539663E-5</v>
      </c>
      <c r="E2906" s="62">
        <v>1.3335030416783411E-5</v>
      </c>
    </row>
    <row r="2907" spans="1:5" ht="30" x14ac:dyDescent="0.25">
      <c r="A2907" s="5" t="s">
        <v>5717</v>
      </c>
      <c r="B2907" s="15" t="s">
        <v>5718</v>
      </c>
      <c r="C2907" s="20" t="s">
        <v>38</v>
      </c>
      <c r="D2907" s="42">
        <v>1.8059999942779541</v>
      </c>
      <c r="E2907" s="53">
        <v>1.8752812147140503</v>
      </c>
    </row>
    <row r="2908" spans="1:5" ht="30" x14ac:dyDescent="0.25">
      <c r="A2908" s="5" t="s">
        <v>5719</v>
      </c>
      <c r="B2908" s="15" t="s">
        <v>5720</v>
      </c>
      <c r="C2908" s="20" t="s">
        <v>30</v>
      </c>
      <c r="D2908" s="45">
        <v>129.63876342773437</v>
      </c>
      <c r="E2908" s="56">
        <v>129.1544189453125</v>
      </c>
    </row>
    <row r="2909" spans="1:5" ht="30" x14ac:dyDescent="0.25">
      <c r="A2909" s="5" t="s">
        <v>5721</v>
      </c>
      <c r="B2909" s="15" t="s">
        <v>5722</v>
      </c>
      <c r="C2909" s="20" t="s">
        <v>41</v>
      </c>
      <c r="D2909" s="42">
        <v>4.6561002731323242</v>
      </c>
      <c r="E2909" s="53">
        <v>5.5110955238342285</v>
      </c>
    </row>
    <row r="2910" spans="1:5" ht="30" x14ac:dyDescent="0.25">
      <c r="A2910" s="5" t="s">
        <v>5723</v>
      </c>
      <c r="B2910" s="15" t="s">
        <v>5724</v>
      </c>
      <c r="C2910" s="20" t="s">
        <v>376</v>
      </c>
      <c r="D2910" s="42">
        <v>7.2285728454589844</v>
      </c>
      <c r="E2910" s="53">
        <v>7.2073268890380859</v>
      </c>
    </row>
    <row r="2911" spans="1:5" ht="30" x14ac:dyDescent="0.25">
      <c r="A2911" s="5" t="s">
        <v>5725</v>
      </c>
      <c r="B2911" s="15" t="s">
        <v>5726</v>
      </c>
      <c r="C2911" s="20" t="s">
        <v>371</v>
      </c>
      <c r="D2911" s="48">
        <v>2728.400146484375</v>
      </c>
      <c r="E2911" s="59">
        <v>2726.702392578125</v>
      </c>
    </row>
    <row r="2912" spans="1:5" ht="30" x14ac:dyDescent="0.25">
      <c r="A2912" s="5" t="s">
        <v>5727</v>
      </c>
      <c r="B2912" s="15" t="s">
        <v>5728</v>
      </c>
      <c r="C2912" s="20" t="s">
        <v>371</v>
      </c>
      <c r="D2912" s="45">
        <v>180.91171264648437</v>
      </c>
      <c r="E2912" s="56">
        <v>179.21388244628906</v>
      </c>
    </row>
    <row r="2913" spans="1:5" ht="30" x14ac:dyDescent="0.25">
      <c r="A2913" s="5" t="s">
        <v>5729</v>
      </c>
      <c r="B2913" s="15" t="s">
        <v>5730</v>
      </c>
      <c r="C2913" s="20"/>
      <c r="D2913" s="42">
        <v>1.0121386051177979</v>
      </c>
      <c r="E2913" s="53">
        <v>1.0106070041656494</v>
      </c>
    </row>
    <row r="2914" spans="1:5" ht="30" x14ac:dyDescent="0.25">
      <c r="A2914" s="5" t="s">
        <v>5731</v>
      </c>
      <c r="B2914" s="15" t="s">
        <v>5732</v>
      </c>
      <c r="C2914" s="20" t="s">
        <v>3759</v>
      </c>
      <c r="D2914" s="47">
        <v>0.990653395652771</v>
      </c>
      <c r="E2914" s="53">
        <v>1.0308430194854736</v>
      </c>
    </row>
    <row r="2915" spans="1:5" ht="30" x14ac:dyDescent="0.25">
      <c r="A2915" s="5" t="s">
        <v>5733</v>
      </c>
      <c r="B2915" s="15" t="s">
        <v>5734</v>
      </c>
      <c r="C2915" s="20" t="s">
        <v>376</v>
      </c>
      <c r="D2915" s="42">
        <v>2.0795137882232666</v>
      </c>
      <c r="E2915" s="53">
        <v>2.0877206325531006</v>
      </c>
    </row>
    <row r="2916" spans="1:5" ht="30" x14ac:dyDescent="0.25">
      <c r="A2916" s="5" t="s">
        <v>5735</v>
      </c>
      <c r="B2916" s="15" t="s">
        <v>5736</v>
      </c>
      <c r="C2916" s="20" t="s">
        <v>5053</v>
      </c>
      <c r="D2916" s="47">
        <v>2.7512134984135628E-2</v>
      </c>
      <c r="E2916" s="58">
        <v>2.7520380914211273E-2</v>
      </c>
    </row>
    <row r="2917" spans="1:5" ht="30" x14ac:dyDescent="0.25">
      <c r="A2917" s="5" t="s">
        <v>5737</v>
      </c>
      <c r="B2917" s="15" t="s">
        <v>5738</v>
      </c>
      <c r="C2917" s="20" t="s">
        <v>5056</v>
      </c>
      <c r="D2917" s="51">
        <v>1.3357731404539663E-5</v>
      </c>
      <c r="E2917" s="62">
        <v>1.3335030416783411E-5</v>
      </c>
    </row>
    <row r="2918" spans="1:5" ht="60" x14ac:dyDescent="0.25">
      <c r="A2918" s="5" t="s">
        <v>5739</v>
      </c>
      <c r="B2918" s="15" t="s">
        <v>5740</v>
      </c>
      <c r="C2918" s="20" t="s">
        <v>38</v>
      </c>
      <c r="D2918" s="42">
        <v>1.7705881595611572</v>
      </c>
      <c r="E2918" s="53">
        <v>1.8385108709335327</v>
      </c>
    </row>
    <row r="2919" spans="1:5" ht="60" x14ac:dyDescent="0.25">
      <c r="A2919" s="5" t="s">
        <v>5741</v>
      </c>
      <c r="B2919" s="15" t="s">
        <v>5742</v>
      </c>
      <c r="C2919" s="20" t="s">
        <v>30</v>
      </c>
      <c r="D2919" s="45">
        <v>105.59169769287109</v>
      </c>
      <c r="E2919" s="56">
        <v>106.66730499267578</v>
      </c>
    </row>
    <row r="2920" spans="1:5" ht="60" x14ac:dyDescent="0.25">
      <c r="A2920" s="5" t="s">
        <v>5743</v>
      </c>
      <c r="B2920" s="15" t="s">
        <v>5744</v>
      </c>
      <c r="C2920" s="20" t="s">
        <v>41</v>
      </c>
      <c r="D2920" s="43">
        <v>15.658041000366211</v>
      </c>
      <c r="E2920" s="54">
        <v>18.53453254699707</v>
      </c>
    </row>
    <row r="2921" spans="1:5" ht="60" x14ac:dyDescent="0.25">
      <c r="A2921" s="5" t="s">
        <v>5745</v>
      </c>
      <c r="B2921" s="15" t="s">
        <v>5746</v>
      </c>
      <c r="C2921" s="20" t="s">
        <v>376</v>
      </c>
      <c r="D2921" s="42">
        <v>1.3697248697280884</v>
      </c>
      <c r="E2921" s="53">
        <v>1.3817000389099121</v>
      </c>
    </row>
    <row r="2922" spans="1:5" ht="60" x14ac:dyDescent="0.25">
      <c r="A2922" s="5" t="s">
        <v>5747</v>
      </c>
      <c r="B2922" s="15" t="s">
        <v>5748</v>
      </c>
      <c r="C2922" s="20" t="s">
        <v>371</v>
      </c>
      <c r="D2922" s="45">
        <v>442.73855590820312</v>
      </c>
      <c r="E2922" s="56">
        <v>447.2857666015625</v>
      </c>
    </row>
    <row r="2923" spans="1:5" ht="60" x14ac:dyDescent="0.25">
      <c r="A2923" s="5" t="s">
        <v>5749</v>
      </c>
      <c r="B2923" s="15" t="s">
        <v>5750</v>
      </c>
      <c r="C2923" s="20" t="s">
        <v>371</v>
      </c>
      <c r="D2923" s="48">
        <v>-2104.75</v>
      </c>
      <c r="E2923" s="59">
        <v>-2100.202880859375</v>
      </c>
    </row>
    <row r="2924" spans="1:5" ht="60" x14ac:dyDescent="0.25">
      <c r="A2924" s="5" t="s">
        <v>5751</v>
      </c>
      <c r="B2924" s="15" t="s">
        <v>5752</v>
      </c>
      <c r="C2924" s="20"/>
      <c r="D2924" s="47">
        <v>-2.0687572658061981E-2</v>
      </c>
      <c r="E2924" s="58">
        <v>-2.0904088392853737E-2</v>
      </c>
    </row>
    <row r="2925" spans="1:5" ht="60" x14ac:dyDescent="0.25">
      <c r="A2925" s="5" t="s">
        <v>5753</v>
      </c>
      <c r="B2925" s="15" t="s">
        <v>5754</v>
      </c>
      <c r="C2925" s="20" t="s">
        <v>3759</v>
      </c>
      <c r="D2925" s="45">
        <v>954.3304443359375</v>
      </c>
      <c r="E2925" s="56">
        <v>953.5296630859375</v>
      </c>
    </row>
    <row r="2926" spans="1:5" ht="60" x14ac:dyDescent="0.25">
      <c r="A2926" s="5" t="s">
        <v>5755</v>
      </c>
      <c r="B2926" s="15" t="s">
        <v>5756</v>
      </c>
      <c r="C2926" s="20" t="s">
        <v>376</v>
      </c>
      <c r="D2926" s="42">
        <v>4.2222938537597656</v>
      </c>
      <c r="E2926" s="53">
        <v>4.2237300872802734</v>
      </c>
    </row>
    <row r="2927" spans="1:5" ht="60" x14ac:dyDescent="0.25">
      <c r="A2927" s="5" t="s">
        <v>5757</v>
      </c>
      <c r="B2927" s="15" t="s">
        <v>5758</v>
      </c>
      <c r="C2927" s="20" t="s">
        <v>5053</v>
      </c>
      <c r="D2927" s="47">
        <v>0.6804577112197876</v>
      </c>
      <c r="E2927" s="58">
        <v>0.68082261085510254</v>
      </c>
    </row>
    <row r="2928" spans="1:5" ht="60" x14ac:dyDescent="0.25">
      <c r="A2928" s="5" t="s">
        <v>5759</v>
      </c>
      <c r="B2928" s="15" t="s">
        <v>5760</v>
      </c>
      <c r="C2928" s="20" t="s">
        <v>5056</v>
      </c>
      <c r="D2928" s="52">
        <v>2.6638695271685719E-4</v>
      </c>
      <c r="E2928" s="63">
        <v>2.6352630811743438E-4</v>
      </c>
    </row>
    <row r="2929" spans="1:5" ht="60" x14ac:dyDescent="0.25">
      <c r="A2929" s="5" t="s">
        <v>5761</v>
      </c>
      <c r="B2929" s="15" t="s">
        <v>5762</v>
      </c>
      <c r="C2929" s="20" t="s">
        <v>38</v>
      </c>
      <c r="D2929" s="42">
        <v>6.0840320587158203</v>
      </c>
      <c r="E2929" s="53">
        <v>6.0840320587158203</v>
      </c>
    </row>
    <row r="2930" spans="1:5" ht="60" x14ac:dyDescent="0.25">
      <c r="A2930" s="5" t="s">
        <v>5763</v>
      </c>
      <c r="B2930" s="15" t="s">
        <v>5764</v>
      </c>
      <c r="C2930" s="20" t="s">
        <v>30</v>
      </c>
      <c r="D2930" s="43">
        <v>99.988090515136719</v>
      </c>
      <c r="E2930" s="56">
        <v>101.06326293945312</v>
      </c>
    </row>
    <row r="2931" spans="1:5" ht="60" x14ac:dyDescent="0.25">
      <c r="A2931" s="5" t="s">
        <v>5765</v>
      </c>
      <c r="B2931" s="15" t="s">
        <v>5766</v>
      </c>
      <c r="C2931" s="20" t="s">
        <v>41</v>
      </c>
      <c r="D2931" s="45">
        <v>185.80177307128906</v>
      </c>
      <c r="E2931" s="56">
        <v>217.95423889160156</v>
      </c>
    </row>
    <row r="2932" spans="1:5" ht="60" x14ac:dyDescent="0.25">
      <c r="A2932" s="5" t="s">
        <v>5767</v>
      </c>
      <c r="B2932" s="15" t="s">
        <v>5768</v>
      </c>
      <c r="C2932" s="20" t="s">
        <v>376</v>
      </c>
      <c r="D2932" s="42">
        <v>1.3064829111099243</v>
      </c>
      <c r="E2932" s="53">
        <v>1.3186138868331909</v>
      </c>
    </row>
    <row r="2933" spans="1:5" ht="60" x14ac:dyDescent="0.25">
      <c r="A2933" s="5" t="s">
        <v>5769</v>
      </c>
      <c r="B2933" s="15" t="s">
        <v>5770</v>
      </c>
      <c r="C2933" s="20" t="s">
        <v>371</v>
      </c>
      <c r="D2933" s="45">
        <v>419.42507934570312</v>
      </c>
      <c r="E2933" s="56">
        <v>423.95669555664062</v>
      </c>
    </row>
    <row r="2934" spans="1:5" ht="60" x14ac:dyDescent="0.25">
      <c r="A2934" s="5" t="s">
        <v>5771</v>
      </c>
      <c r="B2934" s="15" t="s">
        <v>5772</v>
      </c>
      <c r="C2934" s="20" t="s">
        <v>371</v>
      </c>
      <c r="D2934" s="48">
        <v>-2128.0634765625</v>
      </c>
      <c r="E2934" s="59">
        <v>-2123.53173828125</v>
      </c>
    </row>
    <row r="2935" spans="1:5" ht="60" x14ac:dyDescent="0.25">
      <c r="A2935" s="5" t="s">
        <v>5773</v>
      </c>
      <c r="B2935" s="15" t="s">
        <v>5774</v>
      </c>
      <c r="C2935" s="20"/>
      <c r="D2935" s="47">
        <v>-0.12161990255117416</v>
      </c>
      <c r="E2935" s="58">
        <v>-0.11944530159235001</v>
      </c>
    </row>
    <row r="2936" spans="1:5" ht="60" x14ac:dyDescent="0.25">
      <c r="A2936" s="5" t="s">
        <v>5775</v>
      </c>
      <c r="B2936" s="15" t="s">
        <v>5776</v>
      </c>
      <c r="C2936" s="20" t="s">
        <v>3759</v>
      </c>
      <c r="D2936" s="45">
        <v>958.63665771484375</v>
      </c>
      <c r="E2936" s="56">
        <v>957.86090087890625</v>
      </c>
    </row>
    <row r="2937" spans="1:5" ht="60" x14ac:dyDescent="0.25">
      <c r="A2937" s="5" t="s">
        <v>5777</v>
      </c>
      <c r="B2937" s="15" t="s">
        <v>5778</v>
      </c>
      <c r="C2937" s="20" t="s">
        <v>376</v>
      </c>
      <c r="D2937" s="42">
        <v>4.2142386436462402</v>
      </c>
      <c r="E2937" s="53">
        <v>4.2155313491821289</v>
      </c>
    </row>
    <row r="2938" spans="1:5" ht="60" x14ac:dyDescent="0.25">
      <c r="A2938" s="5" t="s">
        <v>5779</v>
      </c>
      <c r="B2938" s="15" t="s">
        <v>5780</v>
      </c>
      <c r="C2938" s="20" t="s">
        <v>5053</v>
      </c>
      <c r="D2938" s="47">
        <v>0.67858880758285522</v>
      </c>
      <c r="E2938" s="58">
        <v>0.67902427911758423</v>
      </c>
    </row>
    <row r="2939" spans="1:5" ht="60" x14ac:dyDescent="0.25">
      <c r="A2939" s="5" t="s">
        <v>5781</v>
      </c>
      <c r="B2939" s="15" t="s">
        <v>5782</v>
      </c>
      <c r="C2939" s="20" t="s">
        <v>5056</v>
      </c>
      <c r="D2939" s="52">
        <v>2.8234478668309748E-4</v>
      </c>
      <c r="E2939" s="63">
        <v>2.7917814441025257E-4</v>
      </c>
    </row>
    <row r="2940" spans="1:5" ht="45" x14ac:dyDescent="0.25">
      <c r="A2940" s="5" t="s">
        <v>5783</v>
      </c>
      <c r="B2940" s="15" t="s">
        <v>5784</v>
      </c>
      <c r="C2940" s="20" t="s">
        <v>38</v>
      </c>
      <c r="D2940" s="42">
        <v>5.2566738128662109</v>
      </c>
      <c r="E2940" s="53">
        <v>5.2566738128662109</v>
      </c>
    </row>
    <row r="2941" spans="1:5" ht="45" x14ac:dyDescent="0.25">
      <c r="A2941" s="5" t="s">
        <v>5785</v>
      </c>
      <c r="B2941" s="15" t="s">
        <v>5786</v>
      </c>
      <c r="C2941" s="20" t="s">
        <v>30</v>
      </c>
      <c r="D2941" s="45">
        <v>147.45783996582031</v>
      </c>
      <c r="E2941" s="56">
        <v>148.81520080566406</v>
      </c>
    </row>
    <row r="2942" spans="1:5" ht="45" x14ac:dyDescent="0.25">
      <c r="A2942" s="5" t="s">
        <v>5787</v>
      </c>
      <c r="B2942" s="15" t="s">
        <v>5788</v>
      </c>
      <c r="C2942" s="20" t="s">
        <v>41</v>
      </c>
      <c r="D2942" s="45">
        <v>185.80177307128906</v>
      </c>
      <c r="E2942" s="56">
        <v>217.95423889160156</v>
      </c>
    </row>
    <row r="2943" spans="1:5" ht="45" x14ac:dyDescent="0.25">
      <c r="A2943" s="5" t="s">
        <v>5789</v>
      </c>
      <c r="B2943" s="15" t="s">
        <v>5790</v>
      </c>
      <c r="C2943" s="20" t="s">
        <v>376</v>
      </c>
      <c r="D2943" s="42">
        <v>1.8159445524215698</v>
      </c>
      <c r="E2943" s="53">
        <v>1.8298157453536987</v>
      </c>
    </row>
    <row r="2944" spans="1:5" ht="45" x14ac:dyDescent="0.25">
      <c r="A2944" s="5" t="s">
        <v>5791</v>
      </c>
      <c r="B2944" s="15" t="s">
        <v>5792</v>
      </c>
      <c r="C2944" s="20" t="s">
        <v>371</v>
      </c>
      <c r="D2944" s="45">
        <v>621.2406005859375</v>
      </c>
      <c r="E2944" s="56">
        <v>627.082763671875</v>
      </c>
    </row>
    <row r="2945" spans="1:5" ht="45" x14ac:dyDescent="0.25">
      <c r="A2945" s="5" t="s">
        <v>5793</v>
      </c>
      <c r="B2945" s="15" t="s">
        <v>5794</v>
      </c>
      <c r="C2945" s="20" t="s">
        <v>371</v>
      </c>
      <c r="D2945" s="48">
        <v>-1926.2479248046875</v>
      </c>
      <c r="E2945" s="59">
        <v>-1920.40576171875</v>
      </c>
    </row>
    <row r="2946" spans="1:5" ht="45" x14ac:dyDescent="0.25">
      <c r="A2946" s="5" t="s">
        <v>5795</v>
      </c>
      <c r="B2946" s="15" t="s">
        <v>5796</v>
      </c>
      <c r="C2946" s="20"/>
      <c r="D2946" s="47">
        <v>-1.2913908809423447E-2</v>
      </c>
      <c r="E2946" s="58">
        <v>-1.0134500451385975E-2</v>
      </c>
    </row>
    <row r="2947" spans="1:5" ht="45" x14ac:dyDescent="0.25">
      <c r="A2947" s="5" t="s">
        <v>5797</v>
      </c>
      <c r="B2947" s="15" t="s">
        <v>5798</v>
      </c>
      <c r="C2947" s="20" t="s">
        <v>3759</v>
      </c>
      <c r="D2947" s="45">
        <v>919.4473876953125</v>
      </c>
      <c r="E2947" s="56">
        <v>918.18133544921875</v>
      </c>
    </row>
    <row r="2948" spans="1:5" ht="45" x14ac:dyDescent="0.25">
      <c r="A2948" s="5" t="s">
        <v>5799</v>
      </c>
      <c r="B2948" s="15" t="s">
        <v>5800</v>
      </c>
      <c r="C2948" s="20" t="s">
        <v>376</v>
      </c>
      <c r="D2948" s="42">
        <v>4.3028254508972168</v>
      </c>
      <c r="E2948" s="53">
        <v>4.3064107894897461</v>
      </c>
    </row>
    <row r="2949" spans="1:5" ht="45" x14ac:dyDescent="0.25">
      <c r="A2949" s="5" t="s">
        <v>5801</v>
      </c>
      <c r="B2949" s="15" t="s">
        <v>5802</v>
      </c>
      <c r="C2949" s="20" t="s">
        <v>5053</v>
      </c>
      <c r="D2949" s="47">
        <v>0.68481123447418213</v>
      </c>
      <c r="E2949" s="58">
        <v>0.68461769819259644</v>
      </c>
    </row>
    <row r="2950" spans="1:5" ht="45" x14ac:dyDescent="0.25">
      <c r="A2950" s="5" t="s">
        <v>5803</v>
      </c>
      <c r="B2950" s="15" t="s">
        <v>5804</v>
      </c>
      <c r="C2950" s="20" t="s">
        <v>5056</v>
      </c>
      <c r="D2950" s="52">
        <v>1.8543792248237878E-4</v>
      </c>
      <c r="E2950" s="63">
        <v>1.8358802481088787E-4</v>
      </c>
    </row>
    <row r="2951" spans="1:5" ht="30" x14ac:dyDescent="0.25">
      <c r="A2951" s="5" t="s">
        <v>5805</v>
      </c>
      <c r="B2951" s="15" t="s">
        <v>5806</v>
      </c>
      <c r="C2951" s="20" t="s">
        <v>38</v>
      </c>
      <c r="D2951" s="42">
        <v>3.4473249912261963</v>
      </c>
      <c r="E2951" s="53">
        <v>3.4473249912261963</v>
      </c>
    </row>
    <row r="2952" spans="1:5" ht="30" x14ac:dyDescent="0.25">
      <c r="A2952" s="5" t="s">
        <v>5807</v>
      </c>
      <c r="B2952" s="15" t="s">
        <v>5808</v>
      </c>
      <c r="C2952" s="20" t="s">
        <v>30</v>
      </c>
      <c r="D2952" s="45">
        <v>138.328857421875</v>
      </c>
      <c r="E2952" s="56">
        <v>138.328857421875</v>
      </c>
    </row>
    <row r="2953" spans="1:5" ht="30" x14ac:dyDescent="0.25">
      <c r="A2953" s="5" t="s">
        <v>5809</v>
      </c>
      <c r="B2953" s="15" t="s">
        <v>5810</v>
      </c>
      <c r="C2953" s="20" t="s">
        <v>41</v>
      </c>
      <c r="D2953" s="45">
        <v>105.41726684570312</v>
      </c>
      <c r="E2953" s="56">
        <v>123.38818359375</v>
      </c>
    </row>
    <row r="2954" spans="1:5" ht="30" x14ac:dyDescent="0.25">
      <c r="A2954" s="5" t="s">
        <v>5811</v>
      </c>
      <c r="B2954" s="15" t="s">
        <v>5812</v>
      </c>
      <c r="C2954" s="20" t="s">
        <v>376</v>
      </c>
      <c r="D2954" s="42">
        <v>1.8800829648971558</v>
      </c>
      <c r="E2954" s="53">
        <v>1.8800829648971558</v>
      </c>
    </row>
    <row r="2955" spans="1:5" ht="30" x14ac:dyDescent="0.25">
      <c r="A2955" s="5" t="s">
        <v>5813</v>
      </c>
      <c r="B2955" s="15" t="s">
        <v>5814</v>
      </c>
      <c r="C2955" s="20" t="s">
        <v>371</v>
      </c>
      <c r="D2955" s="45">
        <v>647.10162353515625</v>
      </c>
      <c r="E2955" s="56">
        <v>647.10162353515625</v>
      </c>
    </row>
    <row r="2956" spans="1:5" ht="30" x14ac:dyDescent="0.25">
      <c r="A2956" s="5" t="s">
        <v>5815</v>
      </c>
      <c r="B2956" s="15" t="s">
        <v>5816</v>
      </c>
      <c r="C2956" s="20" t="s">
        <v>371</v>
      </c>
      <c r="D2956" s="48">
        <v>-1900.386962890625</v>
      </c>
      <c r="E2956" s="59">
        <v>-1900.386962890625</v>
      </c>
    </row>
    <row r="2957" spans="1:5" ht="30" x14ac:dyDescent="0.25">
      <c r="A2957" s="5" t="s">
        <v>5817</v>
      </c>
      <c r="B2957" s="15" t="s">
        <v>5818</v>
      </c>
      <c r="C2957" s="20"/>
      <c r="D2957" s="47">
        <v>3.0276568606495857E-2</v>
      </c>
      <c r="E2957" s="58">
        <v>3.0276568606495857E-2</v>
      </c>
    </row>
    <row r="2958" spans="1:5" ht="30" x14ac:dyDescent="0.25">
      <c r="A2958" s="5" t="s">
        <v>5819</v>
      </c>
      <c r="B2958" s="15" t="s">
        <v>5820</v>
      </c>
      <c r="C2958" s="20" t="s">
        <v>3759</v>
      </c>
      <c r="D2958" s="43">
        <v>58.332229614257813</v>
      </c>
      <c r="E2958" s="54">
        <v>58.332229614257813</v>
      </c>
    </row>
    <row r="2959" spans="1:5" ht="30" x14ac:dyDescent="0.25">
      <c r="A2959" s="5" t="s">
        <v>5821</v>
      </c>
      <c r="B2959" s="15" t="s">
        <v>5822</v>
      </c>
      <c r="C2959" s="20" t="s">
        <v>376</v>
      </c>
      <c r="D2959" s="42">
        <v>4.2809076309204102</v>
      </c>
      <c r="E2959" s="53">
        <v>4.2809076309204102</v>
      </c>
    </row>
    <row r="2960" spans="1:5" ht="45" x14ac:dyDescent="0.25">
      <c r="A2960" s="5" t="s">
        <v>5823</v>
      </c>
      <c r="B2960" s="15" t="s">
        <v>5824</v>
      </c>
      <c r="C2960" s="20" t="s">
        <v>5053</v>
      </c>
      <c r="D2960" s="47">
        <v>2.9225748032331467E-2</v>
      </c>
      <c r="E2960" s="58">
        <v>2.9225748032331467E-2</v>
      </c>
    </row>
    <row r="2961" spans="1:5" ht="45" x14ac:dyDescent="0.25">
      <c r="A2961" s="5" t="s">
        <v>5825</v>
      </c>
      <c r="B2961" s="15" t="s">
        <v>5826</v>
      </c>
      <c r="C2961" s="20" t="s">
        <v>5056</v>
      </c>
      <c r="D2961" s="51">
        <v>1.3613910596177448E-5</v>
      </c>
      <c r="E2961" s="62">
        <v>1.3613910596177448E-5</v>
      </c>
    </row>
    <row r="2962" spans="1:5" ht="30" x14ac:dyDescent="0.25">
      <c r="A2962" s="5" t="s">
        <v>5827</v>
      </c>
      <c r="B2962" s="15" t="s">
        <v>5828</v>
      </c>
      <c r="C2962" s="20" t="s">
        <v>38</v>
      </c>
      <c r="D2962" s="47">
        <v>0.45740789175033569</v>
      </c>
      <c r="E2962" s="58">
        <v>0.45740789175033569</v>
      </c>
    </row>
    <row r="2963" spans="1:5" ht="45" x14ac:dyDescent="0.25">
      <c r="A2963" s="5" t="s">
        <v>5829</v>
      </c>
      <c r="B2963" s="15" t="s">
        <v>5830</v>
      </c>
      <c r="C2963" s="20" t="s">
        <v>30</v>
      </c>
      <c r="D2963" s="43">
        <v>45.426525115966797</v>
      </c>
      <c r="E2963" s="54">
        <v>45.428016662597656</v>
      </c>
    </row>
    <row r="2964" spans="1:5" ht="45" x14ac:dyDescent="0.25">
      <c r="A2964" s="5" t="s">
        <v>5831</v>
      </c>
      <c r="B2964" s="15" t="s">
        <v>5832</v>
      </c>
      <c r="C2964" s="20" t="s">
        <v>41</v>
      </c>
      <c r="D2964" s="45">
        <v>185.80177307128906</v>
      </c>
      <c r="E2964" s="56">
        <v>217.95423889160156</v>
      </c>
    </row>
    <row r="2965" spans="1:5" ht="30" x14ac:dyDescent="0.25">
      <c r="A2965" s="5" t="s">
        <v>5833</v>
      </c>
      <c r="B2965" s="15" t="s">
        <v>5834</v>
      </c>
      <c r="C2965" s="20" t="s">
        <v>376</v>
      </c>
      <c r="D2965" s="47">
        <v>0.64420723915100098</v>
      </c>
      <c r="E2965" s="58">
        <v>0.64422702789306641</v>
      </c>
    </row>
    <row r="2966" spans="1:5" ht="30" x14ac:dyDescent="0.25">
      <c r="A2966" s="5" t="s">
        <v>5835</v>
      </c>
      <c r="B2966" s="15" t="s">
        <v>5836</v>
      </c>
      <c r="C2966" s="20" t="s">
        <v>371</v>
      </c>
      <c r="D2966" s="45">
        <v>190.1983642578125</v>
      </c>
      <c r="E2966" s="56">
        <v>190.20460510253906</v>
      </c>
    </row>
    <row r="2967" spans="1:5" ht="45" x14ac:dyDescent="0.25">
      <c r="A2967" s="5" t="s">
        <v>5837</v>
      </c>
      <c r="B2967" s="15" t="s">
        <v>5838</v>
      </c>
      <c r="C2967" s="20" t="s">
        <v>371</v>
      </c>
      <c r="D2967" s="48">
        <v>-2357.290283203125</v>
      </c>
      <c r="E2967" s="59">
        <v>-2357.283935546875</v>
      </c>
    </row>
    <row r="2968" spans="1:5" ht="45" x14ac:dyDescent="0.25">
      <c r="A2968" s="5" t="s">
        <v>5839</v>
      </c>
      <c r="B2968" s="15" t="s">
        <v>5840</v>
      </c>
      <c r="C2968" s="20"/>
      <c r="D2968" s="47">
        <v>-6.104658916592598E-2</v>
      </c>
      <c r="E2968" s="58">
        <v>-6.1043884605169296E-2</v>
      </c>
    </row>
    <row r="2969" spans="1:5" ht="30" x14ac:dyDescent="0.25">
      <c r="A2969" s="5" t="s">
        <v>5841</v>
      </c>
      <c r="B2969" s="15" t="s">
        <v>5842</v>
      </c>
      <c r="C2969" s="20" t="s">
        <v>3759</v>
      </c>
      <c r="D2969" s="45">
        <v>990.0576171875</v>
      </c>
      <c r="E2969" s="56">
        <v>990.0570068359375</v>
      </c>
    </row>
    <row r="2970" spans="1:5" ht="45" x14ac:dyDescent="0.25">
      <c r="A2970" s="5" t="s">
        <v>5843</v>
      </c>
      <c r="B2970" s="15" t="s">
        <v>5844</v>
      </c>
      <c r="C2970" s="20" t="s">
        <v>376</v>
      </c>
      <c r="D2970" s="42">
        <v>4.1796002388000488</v>
      </c>
      <c r="E2970" s="53">
        <v>4.179600715637207</v>
      </c>
    </row>
    <row r="2971" spans="1:5" ht="45" x14ac:dyDescent="0.25">
      <c r="A2971" s="5" t="s">
        <v>5845</v>
      </c>
      <c r="B2971" s="15" t="s">
        <v>5846</v>
      </c>
      <c r="C2971" s="20" t="s">
        <v>5053</v>
      </c>
      <c r="D2971" s="47">
        <v>0.6357877254486084</v>
      </c>
      <c r="E2971" s="58">
        <v>0.63578951358795166</v>
      </c>
    </row>
    <row r="2972" spans="1:5" ht="45" x14ac:dyDescent="0.25">
      <c r="A2972" s="5" t="s">
        <v>5847</v>
      </c>
      <c r="B2972" s="15" t="s">
        <v>5848</v>
      </c>
      <c r="C2972" s="20" t="s">
        <v>5056</v>
      </c>
      <c r="D2972" s="52">
        <v>5.9096975019201636E-4</v>
      </c>
      <c r="E2972" s="63">
        <v>5.9095420874655247E-4</v>
      </c>
    </row>
    <row r="2973" spans="1:5" ht="45" x14ac:dyDescent="0.25">
      <c r="A2973" s="5" t="s">
        <v>5849</v>
      </c>
      <c r="B2973" s="15" t="s">
        <v>5850</v>
      </c>
      <c r="C2973" s="20" t="s">
        <v>38</v>
      </c>
      <c r="D2973" s="42">
        <v>7.3250689506530762</v>
      </c>
      <c r="E2973" s="53">
        <v>7.3250689506530762</v>
      </c>
    </row>
    <row r="2974" spans="1:5" ht="45" x14ac:dyDescent="0.25">
      <c r="A2974" s="5" t="s">
        <v>5851</v>
      </c>
      <c r="B2974" s="15" t="s">
        <v>5852</v>
      </c>
      <c r="C2974" s="20" t="s">
        <v>30</v>
      </c>
      <c r="D2974" s="43">
        <v>45.503360748291016</v>
      </c>
      <c r="E2974" s="54">
        <v>45.504852294921875</v>
      </c>
    </row>
    <row r="2975" spans="1:5" ht="45" x14ac:dyDescent="0.25">
      <c r="A2975" s="5" t="s">
        <v>5853</v>
      </c>
      <c r="B2975" s="15" t="s">
        <v>5854</v>
      </c>
      <c r="C2975" s="20" t="s">
        <v>41</v>
      </c>
      <c r="D2975" s="45">
        <v>185.80177307128906</v>
      </c>
      <c r="E2975" s="56">
        <v>217.95423889160156</v>
      </c>
    </row>
    <row r="2976" spans="1:5" ht="45" x14ac:dyDescent="0.25">
      <c r="A2976" s="5" t="s">
        <v>5855</v>
      </c>
      <c r="B2976" s="15" t="s">
        <v>5856</v>
      </c>
      <c r="C2976" s="20" t="s">
        <v>376</v>
      </c>
      <c r="D2976" s="47">
        <v>0.64491981267929077</v>
      </c>
      <c r="E2976" s="58">
        <v>0.64493954181671143</v>
      </c>
    </row>
    <row r="2977" spans="1:5" ht="45" x14ac:dyDescent="0.25">
      <c r="A2977" s="5" t="s">
        <v>5857</v>
      </c>
      <c r="B2977" s="15" t="s">
        <v>5858</v>
      </c>
      <c r="C2977" s="20" t="s">
        <v>371</v>
      </c>
      <c r="D2977" s="45">
        <v>191.12322998046875</v>
      </c>
      <c r="E2977" s="56">
        <v>191.12947082519531</v>
      </c>
    </row>
    <row r="2978" spans="1:5" ht="45" x14ac:dyDescent="0.25">
      <c r="A2978" s="5" t="s">
        <v>5859</v>
      </c>
      <c r="B2978" s="15" t="s">
        <v>5860</v>
      </c>
      <c r="C2978" s="20" t="s">
        <v>371</v>
      </c>
      <c r="D2978" s="48">
        <v>-2356.365234375</v>
      </c>
      <c r="E2978" s="59">
        <v>-2356.359130859375</v>
      </c>
    </row>
    <row r="2979" spans="1:5" ht="45" x14ac:dyDescent="0.25">
      <c r="A2979" s="5" t="s">
        <v>5861</v>
      </c>
      <c r="B2979" s="15" t="s">
        <v>5862</v>
      </c>
      <c r="C2979" s="20"/>
      <c r="D2979" s="47">
        <v>-0.24960193037986755</v>
      </c>
      <c r="E2979" s="58">
        <v>-0.2495989054441452</v>
      </c>
    </row>
    <row r="2980" spans="1:5" ht="45" x14ac:dyDescent="0.25">
      <c r="A2980" s="5" t="s">
        <v>5863</v>
      </c>
      <c r="B2980" s="15" t="s">
        <v>5864</v>
      </c>
      <c r="C2980" s="20" t="s">
        <v>3759</v>
      </c>
      <c r="D2980" s="45">
        <v>990.32427978515625</v>
      </c>
      <c r="E2980" s="56">
        <v>990.32366943359375</v>
      </c>
    </row>
    <row r="2981" spans="1:5" ht="45" x14ac:dyDescent="0.25">
      <c r="A2981" s="5" t="s">
        <v>5865</v>
      </c>
      <c r="B2981" s="15" t="s">
        <v>5866</v>
      </c>
      <c r="C2981" s="20" t="s">
        <v>376</v>
      </c>
      <c r="D2981" s="42">
        <v>4.1779699325561523</v>
      </c>
      <c r="E2981" s="53">
        <v>4.1779704093933105</v>
      </c>
    </row>
    <row r="2982" spans="1:5" ht="45" x14ac:dyDescent="0.25">
      <c r="A2982" s="5" t="s">
        <v>5867</v>
      </c>
      <c r="B2982" s="15" t="s">
        <v>5868</v>
      </c>
      <c r="C2982" s="20" t="s">
        <v>5053</v>
      </c>
      <c r="D2982" s="47">
        <v>0.63623464107513428</v>
      </c>
      <c r="E2982" s="58">
        <v>0.63623642921447754</v>
      </c>
    </row>
    <row r="2983" spans="1:5" ht="45" x14ac:dyDescent="0.25">
      <c r="A2983" s="5" t="s">
        <v>5869</v>
      </c>
      <c r="B2983" s="15" t="s">
        <v>5870</v>
      </c>
      <c r="C2983" s="20" t="s">
        <v>5056</v>
      </c>
      <c r="D2983" s="52">
        <v>5.9025723021477461E-4</v>
      </c>
      <c r="E2983" s="63">
        <v>5.9024180518463254E-4</v>
      </c>
    </row>
    <row r="2984" spans="1:5" ht="45" x14ac:dyDescent="0.25">
      <c r="A2984" s="5" t="s">
        <v>5871</v>
      </c>
      <c r="B2984" s="15" t="s">
        <v>5872</v>
      </c>
      <c r="C2984" s="20" t="s">
        <v>38</v>
      </c>
      <c r="D2984" s="42">
        <v>4.4666666984558105</v>
      </c>
      <c r="E2984" s="53">
        <v>4.6380453109741211</v>
      </c>
    </row>
    <row r="2985" spans="1:5" ht="45" x14ac:dyDescent="0.25">
      <c r="A2985" s="5" t="s">
        <v>5873</v>
      </c>
      <c r="B2985" s="15" t="s">
        <v>5874</v>
      </c>
      <c r="C2985" s="20" t="s">
        <v>30</v>
      </c>
      <c r="D2985" s="45">
        <v>212.09156799316406</v>
      </c>
      <c r="E2985" s="56">
        <v>211.71633911132812</v>
      </c>
    </row>
    <row r="2986" spans="1:5" ht="45" x14ac:dyDescent="0.25">
      <c r="A2986" s="5" t="s">
        <v>5875</v>
      </c>
      <c r="B2986" s="15" t="s">
        <v>5876</v>
      </c>
      <c r="C2986" s="20" t="s">
        <v>41</v>
      </c>
      <c r="D2986" s="43">
        <v>11.001940727233887</v>
      </c>
      <c r="E2986" s="54">
        <v>13.023438453674316</v>
      </c>
    </row>
    <row r="2987" spans="1:5" ht="45" x14ac:dyDescent="0.25">
      <c r="A2987" s="5" t="s">
        <v>5877</v>
      </c>
      <c r="B2987" s="15" t="s">
        <v>5878</v>
      </c>
      <c r="C2987" s="20" t="s">
        <v>376</v>
      </c>
      <c r="D2987" s="42">
        <v>7.1708149909973145</v>
      </c>
      <c r="E2987" s="53">
        <v>7.1505670547485352</v>
      </c>
    </row>
    <row r="2988" spans="1:5" ht="45" x14ac:dyDescent="0.25">
      <c r="A2988" s="5" t="s">
        <v>5879</v>
      </c>
      <c r="B2988" s="15" t="s">
        <v>5880</v>
      </c>
      <c r="C2988" s="20" t="s">
        <v>371</v>
      </c>
      <c r="D2988" s="48">
        <v>2884.132568359375</v>
      </c>
      <c r="E2988" s="59">
        <v>2882.556396484375</v>
      </c>
    </row>
    <row r="2989" spans="1:5" ht="45" x14ac:dyDescent="0.25">
      <c r="A2989" s="5" t="s">
        <v>5881</v>
      </c>
      <c r="B2989" s="15" t="s">
        <v>5882</v>
      </c>
      <c r="C2989" s="20" t="s">
        <v>371</v>
      </c>
      <c r="D2989" s="45">
        <v>336.64413452148437</v>
      </c>
      <c r="E2989" s="56">
        <v>335.06781005859375</v>
      </c>
    </row>
    <row r="2990" spans="1:5" ht="45" x14ac:dyDescent="0.25">
      <c r="A2990" s="5" t="s">
        <v>5883</v>
      </c>
      <c r="B2990" s="15" t="s">
        <v>5884</v>
      </c>
      <c r="C2990" s="20"/>
      <c r="D2990" s="42">
        <v>1.0665160417556763</v>
      </c>
      <c r="E2990" s="53">
        <v>1.0651066303253174</v>
      </c>
    </row>
    <row r="2991" spans="1:5" ht="45" x14ac:dyDescent="0.25">
      <c r="A2991" s="5" t="s">
        <v>5885</v>
      </c>
      <c r="B2991" s="15" t="s">
        <v>5886</v>
      </c>
      <c r="C2991" s="20" t="s">
        <v>3759</v>
      </c>
      <c r="D2991" s="42">
        <v>2.0380673408508301</v>
      </c>
      <c r="E2991" s="53">
        <v>2.1199121475219727</v>
      </c>
    </row>
    <row r="2992" spans="1:5" ht="45" x14ac:dyDescent="0.25">
      <c r="A2992" s="5" t="s">
        <v>5887</v>
      </c>
      <c r="B2992" s="15" t="s">
        <v>5888</v>
      </c>
      <c r="C2992" s="20" t="s">
        <v>376</v>
      </c>
      <c r="D2992" s="42">
        <v>2.1138248443603516</v>
      </c>
      <c r="E2992" s="53">
        <v>2.1216530799865723</v>
      </c>
    </row>
    <row r="2993" spans="1:5" ht="45" x14ac:dyDescent="0.25">
      <c r="A2993" s="5" t="s">
        <v>5889</v>
      </c>
      <c r="B2993" s="15" t="s">
        <v>5890</v>
      </c>
      <c r="C2993" s="20" t="s">
        <v>5053</v>
      </c>
      <c r="D2993" s="47">
        <v>3.5188578069210052E-2</v>
      </c>
      <c r="E2993" s="58">
        <v>3.5193640738725662E-2</v>
      </c>
    </row>
    <row r="2994" spans="1:5" ht="45" x14ac:dyDescent="0.25">
      <c r="A2994" s="5" t="s">
        <v>5891</v>
      </c>
      <c r="B2994" s="15" t="s">
        <v>5892</v>
      </c>
      <c r="C2994" s="20" t="s">
        <v>5056</v>
      </c>
      <c r="D2994" s="51">
        <v>1.6591959138168022E-5</v>
      </c>
      <c r="E2994" s="62">
        <v>1.6572230379097164E-5</v>
      </c>
    </row>
    <row r="2995" spans="1:5" ht="60" x14ac:dyDescent="0.25">
      <c r="A2995" s="5" t="s">
        <v>5893</v>
      </c>
      <c r="B2995" s="15" t="s">
        <v>5894</v>
      </c>
      <c r="C2995" s="20" t="s">
        <v>38</v>
      </c>
      <c r="D2995" s="42">
        <v>4.4666666984558105</v>
      </c>
      <c r="E2995" s="53">
        <v>4.6380453109741211</v>
      </c>
    </row>
    <row r="2996" spans="1:5" ht="60" x14ac:dyDescent="0.25">
      <c r="A2996" s="5" t="s">
        <v>5895</v>
      </c>
      <c r="B2996" s="15" t="s">
        <v>5896</v>
      </c>
      <c r="C2996" s="20" t="s">
        <v>30</v>
      </c>
      <c r="D2996" s="45">
        <v>120.01918792724609</v>
      </c>
      <c r="E2996" s="56">
        <v>121.18831634521484</v>
      </c>
    </row>
    <row r="2997" spans="1:5" ht="60" x14ac:dyDescent="0.25">
      <c r="A2997" s="5" t="s">
        <v>5897</v>
      </c>
      <c r="B2997" s="15" t="s">
        <v>5898</v>
      </c>
      <c r="C2997" s="20" t="s">
        <v>41</v>
      </c>
      <c r="D2997" s="43">
        <v>11.001940727233887</v>
      </c>
      <c r="E2997" s="54">
        <v>13.023438453674316</v>
      </c>
    </row>
    <row r="2998" spans="1:5" ht="60" x14ac:dyDescent="0.25">
      <c r="A2998" s="5" t="s">
        <v>5899</v>
      </c>
      <c r="B2998" s="15" t="s">
        <v>5900</v>
      </c>
      <c r="C2998" s="20" t="s">
        <v>376</v>
      </c>
      <c r="D2998" s="42">
        <v>1.5277965068817139</v>
      </c>
      <c r="E2998" s="53">
        <v>1.5403903722763062</v>
      </c>
    </row>
    <row r="2999" spans="1:5" ht="60" x14ac:dyDescent="0.25">
      <c r="A2999" s="5" t="s">
        <v>5901</v>
      </c>
      <c r="B2999" s="15" t="s">
        <v>5902</v>
      </c>
      <c r="C2999" s="20" t="s">
        <v>371</v>
      </c>
      <c r="D2999" s="45">
        <v>503.998291015625</v>
      </c>
      <c r="E2999" s="56">
        <v>508.97280883789063</v>
      </c>
    </row>
    <row r="3000" spans="1:5" ht="60" x14ac:dyDescent="0.25">
      <c r="A3000" s="5" t="s">
        <v>5903</v>
      </c>
      <c r="B3000" s="15" t="s">
        <v>5904</v>
      </c>
      <c r="C3000" s="20" t="s">
        <v>371</v>
      </c>
      <c r="D3000" s="48">
        <v>-2043.490234375</v>
      </c>
      <c r="E3000" s="59">
        <v>-2038.5157470703125</v>
      </c>
    </row>
    <row r="3001" spans="1:5" ht="60" x14ac:dyDescent="0.25">
      <c r="A3001" s="5" t="s">
        <v>5905</v>
      </c>
      <c r="B3001" s="15" t="s">
        <v>5906</v>
      </c>
      <c r="C3001" s="20"/>
      <c r="D3001" s="47">
        <v>-5.565464124083519E-2</v>
      </c>
      <c r="E3001" s="58">
        <v>-5.6255180388689041E-2</v>
      </c>
    </row>
    <row r="3002" spans="1:5" ht="60" x14ac:dyDescent="0.25">
      <c r="A3002" s="5" t="s">
        <v>5907</v>
      </c>
      <c r="B3002" s="15" t="s">
        <v>5908</v>
      </c>
      <c r="C3002" s="20" t="s">
        <v>3759</v>
      </c>
      <c r="D3002" s="45">
        <v>943.24993896484375</v>
      </c>
      <c r="E3002" s="56">
        <v>942.3099365234375</v>
      </c>
    </row>
    <row r="3003" spans="1:5" ht="60" x14ac:dyDescent="0.25">
      <c r="A3003" s="5" t="s">
        <v>5909</v>
      </c>
      <c r="B3003" s="15" t="s">
        <v>5910</v>
      </c>
      <c r="C3003" s="20" t="s">
        <v>376</v>
      </c>
      <c r="D3003" s="42">
        <v>4.2437453269958496</v>
      </c>
      <c r="E3003" s="53">
        <v>4.2457499504089355</v>
      </c>
    </row>
    <row r="3004" spans="1:5" ht="60" x14ac:dyDescent="0.25">
      <c r="A3004" s="5" t="s">
        <v>5911</v>
      </c>
      <c r="B3004" s="15" t="s">
        <v>5912</v>
      </c>
      <c r="C3004" s="20" t="s">
        <v>5053</v>
      </c>
      <c r="D3004" s="47">
        <v>0.68430984020233154</v>
      </c>
      <c r="E3004" s="58">
        <v>0.68451261520385742</v>
      </c>
    </row>
    <row r="3005" spans="1:5" ht="60" x14ac:dyDescent="0.25">
      <c r="A3005" s="5" t="s">
        <v>5913</v>
      </c>
      <c r="B3005" s="15" t="s">
        <v>5914</v>
      </c>
      <c r="C3005" s="20" t="s">
        <v>5056</v>
      </c>
      <c r="D3005" s="52">
        <v>2.3217051057145E-4</v>
      </c>
      <c r="E3005" s="63">
        <v>2.2974507010076195E-4</v>
      </c>
    </row>
    <row r="3006" spans="1:5" ht="60" x14ac:dyDescent="0.25">
      <c r="A3006" s="5" t="s">
        <v>5915</v>
      </c>
      <c r="B3006" s="15" t="s">
        <v>5916</v>
      </c>
      <c r="C3006" s="20" t="s">
        <v>38</v>
      </c>
      <c r="D3006" s="42">
        <v>5.6703529357910156</v>
      </c>
      <c r="E3006" s="53">
        <v>5.6703529357910156</v>
      </c>
    </row>
    <row r="3007" spans="1:5" ht="60" x14ac:dyDescent="0.25">
      <c r="A3007" s="5" t="s">
        <v>5917</v>
      </c>
      <c r="B3007" s="15" t="s">
        <v>5918</v>
      </c>
      <c r="C3007" s="20" t="s">
        <v>30</v>
      </c>
      <c r="D3007" s="45">
        <v>114.40927124023437</v>
      </c>
      <c r="E3007" s="56">
        <v>115.57782745361328</v>
      </c>
    </row>
    <row r="3008" spans="1:5" ht="60" x14ac:dyDescent="0.25">
      <c r="A3008" s="5" t="s">
        <v>5919</v>
      </c>
      <c r="B3008" s="15" t="s">
        <v>5920</v>
      </c>
      <c r="C3008" s="20" t="s">
        <v>41</v>
      </c>
      <c r="D3008" s="45">
        <v>185.80177307128906</v>
      </c>
      <c r="E3008" s="56">
        <v>217.95423889160156</v>
      </c>
    </row>
    <row r="3009" spans="1:5" ht="60" x14ac:dyDescent="0.25">
      <c r="A3009" s="5" t="s">
        <v>5921</v>
      </c>
      <c r="B3009" s="15" t="s">
        <v>5922</v>
      </c>
      <c r="C3009" s="20" t="s">
        <v>376</v>
      </c>
      <c r="D3009" s="42">
        <v>1.466742992401123</v>
      </c>
      <c r="E3009" s="53">
        <v>1.4794989824295044</v>
      </c>
    </row>
    <row r="3010" spans="1:5" ht="60" x14ac:dyDescent="0.25">
      <c r="A3010" s="5" t="s">
        <v>5923</v>
      </c>
      <c r="B3010" s="15" t="s">
        <v>5924</v>
      </c>
      <c r="C3010" s="20" t="s">
        <v>371</v>
      </c>
      <c r="D3010" s="45">
        <v>480.304931640625</v>
      </c>
      <c r="E3010" s="56">
        <v>485.25375366210937</v>
      </c>
    </row>
    <row r="3011" spans="1:5" ht="60" x14ac:dyDescent="0.25">
      <c r="A3011" s="5" t="s">
        <v>5925</v>
      </c>
      <c r="B3011" s="15" t="s">
        <v>5926</v>
      </c>
      <c r="C3011" s="20" t="s">
        <v>371</v>
      </c>
      <c r="D3011" s="48">
        <v>-2067.18359375</v>
      </c>
      <c r="E3011" s="59">
        <v>-2062.23486328125</v>
      </c>
    </row>
    <row r="3012" spans="1:5" ht="60" x14ac:dyDescent="0.25">
      <c r="A3012" s="5" t="s">
        <v>5927</v>
      </c>
      <c r="B3012" s="15" t="s">
        <v>5928</v>
      </c>
      <c r="C3012" s="20"/>
      <c r="D3012" s="47">
        <v>-8.6331240832805634E-2</v>
      </c>
      <c r="E3012" s="58">
        <v>-8.3966441452503204E-2</v>
      </c>
    </row>
    <row r="3013" spans="1:5" ht="60" x14ac:dyDescent="0.25">
      <c r="A3013" s="5" t="s">
        <v>5929</v>
      </c>
      <c r="B3013" s="15" t="s">
        <v>5930</v>
      </c>
      <c r="C3013" s="20" t="s">
        <v>3759</v>
      </c>
      <c r="D3013" s="45">
        <v>947.77703857421875</v>
      </c>
      <c r="E3013" s="56">
        <v>946.8580322265625</v>
      </c>
    </row>
    <row r="3014" spans="1:5" ht="60" x14ac:dyDescent="0.25">
      <c r="A3014" s="5" t="s">
        <v>5931</v>
      </c>
      <c r="B3014" s="15" t="s">
        <v>5932</v>
      </c>
      <c r="C3014" s="20" t="s">
        <v>376</v>
      </c>
      <c r="D3014" s="42">
        <v>4.2341804504394531</v>
      </c>
      <c r="E3014" s="53">
        <v>4.2360363006591797</v>
      </c>
    </row>
    <row r="3015" spans="1:5" ht="60" x14ac:dyDescent="0.25">
      <c r="A3015" s="5" t="s">
        <v>5933</v>
      </c>
      <c r="B3015" s="15" t="s">
        <v>5934</v>
      </c>
      <c r="C3015" s="20" t="s">
        <v>5053</v>
      </c>
      <c r="D3015" s="47">
        <v>0.68323451280593872</v>
      </c>
      <c r="E3015" s="58">
        <v>0.68350380659103394</v>
      </c>
    </row>
    <row r="3016" spans="1:5" ht="60" x14ac:dyDescent="0.25">
      <c r="A3016" s="5" t="s">
        <v>5935</v>
      </c>
      <c r="B3016" s="15" t="s">
        <v>5936</v>
      </c>
      <c r="C3016" s="20" t="s">
        <v>5056</v>
      </c>
      <c r="D3016" s="52">
        <v>2.4454097729176283E-4</v>
      </c>
      <c r="E3016" s="63">
        <v>2.4187428061850369E-4</v>
      </c>
    </row>
    <row r="3017" spans="1:5" ht="60" x14ac:dyDescent="0.25">
      <c r="A3017" s="5" t="s">
        <v>5937</v>
      </c>
      <c r="B3017" s="15" t="s">
        <v>5938</v>
      </c>
      <c r="C3017" s="20" t="s">
        <v>38</v>
      </c>
      <c r="D3017" s="43">
        <v>22.48039436340332</v>
      </c>
      <c r="E3017" s="54">
        <v>22.48039436340332</v>
      </c>
    </row>
    <row r="3018" spans="1:5" ht="60" x14ac:dyDescent="0.25">
      <c r="A3018" s="5" t="s">
        <v>5939</v>
      </c>
      <c r="B3018" s="15" t="s">
        <v>5940</v>
      </c>
      <c r="C3018" s="20" t="s">
        <v>30</v>
      </c>
      <c r="D3018" s="45">
        <v>205.57107543945313</v>
      </c>
      <c r="E3018" s="56">
        <v>205.572265625</v>
      </c>
    </row>
    <row r="3019" spans="1:5" ht="60" x14ac:dyDescent="0.25">
      <c r="A3019" s="5" t="s">
        <v>5941</v>
      </c>
      <c r="B3019" s="15" t="s">
        <v>5942</v>
      </c>
      <c r="C3019" s="20" t="s">
        <v>41</v>
      </c>
      <c r="D3019" s="42">
        <v>9.138031005859375</v>
      </c>
      <c r="E3019" s="54">
        <v>10.838442802429199</v>
      </c>
    </row>
    <row r="3020" spans="1:5" ht="60" x14ac:dyDescent="0.25">
      <c r="A3020" s="5" t="s">
        <v>5943</v>
      </c>
      <c r="B3020" s="15" t="s">
        <v>5944</v>
      </c>
      <c r="C3020" s="20" t="s">
        <v>376</v>
      </c>
      <c r="D3020" s="42">
        <v>2.3824291229248047</v>
      </c>
      <c r="E3020" s="53">
        <v>2.3824400901794434</v>
      </c>
    </row>
    <row r="3021" spans="1:5" ht="60" x14ac:dyDescent="0.25">
      <c r="A3021" s="5" t="s">
        <v>5945</v>
      </c>
      <c r="B3021" s="15" t="s">
        <v>5946</v>
      </c>
      <c r="C3021" s="20" t="s">
        <v>371</v>
      </c>
      <c r="D3021" s="45">
        <v>877.75531005859375</v>
      </c>
      <c r="E3021" s="56">
        <v>877.7607421875</v>
      </c>
    </row>
    <row r="3022" spans="1:5" ht="60" x14ac:dyDescent="0.25">
      <c r="A3022" s="5" t="s">
        <v>5947</v>
      </c>
      <c r="B3022" s="15" t="s">
        <v>5948</v>
      </c>
      <c r="C3022" s="20" t="s">
        <v>371</v>
      </c>
      <c r="D3022" s="48">
        <v>-1669.7332763671875</v>
      </c>
      <c r="E3022" s="59">
        <v>-1669.727783203125</v>
      </c>
    </row>
    <row r="3023" spans="1:5" ht="60" x14ac:dyDescent="0.25">
      <c r="A3023" s="5" t="s">
        <v>5949</v>
      </c>
      <c r="B3023" s="15" t="s">
        <v>5950</v>
      </c>
      <c r="C3023" s="20"/>
      <c r="D3023" s="47">
        <v>-3.1312871724367142E-2</v>
      </c>
      <c r="E3023" s="58">
        <v>-3.1309977173805237E-2</v>
      </c>
    </row>
    <row r="3024" spans="1:5" ht="60" x14ac:dyDescent="0.25">
      <c r="A3024" s="5" t="s">
        <v>5951</v>
      </c>
      <c r="B3024" s="15" t="s">
        <v>5952</v>
      </c>
      <c r="C3024" s="20" t="s">
        <v>3759</v>
      </c>
      <c r="D3024" s="45">
        <v>858.51446533203125</v>
      </c>
      <c r="E3024" s="56">
        <v>858.5130615234375</v>
      </c>
    </row>
    <row r="3025" spans="1:5" ht="60" x14ac:dyDescent="0.25">
      <c r="A3025" s="5" t="s">
        <v>5953</v>
      </c>
      <c r="B3025" s="15" t="s">
        <v>5954</v>
      </c>
      <c r="C3025" s="20" t="s">
        <v>376</v>
      </c>
      <c r="D3025" s="42">
        <v>4.5224595069885254</v>
      </c>
      <c r="E3025" s="53">
        <v>4.522465705871582</v>
      </c>
    </row>
    <row r="3026" spans="1:5" ht="60" x14ac:dyDescent="0.25">
      <c r="A3026" s="5" t="s">
        <v>5955</v>
      </c>
      <c r="B3026" s="15" t="s">
        <v>5956</v>
      </c>
      <c r="C3026" s="20" t="s">
        <v>5053</v>
      </c>
      <c r="D3026" s="47">
        <v>0.66050857305526733</v>
      </c>
      <c r="E3026" s="58">
        <v>0.6605076789855957</v>
      </c>
    </row>
    <row r="3027" spans="1:5" ht="60" x14ac:dyDescent="0.25">
      <c r="A3027" s="5" t="s">
        <v>5957</v>
      </c>
      <c r="B3027" s="15" t="s">
        <v>5958</v>
      </c>
      <c r="C3027" s="20" t="s">
        <v>5056</v>
      </c>
      <c r="D3027" s="52">
        <v>1.2995029101148248E-4</v>
      </c>
      <c r="E3027" s="63">
        <v>1.2994950520806015E-4</v>
      </c>
    </row>
    <row r="3028" spans="1:5" ht="30" x14ac:dyDescent="0.25">
      <c r="A3028" s="5" t="s">
        <v>5959</v>
      </c>
      <c r="B3028" s="15" t="s">
        <v>5960</v>
      </c>
      <c r="C3028" s="20" t="s">
        <v>38</v>
      </c>
      <c r="D3028" s="42">
        <v>1.8059999942779541</v>
      </c>
      <c r="E3028" s="53">
        <v>1.8752812147140503</v>
      </c>
    </row>
    <row r="3029" spans="1:5" ht="30" x14ac:dyDescent="0.25">
      <c r="A3029" s="5" t="s">
        <v>5961</v>
      </c>
      <c r="B3029" s="15" t="s">
        <v>5962</v>
      </c>
      <c r="C3029" s="20" t="s">
        <v>30</v>
      </c>
      <c r="D3029" s="45">
        <v>129.63876342773437</v>
      </c>
      <c r="E3029" s="56">
        <v>129.1544189453125</v>
      </c>
    </row>
    <row r="3030" spans="1:5" ht="30" x14ac:dyDescent="0.25">
      <c r="A3030" s="5" t="s">
        <v>5963</v>
      </c>
      <c r="B3030" s="15" t="s">
        <v>5964</v>
      </c>
      <c r="C3030" s="20" t="s">
        <v>41</v>
      </c>
      <c r="D3030" s="45">
        <v>168.59278869628906</v>
      </c>
      <c r="E3030" s="56">
        <v>197.61520385742187</v>
      </c>
    </row>
    <row r="3031" spans="1:5" ht="30" x14ac:dyDescent="0.25">
      <c r="A3031" s="5" t="s">
        <v>5965</v>
      </c>
      <c r="B3031" s="15" t="s">
        <v>5966</v>
      </c>
      <c r="C3031" s="20" t="s">
        <v>376</v>
      </c>
      <c r="D3031" s="42">
        <v>7.2285728454589844</v>
      </c>
      <c r="E3031" s="53">
        <v>7.2073268890380859</v>
      </c>
    </row>
    <row r="3032" spans="1:5" ht="30" x14ac:dyDescent="0.25">
      <c r="A3032" s="5" t="s">
        <v>5967</v>
      </c>
      <c r="B3032" s="15" t="s">
        <v>5968</v>
      </c>
      <c r="C3032" s="20" t="s">
        <v>371</v>
      </c>
      <c r="D3032" s="48">
        <v>2728.400146484375</v>
      </c>
      <c r="E3032" s="59">
        <v>2726.702392578125</v>
      </c>
    </row>
    <row r="3033" spans="1:5" ht="30" x14ac:dyDescent="0.25">
      <c r="A3033" s="5" t="s">
        <v>5969</v>
      </c>
      <c r="B3033" s="15" t="s">
        <v>5970</v>
      </c>
      <c r="C3033" s="20" t="s">
        <v>371</v>
      </c>
      <c r="D3033" s="45">
        <v>180.91171264648437</v>
      </c>
      <c r="E3033" s="56">
        <v>179.21388244628906</v>
      </c>
    </row>
    <row r="3034" spans="1:5" ht="30" x14ac:dyDescent="0.25">
      <c r="A3034" s="5" t="s">
        <v>5971</v>
      </c>
      <c r="B3034" s="15" t="s">
        <v>5972</v>
      </c>
      <c r="C3034" s="20"/>
      <c r="D3034" s="42">
        <v>1.0121386051177979</v>
      </c>
      <c r="E3034" s="53">
        <v>1.0106070041656494</v>
      </c>
    </row>
    <row r="3035" spans="1:5" ht="30" x14ac:dyDescent="0.25">
      <c r="A3035" s="5" t="s">
        <v>5973</v>
      </c>
      <c r="B3035" s="15" t="s">
        <v>5974</v>
      </c>
      <c r="C3035" s="20" t="s">
        <v>3759</v>
      </c>
      <c r="D3035" s="47">
        <v>0.990653395652771</v>
      </c>
      <c r="E3035" s="53">
        <v>1.0308430194854736</v>
      </c>
    </row>
    <row r="3036" spans="1:5" ht="30" x14ac:dyDescent="0.25">
      <c r="A3036" s="5" t="s">
        <v>5975</v>
      </c>
      <c r="B3036" s="15" t="s">
        <v>5976</v>
      </c>
      <c r="C3036" s="20" t="s">
        <v>376</v>
      </c>
      <c r="D3036" s="42">
        <v>2.0795137882232666</v>
      </c>
      <c r="E3036" s="53">
        <v>2.0877206325531006</v>
      </c>
    </row>
    <row r="3037" spans="1:5" ht="45" x14ac:dyDescent="0.25">
      <c r="A3037" s="5" t="s">
        <v>5977</v>
      </c>
      <c r="B3037" s="15" t="s">
        <v>5978</v>
      </c>
      <c r="C3037" s="20" t="s">
        <v>5053</v>
      </c>
      <c r="D3037" s="47">
        <v>2.7512134984135628E-2</v>
      </c>
      <c r="E3037" s="58">
        <v>2.7520380914211273E-2</v>
      </c>
    </row>
    <row r="3038" spans="1:5" ht="45" x14ac:dyDescent="0.25">
      <c r="A3038" s="5" t="s">
        <v>5979</v>
      </c>
      <c r="B3038" s="15" t="s">
        <v>5980</v>
      </c>
      <c r="C3038" s="20" t="s">
        <v>5056</v>
      </c>
      <c r="D3038" s="51">
        <v>1.3357731404539663E-5</v>
      </c>
      <c r="E3038" s="62">
        <v>1.3335030416783411E-5</v>
      </c>
    </row>
    <row r="3039" spans="1:5" ht="45" x14ac:dyDescent="0.25">
      <c r="A3039" s="5" t="s">
        <v>5981</v>
      </c>
      <c r="B3039" s="15" t="s">
        <v>5982</v>
      </c>
      <c r="C3039" s="20" t="s">
        <v>38</v>
      </c>
      <c r="D3039" s="43">
        <v>89.617446899414062</v>
      </c>
      <c r="E3039" s="54">
        <v>93.052635192871094</v>
      </c>
    </row>
    <row r="3040" spans="1:5" ht="45" x14ac:dyDescent="0.25">
      <c r="A3040" s="5" t="s">
        <v>5983</v>
      </c>
      <c r="B3040" s="15" t="s">
        <v>5984</v>
      </c>
      <c r="C3040" s="20" t="s">
        <v>30</v>
      </c>
      <c r="D3040" s="45">
        <v>303.04129028320312</v>
      </c>
      <c r="E3040" s="56">
        <v>305.74960327148437</v>
      </c>
    </row>
    <row r="3041" spans="1:5" ht="45" x14ac:dyDescent="0.25">
      <c r="A3041" s="5" t="s">
        <v>5985</v>
      </c>
      <c r="B3041" s="15" t="s">
        <v>5986</v>
      </c>
      <c r="C3041" s="20" t="s">
        <v>41</v>
      </c>
      <c r="D3041" s="45">
        <v>200.5</v>
      </c>
      <c r="E3041" s="56">
        <v>234.53401184082031</v>
      </c>
    </row>
    <row r="3042" spans="1:5" ht="45" x14ac:dyDescent="0.25">
      <c r="A3042" s="5" t="s">
        <v>5987</v>
      </c>
      <c r="B3042" s="15" t="s">
        <v>5988</v>
      </c>
      <c r="C3042" s="20" t="s">
        <v>376</v>
      </c>
      <c r="D3042" s="42">
        <v>5.6814723014831543</v>
      </c>
      <c r="E3042" s="53">
        <v>5.6595015525817871</v>
      </c>
    </row>
    <row r="3043" spans="1:5" ht="45" x14ac:dyDescent="0.25">
      <c r="A3043" s="5" t="s">
        <v>5989</v>
      </c>
      <c r="B3043" s="15" t="s">
        <v>5990</v>
      </c>
      <c r="C3043" s="20" t="s">
        <v>371</v>
      </c>
      <c r="D3043" s="48">
        <v>2743.514892578125</v>
      </c>
      <c r="E3043" s="59">
        <v>2737.74365234375</v>
      </c>
    </row>
    <row r="3044" spans="1:5" ht="45" x14ac:dyDescent="0.25">
      <c r="A3044" s="5" t="s">
        <v>5991</v>
      </c>
      <c r="B3044" s="15" t="s">
        <v>5992</v>
      </c>
      <c r="C3044" s="20" t="s">
        <v>371</v>
      </c>
      <c r="D3044" s="45">
        <v>196.02633666992187</v>
      </c>
      <c r="E3044" s="56">
        <v>190.25514221191406</v>
      </c>
    </row>
    <row r="3045" spans="1:5" ht="45" x14ac:dyDescent="0.25">
      <c r="A3045" s="5" t="s">
        <v>5993</v>
      </c>
      <c r="B3045" s="15" t="s">
        <v>5994</v>
      </c>
      <c r="C3045" s="20"/>
      <c r="D3045" s="42">
        <v>1</v>
      </c>
      <c r="E3045" s="53">
        <v>1</v>
      </c>
    </row>
    <row r="3046" spans="1:5" ht="45" x14ac:dyDescent="0.25">
      <c r="A3046" s="5" t="s">
        <v>5995</v>
      </c>
      <c r="B3046" s="15" t="s">
        <v>5996</v>
      </c>
      <c r="C3046" s="20" t="s">
        <v>3759</v>
      </c>
      <c r="D3046" s="43">
        <v>48.552043914794922</v>
      </c>
      <c r="E3046" s="54">
        <v>50.790073394775391</v>
      </c>
    </row>
    <row r="3047" spans="1:5" ht="45" x14ac:dyDescent="0.25">
      <c r="A3047" s="5" t="s">
        <v>5997</v>
      </c>
      <c r="B3047" s="15" t="s">
        <v>5998</v>
      </c>
      <c r="C3047" s="20" t="s">
        <v>376</v>
      </c>
      <c r="D3047" s="42">
        <v>6.072716236114502</v>
      </c>
      <c r="E3047" s="53">
        <v>6.280820369720459</v>
      </c>
    </row>
    <row r="3048" spans="1:5" ht="60" x14ac:dyDescent="0.25">
      <c r="A3048" s="5" t="s">
        <v>5999</v>
      </c>
      <c r="B3048" s="15" t="s">
        <v>6000</v>
      </c>
      <c r="C3048" s="20" t="s">
        <v>5053</v>
      </c>
      <c r="D3048" s="47">
        <v>7.3612585663795471E-2</v>
      </c>
      <c r="E3048" s="58">
        <v>7.5345374643802643E-2</v>
      </c>
    </row>
    <row r="3049" spans="1:5" ht="45" x14ac:dyDescent="0.25">
      <c r="A3049" s="5" t="s">
        <v>6001</v>
      </c>
      <c r="B3049" s="15" t="s">
        <v>6002</v>
      </c>
      <c r="C3049" s="20" t="s">
        <v>5056</v>
      </c>
      <c r="D3049" s="51">
        <v>1.9901672203559428E-5</v>
      </c>
      <c r="E3049" s="62">
        <v>2.0046720237587579E-5</v>
      </c>
    </row>
    <row r="3050" spans="1:5" ht="30" x14ac:dyDescent="0.25">
      <c r="A3050" s="5" t="s">
        <v>6003</v>
      </c>
      <c r="B3050" s="15" t="s">
        <v>6004</v>
      </c>
      <c r="C3050" s="20" t="s">
        <v>38</v>
      </c>
      <c r="D3050" s="42">
        <v>1.1100000143051147</v>
      </c>
      <c r="E3050" s="53">
        <v>1.1527235507965088</v>
      </c>
    </row>
    <row r="3051" spans="1:5" ht="30" x14ac:dyDescent="0.25">
      <c r="A3051" s="5" t="s">
        <v>6005</v>
      </c>
      <c r="B3051" s="15" t="s">
        <v>6006</v>
      </c>
      <c r="C3051" s="20" t="s">
        <v>30</v>
      </c>
      <c r="D3051" s="45">
        <v>102.54966735839844</v>
      </c>
      <c r="E3051" s="56">
        <v>103.62815856933594</v>
      </c>
    </row>
    <row r="3052" spans="1:5" ht="30" x14ac:dyDescent="0.25">
      <c r="A3052" s="5" t="s">
        <v>6007</v>
      </c>
      <c r="B3052" s="15" t="s">
        <v>6008</v>
      </c>
      <c r="C3052" s="20" t="s">
        <v>41</v>
      </c>
      <c r="D3052" s="45">
        <v>168.59278869628906</v>
      </c>
      <c r="E3052" s="56">
        <v>197.61520385742187</v>
      </c>
    </row>
    <row r="3053" spans="1:5" ht="30" x14ac:dyDescent="0.25">
      <c r="A3053" s="5" t="s">
        <v>6009</v>
      </c>
      <c r="B3053" s="15" t="s">
        <v>6010</v>
      </c>
      <c r="C3053" s="20" t="s">
        <v>376</v>
      </c>
      <c r="D3053" s="42">
        <v>7.2626223564147949</v>
      </c>
      <c r="E3053" s="53">
        <v>7.2403140068054199</v>
      </c>
    </row>
    <row r="3054" spans="1:5" ht="30" x14ac:dyDescent="0.25">
      <c r="A3054" s="5" t="s">
        <v>6011</v>
      </c>
      <c r="B3054" s="15" t="s">
        <v>6012</v>
      </c>
      <c r="C3054" s="20" t="s">
        <v>371</v>
      </c>
      <c r="D3054" s="48">
        <v>2656.603515625</v>
      </c>
      <c r="E3054" s="59">
        <v>2654.588134765625</v>
      </c>
    </row>
    <row r="3055" spans="1:5" ht="30" x14ac:dyDescent="0.25">
      <c r="A3055" s="5" t="s">
        <v>6013</v>
      </c>
      <c r="B3055" s="15" t="s">
        <v>6014</v>
      </c>
      <c r="C3055" s="20" t="s">
        <v>371</v>
      </c>
      <c r="D3055" s="45">
        <v>109.11494445800781</v>
      </c>
      <c r="E3055" s="56">
        <v>107.09970092773437</v>
      </c>
    </row>
    <row r="3056" spans="1:5" ht="30" x14ac:dyDescent="0.25">
      <c r="A3056" s="5" t="s">
        <v>6015</v>
      </c>
      <c r="B3056" s="15" t="s">
        <v>6016</v>
      </c>
      <c r="C3056" s="20"/>
      <c r="D3056" s="47">
        <v>0.98978781700134277</v>
      </c>
      <c r="E3056" s="58">
        <v>0.98812854290008545</v>
      </c>
    </row>
    <row r="3057" spans="1:5" ht="30" x14ac:dyDescent="0.25">
      <c r="A3057" s="5" t="s">
        <v>6017</v>
      </c>
      <c r="B3057" s="15" t="s">
        <v>6018</v>
      </c>
      <c r="C3057" s="20" t="s">
        <v>3759</v>
      </c>
      <c r="D3057" s="47">
        <v>0.65756845474243164</v>
      </c>
      <c r="E3057" s="58">
        <v>0.68235319852828979</v>
      </c>
    </row>
    <row r="3058" spans="1:5" ht="30" x14ac:dyDescent="0.25">
      <c r="A3058" s="5" t="s">
        <v>6019</v>
      </c>
      <c r="B3058" s="15" t="s">
        <v>6020</v>
      </c>
      <c r="C3058" s="20" t="s">
        <v>376</v>
      </c>
      <c r="D3058" s="42">
        <v>4.218501091003418</v>
      </c>
      <c r="E3058" s="53">
        <v>4.2198634147644043</v>
      </c>
    </row>
    <row r="3059" spans="1:5" ht="45" x14ac:dyDescent="0.25">
      <c r="A3059" s="5" t="s">
        <v>6021</v>
      </c>
      <c r="B3059" s="15" t="s">
        <v>6022</v>
      </c>
      <c r="C3059" s="20" t="s">
        <v>5053</v>
      </c>
      <c r="D3059" s="47">
        <v>2.5077642872929573E-2</v>
      </c>
      <c r="E3059" s="58">
        <v>2.51898393034935E-2</v>
      </c>
    </row>
    <row r="3060" spans="1:5" ht="30" x14ac:dyDescent="0.25">
      <c r="A3060" s="5" t="s">
        <v>6023</v>
      </c>
      <c r="B3060" s="15" t="s">
        <v>6024</v>
      </c>
      <c r="C3060" s="20" t="s">
        <v>5056</v>
      </c>
      <c r="D3060" s="51">
        <v>1.2367530871415511E-5</v>
      </c>
      <c r="E3060" s="62">
        <v>1.2404739209159743E-5</v>
      </c>
    </row>
    <row r="3061" spans="1:5" ht="30" x14ac:dyDescent="0.25">
      <c r="A3061" s="5" t="s">
        <v>6025</v>
      </c>
      <c r="B3061" s="15" t="s">
        <v>6026</v>
      </c>
      <c r="C3061" s="20" t="s">
        <v>38</v>
      </c>
      <c r="D3061" s="42">
        <v>1.1100000143051147</v>
      </c>
      <c r="E3061" s="53">
        <v>1.1527235507965088</v>
      </c>
    </row>
    <row r="3062" spans="1:5" ht="30" x14ac:dyDescent="0.25">
      <c r="A3062" s="5" t="s">
        <v>6027</v>
      </c>
      <c r="B3062" s="15" t="s">
        <v>6028</v>
      </c>
      <c r="C3062" s="20" t="s">
        <v>30</v>
      </c>
      <c r="D3062" s="45">
        <v>102.54966735839844</v>
      </c>
      <c r="E3062" s="56">
        <v>103.62815856933594</v>
      </c>
    </row>
    <row r="3063" spans="1:5" ht="30" x14ac:dyDescent="0.25">
      <c r="A3063" s="5" t="s">
        <v>6029</v>
      </c>
      <c r="B3063" s="15" t="s">
        <v>6030</v>
      </c>
      <c r="C3063" s="20" t="s">
        <v>41</v>
      </c>
      <c r="D3063" s="42">
        <v>9.4692020416259766</v>
      </c>
      <c r="E3063" s="54">
        <v>11.189507484436035</v>
      </c>
    </row>
    <row r="3064" spans="1:5" ht="30" x14ac:dyDescent="0.25">
      <c r="A3064" s="5" t="s">
        <v>6031</v>
      </c>
      <c r="B3064" s="15" t="s">
        <v>6032</v>
      </c>
      <c r="C3064" s="20" t="s">
        <v>376</v>
      </c>
      <c r="D3064" s="42">
        <v>7.2626223564147949</v>
      </c>
      <c r="E3064" s="53">
        <v>7.2403140068054199</v>
      </c>
    </row>
    <row r="3065" spans="1:5" ht="30" x14ac:dyDescent="0.25">
      <c r="A3065" s="5" t="s">
        <v>6033</v>
      </c>
      <c r="B3065" s="15" t="s">
        <v>6034</v>
      </c>
      <c r="C3065" s="20" t="s">
        <v>371</v>
      </c>
      <c r="D3065" s="48">
        <v>2656.603515625</v>
      </c>
      <c r="E3065" s="59">
        <v>2654.588134765625</v>
      </c>
    </row>
    <row r="3066" spans="1:5" ht="30" x14ac:dyDescent="0.25">
      <c r="A3066" s="5" t="s">
        <v>6035</v>
      </c>
      <c r="B3066" s="15" t="s">
        <v>6036</v>
      </c>
      <c r="C3066" s="20" t="s">
        <v>371</v>
      </c>
      <c r="D3066" s="45">
        <v>109.11494445800781</v>
      </c>
      <c r="E3066" s="56">
        <v>107.09970092773437</v>
      </c>
    </row>
    <row r="3067" spans="1:5" ht="30" x14ac:dyDescent="0.25">
      <c r="A3067" s="5" t="s">
        <v>6037</v>
      </c>
      <c r="B3067" s="15" t="s">
        <v>6038</v>
      </c>
      <c r="C3067" s="20"/>
      <c r="D3067" s="47">
        <v>0.98978781700134277</v>
      </c>
      <c r="E3067" s="58">
        <v>0.98812854290008545</v>
      </c>
    </row>
    <row r="3068" spans="1:5" ht="30" x14ac:dyDescent="0.25">
      <c r="A3068" s="5" t="s">
        <v>6039</v>
      </c>
      <c r="B3068" s="15" t="s">
        <v>6040</v>
      </c>
      <c r="C3068" s="20" t="s">
        <v>3759</v>
      </c>
      <c r="D3068" s="47">
        <v>0.65756845474243164</v>
      </c>
      <c r="E3068" s="58">
        <v>0.68235319852828979</v>
      </c>
    </row>
    <row r="3069" spans="1:5" ht="30" x14ac:dyDescent="0.25">
      <c r="A3069" s="5" t="s">
        <v>6041</v>
      </c>
      <c r="B3069" s="15" t="s">
        <v>6042</v>
      </c>
      <c r="C3069" s="20" t="s">
        <v>376</v>
      </c>
      <c r="D3069" s="42">
        <v>4.218501091003418</v>
      </c>
      <c r="E3069" s="53">
        <v>4.2198634147644043</v>
      </c>
    </row>
    <row r="3070" spans="1:5" ht="30" x14ac:dyDescent="0.25">
      <c r="A3070" s="5" t="s">
        <v>6043</v>
      </c>
      <c r="B3070" s="15" t="s">
        <v>6044</v>
      </c>
      <c r="C3070" s="20" t="s">
        <v>5053</v>
      </c>
      <c r="D3070" s="47">
        <v>2.5077642872929573E-2</v>
      </c>
      <c r="E3070" s="58">
        <v>2.51898393034935E-2</v>
      </c>
    </row>
    <row r="3071" spans="1:5" ht="30" x14ac:dyDescent="0.25">
      <c r="A3071" s="5" t="s">
        <v>6045</v>
      </c>
      <c r="B3071" s="15" t="s">
        <v>6046</v>
      </c>
      <c r="C3071" s="20" t="s">
        <v>5056</v>
      </c>
      <c r="D3071" s="51">
        <v>1.2367530871415511E-5</v>
      </c>
      <c r="E3071" s="62">
        <v>1.2404739209159743E-5</v>
      </c>
    </row>
    <row r="3072" spans="1:5" ht="30" x14ac:dyDescent="0.25">
      <c r="A3072" s="5" t="s">
        <v>6047</v>
      </c>
      <c r="B3072" s="15" t="s">
        <v>6048</v>
      </c>
      <c r="C3072" s="20" t="s">
        <v>38</v>
      </c>
      <c r="D3072" s="42">
        <v>1.1100000143051147</v>
      </c>
      <c r="E3072" s="53">
        <v>1.1527235507965088</v>
      </c>
    </row>
    <row r="3073" spans="1:5" ht="30" x14ac:dyDescent="0.25">
      <c r="A3073" s="5" t="s">
        <v>6049</v>
      </c>
      <c r="B3073" s="15" t="s">
        <v>6050</v>
      </c>
      <c r="C3073" s="20" t="s">
        <v>30</v>
      </c>
      <c r="D3073" s="45">
        <v>102.54966735839844</v>
      </c>
      <c r="E3073" s="56">
        <v>103.62815856933594</v>
      </c>
    </row>
    <row r="3074" spans="1:5" ht="30" x14ac:dyDescent="0.25">
      <c r="A3074" s="5" t="s">
        <v>6051</v>
      </c>
      <c r="B3074" s="15" t="s">
        <v>6052</v>
      </c>
      <c r="C3074" s="20" t="s">
        <v>41</v>
      </c>
      <c r="D3074" s="45">
        <v>159.12359619140625</v>
      </c>
      <c r="E3074" s="56">
        <v>186.42568969726562</v>
      </c>
    </row>
    <row r="3075" spans="1:5" ht="30" x14ac:dyDescent="0.25">
      <c r="A3075" s="5" t="s">
        <v>6053</v>
      </c>
      <c r="B3075" s="15" t="s">
        <v>6054</v>
      </c>
      <c r="C3075" s="20" t="s">
        <v>376</v>
      </c>
      <c r="D3075" s="42">
        <v>7.2626223564147949</v>
      </c>
      <c r="E3075" s="53">
        <v>7.2403140068054199</v>
      </c>
    </row>
    <row r="3076" spans="1:5" ht="30" x14ac:dyDescent="0.25">
      <c r="A3076" s="5" t="s">
        <v>6055</v>
      </c>
      <c r="B3076" s="15" t="s">
        <v>6056</v>
      </c>
      <c r="C3076" s="20" t="s">
        <v>371</v>
      </c>
      <c r="D3076" s="48">
        <v>2656.603515625</v>
      </c>
      <c r="E3076" s="59">
        <v>2654.588134765625</v>
      </c>
    </row>
    <row r="3077" spans="1:5" ht="30" x14ac:dyDescent="0.25">
      <c r="A3077" s="5" t="s">
        <v>6057</v>
      </c>
      <c r="B3077" s="15" t="s">
        <v>6058</v>
      </c>
      <c r="C3077" s="20" t="s">
        <v>371</v>
      </c>
      <c r="D3077" s="45">
        <v>109.11494445800781</v>
      </c>
      <c r="E3077" s="56">
        <v>107.09970092773437</v>
      </c>
    </row>
    <row r="3078" spans="1:5" ht="30" x14ac:dyDescent="0.25">
      <c r="A3078" s="5" t="s">
        <v>6059</v>
      </c>
      <c r="B3078" s="15" t="s">
        <v>6060</v>
      </c>
      <c r="C3078" s="20"/>
      <c r="D3078" s="47">
        <v>0.98978781700134277</v>
      </c>
      <c r="E3078" s="58">
        <v>0.98812854290008545</v>
      </c>
    </row>
    <row r="3079" spans="1:5" ht="30" x14ac:dyDescent="0.25">
      <c r="A3079" s="5" t="s">
        <v>6061</v>
      </c>
      <c r="B3079" s="15" t="s">
        <v>6062</v>
      </c>
      <c r="C3079" s="20" t="s">
        <v>3759</v>
      </c>
      <c r="D3079" s="47">
        <v>0.65756845474243164</v>
      </c>
      <c r="E3079" s="58">
        <v>0.68235319852828979</v>
      </c>
    </row>
    <row r="3080" spans="1:5" ht="30" x14ac:dyDescent="0.25">
      <c r="A3080" s="5" t="s">
        <v>6063</v>
      </c>
      <c r="B3080" s="15" t="s">
        <v>6064</v>
      </c>
      <c r="C3080" s="20" t="s">
        <v>376</v>
      </c>
      <c r="D3080" s="42">
        <v>4.218501091003418</v>
      </c>
      <c r="E3080" s="53">
        <v>4.2198634147644043</v>
      </c>
    </row>
    <row r="3081" spans="1:5" ht="45" x14ac:dyDescent="0.25">
      <c r="A3081" s="5" t="s">
        <v>6065</v>
      </c>
      <c r="B3081" s="15" t="s">
        <v>6066</v>
      </c>
      <c r="C3081" s="20" t="s">
        <v>5053</v>
      </c>
      <c r="D3081" s="47">
        <v>2.5077642872929573E-2</v>
      </c>
      <c r="E3081" s="58">
        <v>2.51898393034935E-2</v>
      </c>
    </row>
    <row r="3082" spans="1:5" ht="45" x14ac:dyDescent="0.25">
      <c r="A3082" s="5" t="s">
        <v>6067</v>
      </c>
      <c r="B3082" s="15" t="s">
        <v>6068</v>
      </c>
      <c r="C3082" s="20" t="s">
        <v>5056</v>
      </c>
      <c r="D3082" s="51">
        <v>1.2367530871415511E-5</v>
      </c>
      <c r="E3082" s="62">
        <v>1.2404739209159743E-5</v>
      </c>
    </row>
    <row r="3083" spans="1:5" ht="30" x14ac:dyDescent="0.25">
      <c r="A3083" s="5" t="s">
        <v>6069</v>
      </c>
      <c r="B3083" s="15" t="s">
        <v>6070</v>
      </c>
      <c r="C3083" s="20" t="s">
        <v>38</v>
      </c>
      <c r="D3083" s="47">
        <v>0.33099997043609619</v>
      </c>
      <c r="E3083" s="58">
        <v>0.34408557415008545</v>
      </c>
    </row>
    <row r="3084" spans="1:5" ht="30" x14ac:dyDescent="0.25">
      <c r="A3084" s="5" t="s">
        <v>6071</v>
      </c>
      <c r="B3084" s="15" t="s">
        <v>6072</v>
      </c>
      <c r="C3084" s="20" t="s">
        <v>30</v>
      </c>
      <c r="D3084" s="43">
        <v>71.372642517089844</v>
      </c>
      <c r="E3084" s="54">
        <v>72.280059814453125</v>
      </c>
    </row>
    <row r="3085" spans="1:5" ht="30" x14ac:dyDescent="0.25">
      <c r="A3085" s="5" t="s">
        <v>6073</v>
      </c>
      <c r="B3085" s="15" t="s">
        <v>6074</v>
      </c>
      <c r="C3085" s="20" t="s">
        <v>41</v>
      </c>
      <c r="D3085" s="45">
        <v>159.12359619140625</v>
      </c>
      <c r="E3085" s="56">
        <v>186.42568969726562</v>
      </c>
    </row>
    <row r="3086" spans="1:5" ht="30" x14ac:dyDescent="0.25">
      <c r="A3086" s="5" t="s">
        <v>6075</v>
      </c>
      <c r="B3086" s="15" t="s">
        <v>6076</v>
      </c>
      <c r="C3086" s="20" t="s">
        <v>376</v>
      </c>
      <c r="D3086" s="42">
        <v>7.3439812660217285</v>
      </c>
      <c r="E3086" s="53">
        <v>7.320652961730957</v>
      </c>
    </row>
    <row r="3087" spans="1:5" ht="30" x14ac:dyDescent="0.25">
      <c r="A3087" s="5" t="s">
        <v>6077</v>
      </c>
      <c r="B3087" s="15" t="s">
        <v>6078</v>
      </c>
      <c r="C3087" s="20" t="s">
        <v>371</v>
      </c>
      <c r="D3087" s="48">
        <v>2494.166015625</v>
      </c>
      <c r="E3087" s="59">
        <v>2491.88671875</v>
      </c>
    </row>
    <row r="3088" spans="1:5" ht="30" x14ac:dyDescent="0.25">
      <c r="A3088" s="5" t="s">
        <v>6079</v>
      </c>
      <c r="B3088" s="15" t="s">
        <v>6080</v>
      </c>
      <c r="C3088" s="20" t="s">
        <v>371</v>
      </c>
      <c r="D3088" s="43">
        <v>-53.322460174560547</v>
      </c>
      <c r="E3088" s="54">
        <v>-55.601749420166016</v>
      </c>
    </row>
    <row r="3089" spans="1:5" ht="30" x14ac:dyDescent="0.25">
      <c r="A3089" s="5" t="s">
        <v>6081</v>
      </c>
      <c r="B3089" s="15" t="s">
        <v>6082</v>
      </c>
      <c r="C3089" s="20"/>
      <c r="D3089" s="47">
        <v>0.94236272573471069</v>
      </c>
      <c r="E3089" s="58">
        <v>0.94066345691680908</v>
      </c>
    </row>
    <row r="3090" spans="1:5" ht="30" x14ac:dyDescent="0.25">
      <c r="A3090" s="5" t="s">
        <v>6083</v>
      </c>
      <c r="B3090" s="15" t="s">
        <v>6084</v>
      </c>
      <c r="C3090" s="20" t="s">
        <v>3759</v>
      </c>
      <c r="D3090" s="47">
        <v>0.22255557775497437</v>
      </c>
      <c r="E3090" s="58">
        <v>0.2312069833278656</v>
      </c>
    </row>
    <row r="3091" spans="1:5" ht="30" x14ac:dyDescent="0.25">
      <c r="A3091" s="5" t="s">
        <v>6085</v>
      </c>
      <c r="B3091" s="15" t="s">
        <v>6086</v>
      </c>
      <c r="C3091" s="20" t="s">
        <v>376</v>
      </c>
      <c r="D3091" s="42">
        <v>4.1904492378234863</v>
      </c>
      <c r="E3091" s="53">
        <v>4.1909999847412109</v>
      </c>
    </row>
    <row r="3092" spans="1:5" ht="45" x14ac:dyDescent="0.25">
      <c r="A3092" s="5" t="s">
        <v>6087</v>
      </c>
      <c r="B3092" s="15" t="s">
        <v>6088</v>
      </c>
      <c r="C3092" s="20" t="s">
        <v>5053</v>
      </c>
      <c r="D3092" s="47">
        <v>2.2102352231740952E-2</v>
      </c>
      <c r="E3092" s="58">
        <v>2.2182594984769821E-2</v>
      </c>
    </row>
    <row r="3093" spans="1:5" ht="30" x14ac:dyDescent="0.25">
      <c r="A3093" s="5" t="s">
        <v>6089</v>
      </c>
      <c r="B3093" s="15" t="s">
        <v>6090</v>
      </c>
      <c r="C3093" s="20" t="s">
        <v>5056</v>
      </c>
      <c r="D3093" s="51">
        <v>1.1310971785860602E-5</v>
      </c>
      <c r="E3093" s="62">
        <v>1.1341047866153531E-5</v>
      </c>
    </row>
    <row r="3094" spans="1:5" ht="30" x14ac:dyDescent="0.25">
      <c r="A3094" s="5" t="s">
        <v>6091</v>
      </c>
      <c r="B3094" s="15" t="s">
        <v>6092</v>
      </c>
      <c r="C3094" s="20" t="s">
        <v>38</v>
      </c>
      <c r="D3094" s="47">
        <v>0.33099997043609619</v>
      </c>
      <c r="E3094" s="58">
        <v>0.34408557415008545</v>
      </c>
    </row>
    <row r="3095" spans="1:5" ht="30" x14ac:dyDescent="0.25">
      <c r="A3095" s="5" t="s">
        <v>6093</v>
      </c>
      <c r="B3095" s="15" t="s">
        <v>6094</v>
      </c>
      <c r="C3095" s="20" t="s">
        <v>30</v>
      </c>
      <c r="D3095" s="43">
        <v>71.372642517089844</v>
      </c>
      <c r="E3095" s="54">
        <v>72.280059814453125</v>
      </c>
    </row>
    <row r="3096" spans="1:5" ht="30" x14ac:dyDescent="0.25">
      <c r="A3096" s="5" t="s">
        <v>6095</v>
      </c>
      <c r="B3096" s="15" t="s">
        <v>6096</v>
      </c>
      <c r="C3096" s="20" t="s">
        <v>41</v>
      </c>
      <c r="D3096" s="42">
        <v>6.5697817802429199</v>
      </c>
      <c r="E3096" s="53">
        <v>8.014765739440918</v>
      </c>
    </row>
    <row r="3097" spans="1:5" ht="30" x14ac:dyDescent="0.25">
      <c r="A3097" s="5" t="s">
        <v>6097</v>
      </c>
      <c r="B3097" s="15" t="s">
        <v>6098</v>
      </c>
      <c r="C3097" s="20" t="s">
        <v>376</v>
      </c>
      <c r="D3097" s="42">
        <v>7.4051704406738281</v>
      </c>
      <c r="E3097" s="53">
        <v>7.3818325996398926</v>
      </c>
    </row>
    <row r="3098" spans="1:5" ht="30" x14ac:dyDescent="0.25">
      <c r="A3098" s="5" t="s">
        <v>6099</v>
      </c>
      <c r="B3098" s="15" t="s">
        <v>6100</v>
      </c>
      <c r="C3098" s="20" t="s">
        <v>371</v>
      </c>
      <c r="D3098" s="48">
        <v>2515.247314453125</v>
      </c>
      <c r="E3098" s="59">
        <v>2513.020263671875</v>
      </c>
    </row>
    <row r="3099" spans="1:5" ht="30" x14ac:dyDescent="0.25">
      <c r="A3099" s="5" t="s">
        <v>6101</v>
      </c>
      <c r="B3099" s="15" t="s">
        <v>6102</v>
      </c>
      <c r="C3099" s="20" t="s">
        <v>371</v>
      </c>
      <c r="D3099" s="43">
        <v>-32.241378784179688</v>
      </c>
      <c r="E3099" s="54">
        <v>-34.468345642089844</v>
      </c>
    </row>
    <row r="3100" spans="1:5" ht="30" x14ac:dyDescent="0.25">
      <c r="A3100" s="5" t="s">
        <v>6103</v>
      </c>
      <c r="B3100" s="15" t="s">
        <v>6104</v>
      </c>
      <c r="C3100" s="20"/>
      <c r="D3100" s="47">
        <v>0.95141172409057617</v>
      </c>
      <c r="E3100" s="58">
        <v>0.94974368810653687</v>
      </c>
    </row>
    <row r="3101" spans="1:5" ht="30" x14ac:dyDescent="0.25">
      <c r="A3101" s="5" t="s">
        <v>6105</v>
      </c>
      <c r="B3101" s="15" t="s">
        <v>6106</v>
      </c>
      <c r="C3101" s="20" t="s">
        <v>3759</v>
      </c>
      <c r="D3101" s="47">
        <v>0.22043931484222412</v>
      </c>
      <c r="E3101" s="58">
        <v>0.22899702191352844</v>
      </c>
    </row>
    <row r="3102" spans="1:5" ht="30" x14ac:dyDescent="0.25">
      <c r="A3102" s="5" t="s">
        <v>6107</v>
      </c>
      <c r="B3102" s="15" t="s">
        <v>6108</v>
      </c>
      <c r="C3102" s="20" t="s">
        <v>376</v>
      </c>
      <c r="D3102" s="42">
        <v>4.1904492378234863</v>
      </c>
      <c r="E3102" s="53">
        <v>4.1909999847412109</v>
      </c>
    </row>
    <row r="3103" spans="1:5" ht="30" x14ac:dyDescent="0.25">
      <c r="A3103" s="5" t="s">
        <v>6109</v>
      </c>
      <c r="B3103" s="15" t="s">
        <v>6110</v>
      </c>
      <c r="C3103" s="20" t="s">
        <v>5053</v>
      </c>
      <c r="D3103" s="47">
        <v>2.2102352231740952E-2</v>
      </c>
      <c r="E3103" s="58">
        <v>2.2182594984769821E-2</v>
      </c>
    </row>
    <row r="3104" spans="1:5" ht="30" x14ac:dyDescent="0.25">
      <c r="A3104" s="5" t="s">
        <v>6111</v>
      </c>
      <c r="B3104" s="15" t="s">
        <v>6112</v>
      </c>
      <c r="C3104" s="20" t="s">
        <v>5056</v>
      </c>
      <c r="D3104" s="51">
        <v>1.1310971785860602E-5</v>
      </c>
      <c r="E3104" s="62">
        <v>1.1341047866153531E-5</v>
      </c>
    </row>
    <row r="3105" spans="1:5" ht="30" x14ac:dyDescent="0.25">
      <c r="A3105" s="5" t="s">
        <v>6113</v>
      </c>
      <c r="B3105" s="15" t="s">
        <v>6114</v>
      </c>
      <c r="C3105" s="20" t="s">
        <v>38</v>
      </c>
      <c r="D3105" s="47">
        <v>0.33099997043609619</v>
      </c>
      <c r="E3105" s="58">
        <v>0.34408557415008545</v>
      </c>
    </row>
    <row r="3106" spans="1:5" ht="30" x14ac:dyDescent="0.25">
      <c r="A3106" s="5" t="s">
        <v>6115</v>
      </c>
      <c r="B3106" s="15" t="s">
        <v>6116</v>
      </c>
      <c r="C3106" s="20" t="s">
        <v>30</v>
      </c>
      <c r="D3106" s="43">
        <v>71.372642517089844</v>
      </c>
      <c r="E3106" s="54">
        <v>72.280059814453125</v>
      </c>
    </row>
    <row r="3107" spans="1:5" ht="30" x14ac:dyDescent="0.25">
      <c r="A3107" s="5" t="s">
        <v>6117</v>
      </c>
      <c r="B3107" s="15" t="s">
        <v>6118</v>
      </c>
      <c r="C3107" s="20" t="s">
        <v>41</v>
      </c>
      <c r="D3107" s="45">
        <v>153.14508056640625</v>
      </c>
      <c r="E3107" s="56">
        <v>179.13224792480469</v>
      </c>
    </row>
    <row r="3108" spans="1:5" ht="30" x14ac:dyDescent="0.25">
      <c r="A3108" s="5" t="s">
        <v>6119</v>
      </c>
      <c r="B3108" s="15" t="s">
        <v>6120</v>
      </c>
      <c r="C3108" s="20" t="s">
        <v>376</v>
      </c>
      <c r="D3108" s="42">
        <v>7.3439812660217285</v>
      </c>
      <c r="E3108" s="53">
        <v>7.320652961730957</v>
      </c>
    </row>
    <row r="3109" spans="1:5" ht="30" x14ac:dyDescent="0.25">
      <c r="A3109" s="5" t="s">
        <v>6121</v>
      </c>
      <c r="B3109" s="15" t="s">
        <v>6122</v>
      </c>
      <c r="C3109" s="20" t="s">
        <v>371</v>
      </c>
      <c r="D3109" s="48">
        <v>2494.166015625</v>
      </c>
      <c r="E3109" s="59">
        <v>2491.88671875</v>
      </c>
    </row>
    <row r="3110" spans="1:5" ht="30" x14ac:dyDescent="0.25">
      <c r="A3110" s="5" t="s">
        <v>6123</v>
      </c>
      <c r="B3110" s="15" t="s">
        <v>6124</v>
      </c>
      <c r="C3110" s="20" t="s">
        <v>371</v>
      </c>
      <c r="D3110" s="43">
        <v>-53.322460174560547</v>
      </c>
      <c r="E3110" s="54">
        <v>-55.601749420166016</v>
      </c>
    </row>
    <row r="3111" spans="1:5" ht="30" x14ac:dyDescent="0.25">
      <c r="A3111" s="5" t="s">
        <v>6125</v>
      </c>
      <c r="B3111" s="15" t="s">
        <v>6126</v>
      </c>
      <c r="C3111" s="20"/>
      <c r="D3111" s="47">
        <v>0.94236272573471069</v>
      </c>
      <c r="E3111" s="58">
        <v>0.94066345691680908</v>
      </c>
    </row>
    <row r="3112" spans="1:5" ht="30" x14ac:dyDescent="0.25">
      <c r="A3112" s="5" t="s">
        <v>6127</v>
      </c>
      <c r="B3112" s="15" t="s">
        <v>6128</v>
      </c>
      <c r="C3112" s="20" t="s">
        <v>3759</v>
      </c>
      <c r="D3112" s="47">
        <v>0.22255557775497437</v>
      </c>
      <c r="E3112" s="58">
        <v>0.2312069833278656</v>
      </c>
    </row>
    <row r="3113" spans="1:5" ht="30" x14ac:dyDescent="0.25">
      <c r="A3113" s="5" t="s">
        <v>6129</v>
      </c>
      <c r="B3113" s="15" t="s">
        <v>6130</v>
      </c>
      <c r="C3113" s="20" t="s">
        <v>376</v>
      </c>
      <c r="D3113" s="42">
        <v>4.1904492378234863</v>
      </c>
      <c r="E3113" s="53">
        <v>4.1909999847412109</v>
      </c>
    </row>
    <row r="3114" spans="1:5" ht="45" x14ac:dyDescent="0.25">
      <c r="A3114" s="5" t="s">
        <v>6131</v>
      </c>
      <c r="B3114" s="15" t="s">
        <v>6132</v>
      </c>
      <c r="C3114" s="20" t="s">
        <v>5053</v>
      </c>
      <c r="D3114" s="47">
        <v>2.2102352231740952E-2</v>
      </c>
      <c r="E3114" s="58">
        <v>2.2182594984769821E-2</v>
      </c>
    </row>
    <row r="3115" spans="1:5" ht="45" x14ac:dyDescent="0.25">
      <c r="A3115" s="5" t="s">
        <v>6133</v>
      </c>
      <c r="B3115" s="15" t="s">
        <v>6134</v>
      </c>
      <c r="C3115" s="20" t="s">
        <v>5056</v>
      </c>
      <c r="D3115" s="51">
        <v>1.1310971785860602E-5</v>
      </c>
      <c r="E3115" s="62">
        <v>1.1341047866153531E-5</v>
      </c>
    </row>
    <row r="3116" spans="1:5" ht="45" x14ac:dyDescent="0.25">
      <c r="A3116" s="5" t="s">
        <v>6135</v>
      </c>
      <c r="B3116" s="15" t="s">
        <v>6136</v>
      </c>
      <c r="C3116" s="20" t="s">
        <v>38</v>
      </c>
      <c r="D3116" s="47">
        <v>0.45740789175033569</v>
      </c>
      <c r="E3116" s="58">
        <v>0.45740789175033569</v>
      </c>
    </row>
    <row r="3117" spans="1:5" ht="45" x14ac:dyDescent="0.25">
      <c r="A3117" s="5" t="s">
        <v>6137</v>
      </c>
      <c r="B3117" s="15" t="s">
        <v>6138</v>
      </c>
      <c r="C3117" s="20" t="s">
        <v>30</v>
      </c>
      <c r="D3117" s="43">
        <v>45.517333984375</v>
      </c>
      <c r="E3117" s="54">
        <v>45.517333984375</v>
      </c>
    </row>
    <row r="3118" spans="1:5" ht="45" x14ac:dyDescent="0.25">
      <c r="A3118" s="5" t="s">
        <v>6139</v>
      </c>
      <c r="B3118" s="15" t="s">
        <v>6140</v>
      </c>
      <c r="C3118" s="20" t="s">
        <v>41</v>
      </c>
      <c r="D3118" s="45">
        <v>185.24844360351562</v>
      </c>
      <c r="E3118" s="56">
        <v>217.3157958984375</v>
      </c>
    </row>
    <row r="3119" spans="1:5" ht="45" x14ac:dyDescent="0.25">
      <c r="A3119" s="5" t="s">
        <v>6141</v>
      </c>
      <c r="B3119" s="15" t="s">
        <v>6142</v>
      </c>
      <c r="C3119" s="20" t="s">
        <v>376</v>
      </c>
      <c r="D3119" s="47">
        <v>0.64539831876754761</v>
      </c>
      <c r="E3119" s="58">
        <v>0.64539831876754761</v>
      </c>
    </row>
    <row r="3120" spans="1:5" ht="45" x14ac:dyDescent="0.25">
      <c r="A3120" s="5" t="s">
        <v>6143</v>
      </c>
      <c r="B3120" s="15" t="s">
        <v>6144</v>
      </c>
      <c r="C3120" s="20" t="s">
        <v>371</v>
      </c>
      <c r="D3120" s="45">
        <v>190.57810974121094</v>
      </c>
      <c r="E3120" s="56">
        <v>190.57810974121094</v>
      </c>
    </row>
    <row r="3121" spans="1:5" ht="45" x14ac:dyDescent="0.25">
      <c r="A3121" s="5" t="s">
        <v>6145</v>
      </c>
      <c r="B3121" s="15" t="s">
        <v>6146</v>
      </c>
      <c r="C3121" s="20" t="s">
        <v>371</v>
      </c>
      <c r="D3121" s="48">
        <v>-2356.910400390625</v>
      </c>
      <c r="E3121" s="59">
        <v>-2356.910400390625</v>
      </c>
    </row>
    <row r="3122" spans="1:5" ht="45" x14ac:dyDescent="0.25">
      <c r="A3122" s="5" t="s">
        <v>6147</v>
      </c>
      <c r="B3122" s="15" t="s">
        <v>6148</v>
      </c>
      <c r="C3122" s="20"/>
      <c r="D3122" s="47">
        <v>-6.0882221907377243E-2</v>
      </c>
      <c r="E3122" s="58">
        <v>-6.0882221907377243E-2</v>
      </c>
    </row>
    <row r="3123" spans="1:5" ht="45" x14ac:dyDescent="0.25">
      <c r="A3123" s="5" t="s">
        <v>6149</v>
      </c>
      <c r="B3123" s="15" t="s">
        <v>6150</v>
      </c>
      <c r="C3123" s="20" t="s">
        <v>3759</v>
      </c>
      <c r="D3123" s="45">
        <v>990.01934814453125</v>
      </c>
      <c r="E3123" s="56">
        <v>990.01934814453125</v>
      </c>
    </row>
    <row r="3124" spans="1:5" ht="45" x14ac:dyDescent="0.25">
      <c r="A3124" s="5" t="s">
        <v>6151</v>
      </c>
      <c r="B3124" s="15" t="s">
        <v>6152</v>
      </c>
      <c r="C3124" s="20" t="s">
        <v>376</v>
      </c>
      <c r="D3124" s="42">
        <v>4.179621696472168</v>
      </c>
      <c r="E3124" s="53">
        <v>4.179621696472168</v>
      </c>
    </row>
    <row r="3125" spans="1:5" ht="60" x14ac:dyDescent="0.25">
      <c r="A3125" s="5" t="s">
        <v>6153</v>
      </c>
      <c r="B3125" s="15" t="s">
        <v>6154</v>
      </c>
      <c r="C3125" s="20" t="s">
        <v>5053</v>
      </c>
      <c r="D3125" s="47">
        <v>0.6358950138092041</v>
      </c>
      <c r="E3125" s="58">
        <v>0.6358950138092041</v>
      </c>
    </row>
    <row r="3126" spans="1:5" ht="45" x14ac:dyDescent="0.25">
      <c r="A3126" s="5" t="s">
        <v>6155</v>
      </c>
      <c r="B3126" s="15" t="s">
        <v>6156</v>
      </c>
      <c r="C3126" s="20" t="s">
        <v>5056</v>
      </c>
      <c r="D3126" s="52">
        <v>5.9002696070820093E-4</v>
      </c>
      <c r="E3126" s="63">
        <v>5.9002696070820093E-4</v>
      </c>
    </row>
    <row r="3127" spans="1:5" ht="60" x14ac:dyDescent="0.25">
      <c r="A3127" s="5" t="s">
        <v>6157</v>
      </c>
      <c r="B3127" s="15" t="s">
        <v>6158</v>
      </c>
      <c r="C3127" s="20" t="s">
        <v>38</v>
      </c>
      <c r="D3127" s="43">
        <v>99.073524475097656</v>
      </c>
      <c r="E3127" s="56">
        <v>102.85533142089844</v>
      </c>
    </row>
    <row r="3128" spans="1:5" ht="60" x14ac:dyDescent="0.25">
      <c r="A3128" s="5" t="s">
        <v>6159</v>
      </c>
      <c r="B3128" s="15" t="s">
        <v>6160</v>
      </c>
      <c r="C3128" s="20" t="s">
        <v>30</v>
      </c>
      <c r="D3128" s="45">
        <v>198.5269775390625</v>
      </c>
      <c r="E3128" s="56">
        <v>198.52711486816406</v>
      </c>
    </row>
    <row r="3129" spans="1:5" ht="60" x14ac:dyDescent="0.25">
      <c r="A3129" s="5" t="s">
        <v>6161</v>
      </c>
      <c r="B3129" s="15" t="s">
        <v>6162</v>
      </c>
      <c r="C3129" s="20" t="s">
        <v>41</v>
      </c>
      <c r="D3129" s="45">
        <v>201.00125122070312</v>
      </c>
      <c r="E3129" s="56">
        <v>235.12034606933594</v>
      </c>
    </row>
    <row r="3130" spans="1:5" ht="60" x14ac:dyDescent="0.25">
      <c r="A3130" s="5" t="s">
        <v>6163</v>
      </c>
      <c r="B3130" s="15" t="s">
        <v>6164</v>
      </c>
      <c r="C3130" s="20" t="s">
        <v>376</v>
      </c>
      <c r="D3130" s="42">
        <v>2.3039650917053223</v>
      </c>
      <c r="E3130" s="53">
        <v>2.3034005165100098</v>
      </c>
    </row>
    <row r="3131" spans="1:5" ht="60" x14ac:dyDescent="0.25">
      <c r="A3131" s="5" t="s">
        <v>6165</v>
      </c>
      <c r="B3131" s="15" t="s">
        <v>6166</v>
      </c>
      <c r="C3131" s="20" t="s">
        <v>371</v>
      </c>
      <c r="D3131" s="45">
        <v>849.28363037109375</v>
      </c>
      <c r="E3131" s="56">
        <v>849.45001220703125</v>
      </c>
    </row>
    <row r="3132" spans="1:5" ht="60" x14ac:dyDescent="0.25">
      <c r="A3132" s="5" t="s">
        <v>6167</v>
      </c>
      <c r="B3132" s="15" t="s">
        <v>6168</v>
      </c>
      <c r="C3132" s="20" t="s">
        <v>371</v>
      </c>
      <c r="D3132" s="48">
        <v>-1698.204833984375</v>
      </c>
      <c r="E3132" s="59">
        <v>-1698.0384521484375</v>
      </c>
    </row>
    <row r="3133" spans="1:5" ht="60" x14ac:dyDescent="0.25">
      <c r="A3133" s="5" t="s">
        <v>6169</v>
      </c>
      <c r="B3133" s="15" t="s">
        <v>6170</v>
      </c>
      <c r="C3133" s="20"/>
      <c r="D3133" s="47">
        <v>-0.41908127069473267</v>
      </c>
      <c r="E3133" s="58">
        <v>-0.43897369503974915</v>
      </c>
    </row>
    <row r="3134" spans="1:5" ht="60" x14ac:dyDescent="0.25">
      <c r="A3134" s="5" t="s">
        <v>6171</v>
      </c>
      <c r="B3134" s="15" t="s">
        <v>6172</v>
      </c>
      <c r="C3134" s="20" t="s">
        <v>3759</v>
      </c>
      <c r="D3134" s="45">
        <v>872.59881591796875</v>
      </c>
      <c r="E3134" s="56">
        <v>872.86962890625</v>
      </c>
    </row>
    <row r="3135" spans="1:5" ht="60" x14ac:dyDescent="0.25">
      <c r="A3135" s="5" t="s">
        <v>6173</v>
      </c>
      <c r="B3135" s="15" t="s">
        <v>6174</v>
      </c>
      <c r="C3135" s="20" t="s">
        <v>376</v>
      </c>
      <c r="D3135" s="42">
        <v>4.4436025619506836</v>
      </c>
      <c r="E3135" s="53">
        <v>4.441678524017334</v>
      </c>
    </row>
    <row r="3136" spans="1:5" ht="60" x14ac:dyDescent="0.25">
      <c r="A3136" s="5" t="s">
        <v>6175</v>
      </c>
      <c r="B3136" s="15" t="s">
        <v>6176</v>
      </c>
      <c r="C3136" s="20" t="s">
        <v>5053</v>
      </c>
      <c r="D3136" s="47">
        <v>0.67205464839935303</v>
      </c>
      <c r="E3136" s="58">
        <v>0.6723710298538208</v>
      </c>
    </row>
    <row r="3137" spans="1:5" ht="60" x14ac:dyDescent="0.25">
      <c r="A3137" s="5" t="s">
        <v>6177</v>
      </c>
      <c r="B3137" s="15" t="s">
        <v>6178</v>
      </c>
      <c r="C3137" s="20" t="s">
        <v>5056</v>
      </c>
      <c r="D3137" s="52">
        <v>1.3674655929207802E-4</v>
      </c>
      <c r="E3137" s="63">
        <v>1.3683893484994769E-4</v>
      </c>
    </row>
    <row r="3138" spans="1:5" ht="45" x14ac:dyDescent="0.25">
      <c r="A3138" s="5" t="s">
        <v>6179</v>
      </c>
      <c r="B3138" s="15" t="s">
        <v>6180</v>
      </c>
      <c r="C3138" s="20" t="s">
        <v>38</v>
      </c>
      <c r="D3138" s="42">
        <v>2.75</v>
      </c>
      <c r="E3138" s="53">
        <v>2.75</v>
      </c>
    </row>
    <row r="3139" spans="1:5" ht="45" x14ac:dyDescent="0.25">
      <c r="A3139" s="5" t="s">
        <v>6181</v>
      </c>
      <c r="B3139" s="15" t="s">
        <v>6182</v>
      </c>
      <c r="C3139" s="20" t="s">
        <v>30</v>
      </c>
      <c r="D3139" s="43">
        <v>39.311820983886719</v>
      </c>
      <c r="E3139" s="54">
        <v>37.39324951171875</v>
      </c>
    </row>
    <row r="3140" spans="1:5" ht="45" x14ac:dyDescent="0.25">
      <c r="A3140" s="5" t="s">
        <v>6183</v>
      </c>
      <c r="B3140" s="15" t="s">
        <v>6184</v>
      </c>
      <c r="C3140" s="20" t="s">
        <v>41</v>
      </c>
      <c r="D3140" s="44">
        <v>7987.005859375</v>
      </c>
      <c r="E3140" s="55">
        <v>9313.91015625</v>
      </c>
    </row>
    <row r="3141" spans="1:5" ht="45" x14ac:dyDescent="0.25">
      <c r="A3141" s="5" t="s">
        <v>6185</v>
      </c>
      <c r="B3141" s="15" t="s">
        <v>6186</v>
      </c>
      <c r="C3141" s="20" t="s">
        <v>376</v>
      </c>
      <c r="D3141" s="47">
        <v>0.5631335973739624</v>
      </c>
      <c r="E3141" s="58">
        <v>0.53739994764328003</v>
      </c>
    </row>
    <row r="3142" spans="1:5" ht="45" x14ac:dyDescent="0.25">
      <c r="A3142" s="5" t="s">
        <v>6187</v>
      </c>
      <c r="B3142" s="15" t="s">
        <v>6188</v>
      </c>
      <c r="C3142" s="20" t="s">
        <v>371</v>
      </c>
      <c r="D3142" s="45">
        <v>164.83587646484375</v>
      </c>
      <c r="E3142" s="56">
        <v>156.81521606445312</v>
      </c>
    </row>
    <row r="3143" spans="1:5" ht="45" x14ac:dyDescent="0.25">
      <c r="A3143" s="5" t="s">
        <v>6189</v>
      </c>
      <c r="B3143" s="15" t="s">
        <v>6190</v>
      </c>
      <c r="C3143" s="20" t="s">
        <v>371</v>
      </c>
      <c r="D3143" s="48">
        <v>-2382.652587890625</v>
      </c>
      <c r="E3143" s="59">
        <v>-2390.67333984375</v>
      </c>
    </row>
    <row r="3144" spans="1:5" ht="45" x14ac:dyDescent="0.25">
      <c r="A3144" s="5" t="s">
        <v>6191</v>
      </c>
      <c r="B3144" s="15" t="s">
        <v>6192</v>
      </c>
      <c r="C3144" s="20"/>
      <c r="D3144" s="47">
        <v>-0.17681245505809784</v>
      </c>
      <c r="E3144" s="58">
        <v>-0.1805051863193512</v>
      </c>
    </row>
    <row r="3145" spans="1:5" ht="45" x14ac:dyDescent="0.25">
      <c r="A3145" s="5" t="s">
        <v>6193</v>
      </c>
      <c r="B3145" s="15" t="s">
        <v>6194</v>
      </c>
      <c r="C3145" s="20" t="s">
        <v>3759</v>
      </c>
      <c r="D3145" s="45">
        <v>992.5989990234375</v>
      </c>
      <c r="E3145" s="56">
        <v>993.30810546875</v>
      </c>
    </row>
    <row r="3146" spans="1:5" ht="45" x14ac:dyDescent="0.25">
      <c r="A3146" s="5" t="s">
        <v>6195</v>
      </c>
      <c r="B3146" s="15" t="s">
        <v>6196</v>
      </c>
      <c r="C3146" s="20" t="s">
        <v>376</v>
      </c>
      <c r="D3146" s="42">
        <v>4.1778984069824219</v>
      </c>
      <c r="E3146" s="53">
        <v>4.1776828765869141</v>
      </c>
    </row>
    <row r="3147" spans="1:5" ht="45" x14ac:dyDescent="0.25">
      <c r="A3147" s="5" t="s">
        <v>6197</v>
      </c>
      <c r="B3147" s="15" t="s">
        <v>6198</v>
      </c>
      <c r="C3147" s="20" t="s">
        <v>5053</v>
      </c>
      <c r="D3147" s="47">
        <v>0.62836462259292603</v>
      </c>
      <c r="E3147" s="58">
        <v>0.62586706876754761</v>
      </c>
    </row>
    <row r="3148" spans="1:5" ht="45" x14ac:dyDescent="0.25">
      <c r="A3148" s="5" t="s">
        <v>6199</v>
      </c>
      <c r="B3148" s="15" t="s">
        <v>6200</v>
      </c>
      <c r="C3148" s="20" t="s">
        <v>5056</v>
      </c>
      <c r="D3148" s="52">
        <v>6.6069699823856354E-4</v>
      </c>
      <c r="E3148" s="63">
        <v>6.8539538187906146E-4</v>
      </c>
    </row>
    <row r="3149" spans="1:5" ht="45" x14ac:dyDescent="0.25">
      <c r="A3149" s="5" t="s">
        <v>6201</v>
      </c>
      <c r="B3149" s="15" t="s">
        <v>6202</v>
      </c>
      <c r="C3149" s="20" t="s">
        <v>38</v>
      </c>
      <c r="D3149" s="42">
        <v>3.0947322845458984</v>
      </c>
      <c r="E3149" s="53">
        <v>3.0947322845458984</v>
      </c>
    </row>
    <row r="3150" spans="1:5" ht="45" x14ac:dyDescent="0.25">
      <c r="A3150" s="5" t="s">
        <v>6203</v>
      </c>
      <c r="B3150" s="15" t="s">
        <v>6204</v>
      </c>
      <c r="C3150" s="20" t="s">
        <v>30</v>
      </c>
      <c r="D3150" s="43">
        <v>29.295747756958008</v>
      </c>
      <c r="E3150" s="54">
        <v>27.376089096069336</v>
      </c>
    </row>
    <row r="3151" spans="1:5" ht="45" x14ac:dyDescent="0.25">
      <c r="A3151" s="5" t="s">
        <v>6205</v>
      </c>
      <c r="B3151" s="15" t="s">
        <v>6206</v>
      </c>
      <c r="C3151" s="20" t="s">
        <v>41</v>
      </c>
      <c r="D3151" s="44">
        <v>7987.005859375</v>
      </c>
      <c r="E3151" s="55">
        <v>9313.91015625</v>
      </c>
    </row>
    <row r="3152" spans="1:5" ht="45" x14ac:dyDescent="0.25">
      <c r="A3152" s="5" t="s">
        <v>6207</v>
      </c>
      <c r="B3152" s="15" t="s">
        <v>6208</v>
      </c>
      <c r="C3152" s="20" t="s">
        <v>376</v>
      </c>
      <c r="D3152" s="47">
        <v>0.42697915434837341</v>
      </c>
      <c r="E3152" s="58">
        <v>0.40036380290985107</v>
      </c>
    </row>
    <row r="3153" spans="1:5" ht="45" x14ac:dyDescent="0.25">
      <c r="A3153" s="5" t="s">
        <v>6209</v>
      </c>
      <c r="B3153" s="15" t="s">
        <v>6210</v>
      </c>
      <c r="C3153" s="20" t="s">
        <v>371</v>
      </c>
      <c r="D3153" s="45">
        <v>122.99126434326172</v>
      </c>
      <c r="E3153" s="56">
        <v>114.96434783935547</v>
      </c>
    </row>
    <row r="3154" spans="1:5" ht="45" x14ac:dyDescent="0.25">
      <c r="A3154" s="5" t="s">
        <v>6211</v>
      </c>
      <c r="B3154" s="15" t="s">
        <v>6212</v>
      </c>
      <c r="C3154" s="20" t="s">
        <v>371</v>
      </c>
      <c r="D3154" s="48">
        <v>-2424.497314453125</v>
      </c>
      <c r="E3154" s="59">
        <v>-2432.524169921875</v>
      </c>
    </row>
    <row r="3155" spans="1:5" ht="45" x14ac:dyDescent="0.25">
      <c r="A3155" s="5" t="s">
        <v>6213</v>
      </c>
      <c r="B3155" s="15" t="s">
        <v>6214</v>
      </c>
      <c r="C3155" s="20"/>
      <c r="D3155" s="47">
        <v>-0.20506936311721802</v>
      </c>
      <c r="E3155" s="58">
        <v>-0.20878498256206512</v>
      </c>
    </row>
    <row r="3156" spans="1:5" ht="45" x14ac:dyDescent="0.25">
      <c r="A3156" s="5" t="s">
        <v>6215</v>
      </c>
      <c r="B3156" s="15" t="s">
        <v>6216</v>
      </c>
      <c r="C3156" s="20" t="s">
        <v>3759</v>
      </c>
      <c r="D3156" s="45">
        <v>995.99267578125</v>
      </c>
      <c r="E3156" s="56">
        <v>996.54376220703125</v>
      </c>
    </row>
    <row r="3157" spans="1:5" ht="45" x14ac:dyDescent="0.25">
      <c r="A3157" s="5" t="s">
        <v>6217</v>
      </c>
      <c r="B3157" s="15" t="s">
        <v>6218</v>
      </c>
      <c r="C3157" s="20" t="s">
        <v>376</v>
      </c>
      <c r="D3157" s="42">
        <v>4.1776995658874512</v>
      </c>
      <c r="E3157" s="53">
        <v>4.1780333518981934</v>
      </c>
    </row>
    <row r="3158" spans="1:5" ht="45" x14ac:dyDescent="0.25">
      <c r="A3158" s="5" t="s">
        <v>6219</v>
      </c>
      <c r="B3158" s="15" t="s">
        <v>6220</v>
      </c>
      <c r="C3158" s="20" t="s">
        <v>5053</v>
      </c>
      <c r="D3158" s="47">
        <v>0.61462318897247314</v>
      </c>
      <c r="E3158" s="58">
        <v>0.61177647113800049</v>
      </c>
    </row>
    <row r="3159" spans="1:5" ht="45" x14ac:dyDescent="0.25">
      <c r="A3159" s="5" t="s">
        <v>6221</v>
      </c>
      <c r="B3159" s="15" t="s">
        <v>6222</v>
      </c>
      <c r="C3159" s="20" t="s">
        <v>5056</v>
      </c>
      <c r="D3159" s="52">
        <v>8.0842874012887478E-4</v>
      </c>
      <c r="E3159" s="63">
        <v>8.4292807150632143E-4</v>
      </c>
    </row>
    <row r="3160" spans="1:5" ht="45" x14ac:dyDescent="0.25">
      <c r="A3160" s="5" t="s">
        <v>6223</v>
      </c>
      <c r="B3160" s="15" t="s">
        <v>6224</v>
      </c>
      <c r="C3160" s="20" t="s">
        <v>38</v>
      </c>
      <c r="D3160" s="43">
        <v>22.480392456054688</v>
      </c>
      <c r="E3160" s="54">
        <v>23.344223022460938</v>
      </c>
    </row>
    <row r="3161" spans="1:5" ht="45" x14ac:dyDescent="0.25">
      <c r="A3161" s="5" t="s">
        <v>6225</v>
      </c>
      <c r="B3161" s="15" t="s">
        <v>6226</v>
      </c>
      <c r="C3161" s="20" t="s">
        <v>30</v>
      </c>
      <c r="D3161" s="45">
        <v>387.71197509765625</v>
      </c>
      <c r="E3161" s="56">
        <v>387.96429443359375</v>
      </c>
    </row>
    <row r="3162" spans="1:5" ht="45" x14ac:dyDescent="0.25">
      <c r="A3162" s="5" t="s">
        <v>6227</v>
      </c>
      <c r="B3162" s="15" t="s">
        <v>6228</v>
      </c>
      <c r="C3162" s="20" t="s">
        <v>41</v>
      </c>
      <c r="D3162" s="42">
        <v>9.138031005859375</v>
      </c>
      <c r="E3162" s="54">
        <v>10.838442802429199</v>
      </c>
    </row>
    <row r="3163" spans="1:5" ht="45" x14ac:dyDescent="0.25">
      <c r="A3163" s="5" t="s">
        <v>6229</v>
      </c>
      <c r="B3163" s="15" t="s">
        <v>6230</v>
      </c>
      <c r="C3163" s="20" t="s">
        <v>376</v>
      </c>
      <c r="D3163" s="42">
        <v>7.029538631439209</v>
      </c>
      <c r="E3163" s="53">
        <v>7.011268138885498</v>
      </c>
    </row>
    <row r="3164" spans="1:5" ht="45" x14ac:dyDescent="0.25">
      <c r="A3164" s="5" t="s">
        <v>6231</v>
      </c>
      <c r="B3164" s="15" t="s">
        <v>6232</v>
      </c>
      <c r="C3164" s="20" t="s">
        <v>371</v>
      </c>
      <c r="D3164" s="44">
        <v>3216.846435546875</v>
      </c>
      <c r="E3164" s="55">
        <v>3215.894287109375</v>
      </c>
    </row>
    <row r="3165" spans="1:5" ht="45" x14ac:dyDescent="0.25">
      <c r="A3165" s="5" t="s">
        <v>6233</v>
      </c>
      <c r="B3165" s="15" t="s">
        <v>6234</v>
      </c>
      <c r="C3165" s="20" t="s">
        <v>371</v>
      </c>
      <c r="D3165" s="45">
        <v>669.35791015625</v>
      </c>
      <c r="E3165" s="56">
        <v>668.4056396484375</v>
      </c>
    </row>
    <row r="3166" spans="1:5" ht="45" x14ac:dyDescent="0.25">
      <c r="A3166" s="5" t="s">
        <v>6235</v>
      </c>
      <c r="B3166" s="15" t="s">
        <v>6236</v>
      </c>
      <c r="C3166" s="20"/>
      <c r="D3166" s="42">
        <v>1.2232761383056641</v>
      </c>
      <c r="E3166" s="53">
        <v>1.22347092628479</v>
      </c>
    </row>
    <row r="3167" spans="1:5" ht="45" x14ac:dyDescent="0.25">
      <c r="A3167" s="5" t="s">
        <v>6237</v>
      </c>
      <c r="B3167" s="15" t="s">
        <v>6238</v>
      </c>
      <c r="C3167" s="20" t="s">
        <v>3759</v>
      </c>
      <c r="D3167" s="42">
        <v>7.6165294647216797</v>
      </c>
      <c r="E3167" s="53">
        <v>7.9162330627441406</v>
      </c>
    </row>
    <row r="3168" spans="1:5" ht="45" x14ac:dyDescent="0.25">
      <c r="A3168" s="5" t="s">
        <v>6239</v>
      </c>
      <c r="B3168" s="15" t="s">
        <v>6240</v>
      </c>
      <c r="C3168" s="20" t="s">
        <v>376</v>
      </c>
      <c r="D3168" s="42">
        <v>2.2110376358032227</v>
      </c>
      <c r="E3168" s="53">
        <v>2.2179191112518311</v>
      </c>
    </row>
    <row r="3169" spans="1:5" ht="45" x14ac:dyDescent="0.25">
      <c r="A3169" s="5" t="s">
        <v>6241</v>
      </c>
      <c r="B3169" s="15" t="s">
        <v>6242</v>
      </c>
      <c r="C3169" s="20" t="s">
        <v>5053</v>
      </c>
      <c r="D3169" s="47">
        <v>5.5236056447029114E-2</v>
      </c>
      <c r="E3169" s="58">
        <v>5.535009503364563E-2</v>
      </c>
    </row>
    <row r="3170" spans="1:5" ht="45" x14ac:dyDescent="0.25">
      <c r="A3170" s="5" t="s">
        <v>6243</v>
      </c>
      <c r="B3170" s="15" t="s">
        <v>6244</v>
      </c>
      <c r="C3170" s="20" t="s">
        <v>5056</v>
      </c>
      <c r="D3170" s="51">
        <v>2.3883396352175623E-5</v>
      </c>
      <c r="E3170" s="62">
        <v>2.3892209355835803E-5</v>
      </c>
    </row>
    <row r="3171" spans="1:5" ht="45" x14ac:dyDescent="0.25">
      <c r="A3171" s="5" t="s">
        <v>6245</v>
      </c>
      <c r="B3171" s="15" t="s">
        <v>6246</v>
      </c>
      <c r="C3171" s="20" t="s">
        <v>38</v>
      </c>
      <c r="D3171" s="43">
        <v>15.009803771972656</v>
      </c>
      <c r="E3171" s="54">
        <v>15.585575103759766</v>
      </c>
    </row>
    <row r="3172" spans="1:5" ht="45" x14ac:dyDescent="0.25">
      <c r="A3172" s="5" t="s">
        <v>6247</v>
      </c>
      <c r="B3172" s="15" t="s">
        <v>6248</v>
      </c>
      <c r="C3172" s="20" t="s">
        <v>30</v>
      </c>
      <c r="D3172" s="45">
        <v>340.84368896484375</v>
      </c>
      <c r="E3172" s="56">
        <v>340.8785400390625</v>
      </c>
    </row>
    <row r="3173" spans="1:5" ht="45" x14ac:dyDescent="0.25">
      <c r="A3173" s="5" t="s">
        <v>6249</v>
      </c>
      <c r="B3173" s="15" t="s">
        <v>6250</v>
      </c>
      <c r="C3173" s="20" t="s">
        <v>41</v>
      </c>
      <c r="D3173" s="43">
        <v>14.268643379211426</v>
      </c>
      <c r="E3173" s="54">
        <v>16.631227493286133</v>
      </c>
    </row>
    <row r="3174" spans="1:5" ht="45" x14ac:dyDescent="0.25">
      <c r="A3174" s="5" t="s">
        <v>6251</v>
      </c>
      <c r="B3174" s="15" t="s">
        <v>6252</v>
      </c>
      <c r="C3174" s="20" t="s">
        <v>376</v>
      </c>
      <c r="D3174" s="42">
        <v>7.0709729194641113</v>
      </c>
      <c r="E3174" s="53">
        <v>7.0522069931030273</v>
      </c>
    </row>
    <row r="3175" spans="1:5" ht="45" x14ac:dyDescent="0.25">
      <c r="A3175" s="5" t="s">
        <v>6253</v>
      </c>
      <c r="B3175" s="15" t="s">
        <v>6254</v>
      </c>
      <c r="C3175" s="20" t="s">
        <v>371</v>
      </c>
      <c r="D3175" s="44">
        <v>3128.07177734375</v>
      </c>
      <c r="E3175" s="55">
        <v>3126.90576171875</v>
      </c>
    </row>
    <row r="3176" spans="1:5" ht="45" x14ac:dyDescent="0.25">
      <c r="A3176" s="5" t="s">
        <v>6255</v>
      </c>
      <c r="B3176" s="15" t="s">
        <v>6256</v>
      </c>
      <c r="C3176" s="20" t="s">
        <v>371</v>
      </c>
      <c r="D3176" s="45">
        <v>580.5831298828125</v>
      </c>
      <c r="E3176" s="56">
        <v>579.4171142578125</v>
      </c>
    </row>
    <row r="3177" spans="1:5" ht="45" x14ac:dyDescent="0.25">
      <c r="A3177" s="5" t="s">
        <v>6257</v>
      </c>
      <c r="B3177" s="15" t="s">
        <v>6258</v>
      </c>
      <c r="C3177" s="20"/>
      <c r="D3177" s="42">
        <v>1.1731817722320557</v>
      </c>
      <c r="E3177" s="53">
        <v>1.1726340055465698</v>
      </c>
    </row>
    <row r="3178" spans="1:5" ht="45" x14ac:dyDescent="0.25">
      <c r="A3178" s="5" t="s">
        <v>6259</v>
      </c>
      <c r="B3178" s="15" t="s">
        <v>6260</v>
      </c>
      <c r="C3178" s="20" t="s">
        <v>3759</v>
      </c>
      <c r="D3178" s="42">
        <v>5.4526572227478027</v>
      </c>
      <c r="E3178" s="53">
        <v>5.6680550575256348</v>
      </c>
    </row>
    <row r="3179" spans="1:5" ht="45" x14ac:dyDescent="0.25">
      <c r="A3179" s="5" t="s">
        <v>6261</v>
      </c>
      <c r="B3179" s="15" t="s">
        <v>6262</v>
      </c>
      <c r="C3179" s="20" t="s">
        <v>376</v>
      </c>
      <c r="D3179" s="42">
        <v>2.1759188175201416</v>
      </c>
      <c r="E3179" s="53">
        <v>2.1827094554901123</v>
      </c>
    </row>
    <row r="3180" spans="1:5" ht="45" x14ac:dyDescent="0.25">
      <c r="A3180" s="5" t="s">
        <v>6263</v>
      </c>
      <c r="B3180" s="15" t="s">
        <v>6264</v>
      </c>
      <c r="C3180" s="20" t="s">
        <v>5053</v>
      </c>
      <c r="D3180" s="47">
        <v>4.9379851669073105E-2</v>
      </c>
      <c r="E3180" s="58">
        <v>4.9448423087596893E-2</v>
      </c>
    </row>
    <row r="3181" spans="1:5" ht="45" x14ac:dyDescent="0.25">
      <c r="A3181" s="5" t="s">
        <v>6265</v>
      </c>
      <c r="B3181" s="15" t="s">
        <v>6266</v>
      </c>
      <c r="C3181" s="20" t="s">
        <v>5056</v>
      </c>
      <c r="D3181" s="51">
        <v>2.1908801500103436E-5</v>
      </c>
      <c r="E3181" s="62">
        <v>2.190694613091182E-5</v>
      </c>
    </row>
    <row r="3182" spans="1:5" ht="45" x14ac:dyDescent="0.25">
      <c r="A3182" s="5" t="s">
        <v>6267</v>
      </c>
      <c r="B3182" s="15" t="s">
        <v>6268</v>
      </c>
      <c r="C3182" s="20" t="s">
        <v>38</v>
      </c>
      <c r="D3182" s="42">
        <v>1.7705881595611572</v>
      </c>
      <c r="E3182" s="53">
        <v>1.8385108709335327</v>
      </c>
    </row>
    <row r="3183" spans="1:5" ht="45" x14ac:dyDescent="0.25">
      <c r="A3183" s="5" t="s">
        <v>6269</v>
      </c>
      <c r="B3183" s="15" t="s">
        <v>6270</v>
      </c>
      <c r="C3183" s="20" t="s">
        <v>30</v>
      </c>
      <c r="D3183" s="45">
        <v>128.99736022949219</v>
      </c>
      <c r="E3183" s="56">
        <v>128.50788879394531</v>
      </c>
    </row>
    <row r="3184" spans="1:5" ht="45" x14ac:dyDescent="0.25">
      <c r="A3184" s="5" t="s">
        <v>6271</v>
      </c>
      <c r="B3184" s="15" t="s">
        <v>6272</v>
      </c>
      <c r="C3184" s="20" t="s">
        <v>41</v>
      </c>
      <c r="D3184" s="42">
        <v>4.6561002731323242</v>
      </c>
      <c r="E3184" s="53">
        <v>5.5110955238342285</v>
      </c>
    </row>
    <row r="3185" spans="1:5" ht="45" x14ac:dyDescent="0.25">
      <c r="A3185" s="5" t="s">
        <v>6273</v>
      </c>
      <c r="B3185" s="15" t="s">
        <v>6274</v>
      </c>
      <c r="C3185" s="20" t="s">
        <v>376</v>
      </c>
      <c r="D3185" s="42">
        <v>7.2350516319274902</v>
      </c>
      <c r="E3185" s="53">
        <v>7.2137947082519531</v>
      </c>
    </row>
    <row r="3186" spans="1:5" ht="45" x14ac:dyDescent="0.25">
      <c r="A3186" s="5" t="s">
        <v>6275</v>
      </c>
      <c r="B3186" s="15" t="s">
        <v>6276</v>
      </c>
      <c r="C3186" s="20" t="s">
        <v>371</v>
      </c>
      <c r="D3186" s="48">
        <v>2727.400390625</v>
      </c>
      <c r="E3186" s="59">
        <v>2725.702392578125</v>
      </c>
    </row>
    <row r="3187" spans="1:5" ht="45" x14ac:dyDescent="0.25">
      <c r="A3187" s="5" t="s">
        <v>6277</v>
      </c>
      <c r="B3187" s="15" t="s">
        <v>6278</v>
      </c>
      <c r="C3187" s="20" t="s">
        <v>371</v>
      </c>
      <c r="D3187" s="45">
        <v>179.91175842285156</v>
      </c>
      <c r="E3187" s="56">
        <v>178.21392822265625</v>
      </c>
    </row>
    <row r="3188" spans="1:5" ht="45" x14ac:dyDescent="0.25">
      <c r="A3188" s="5" t="s">
        <v>6279</v>
      </c>
      <c r="B3188" s="15" t="s">
        <v>6280</v>
      </c>
      <c r="C3188" s="20"/>
      <c r="D3188" s="42">
        <v>1.0120863914489746</v>
      </c>
      <c r="E3188" s="53">
        <v>1.0105563402175903</v>
      </c>
    </row>
    <row r="3189" spans="1:5" ht="45" x14ac:dyDescent="0.25">
      <c r="A3189" s="5" t="s">
        <v>6281</v>
      </c>
      <c r="B3189" s="15" t="s">
        <v>6282</v>
      </c>
      <c r="C3189" s="20" t="s">
        <v>3759</v>
      </c>
      <c r="D3189" s="47">
        <v>0.97252911329269409</v>
      </c>
      <c r="E3189" s="53">
        <v>1.0119870901107788</v>
      </c>
    </row>
    <row r="3190" spans="1:5" ht="45" x14ac:dyDescent="0.25">
      <c r="A3190" s="5" t="s">
        <v>6283</v>
      </c>
      <c r="B3190" s="15" t="s">
        <v>6284</v>
      </c>
      <c r="C3190" s="20" t="s">
        <v>376</v>
      </c>
      <c r="D3190" s="42">
        <v>2.0768964290618896</v>
      </c>
      <c r="E3190" s="53">
        <v>2.0849936008453369</v>
      </c>
    </row>
    <row r="3191" spans="1:5" ht="45" x14ac:dyDescent="0.25">
      <c r="A3191" s="5" t="s">
        <v>6285</v>
      </c>
      <c r="B3191" s="15" t="s">
        <v>6286</v>
      </c>
      <c r="C3191" s="20" t="s">
        <v>5053</v>
      </c>
      <c r="D3191" s="47">
        <v>2.7443621307611465E-2</v>
      </c>
      <c r="E3191" s="58">
        <v>2.7450650930404663E-2</v>
      </c>
    </row>
    <row r="3192" spans="1:5" ht="45" x14ac:dyDescent="0.25">
      <c r="A3192" s="5" t="s">
        <v>6287</v>
      </c>
      <c r="B3192" s="15" t="s">
        <v>6288</v>
      </c>
      <c r="C3192" s="20" t="s">
        <v>5056</v>
      </c>
      <c r="D3192" s="51">
        <v>1.3334734831005335E-5</v>
      </c>
      <c r="E3192" s="62">
        <v>1.3311906513990834E-5</v>
      </c>
    </row>
    <row r="3193" spans="1:5" ht="45" x14ac:dyDescent="0.25">
      <c r="A3193" s="5" t="s">
        <v>6289</v>
      </c>
      <c r="B3193" s="15" t="s">
        <v>6290</v>
      </c>
      <c r="C3193" s="20" t="s">
        <v>38</v>
      </c>
      <c r="D3193" s="42">
        <v>1.0882352590560913</v>
      </c>
      <c r="E3193" s="53">
        <v>1.1301212310791016</v>
      </c>
    </row>
    <row r="3194" spans="1:5" ht="45" x14ac:dyDescent="0.25">
      <c r="A3194" s="5" t="s">
        <v>6291</v>
      </c>
      <c r="B3194" s="15" t="s">
        <v>6292</v>
      </c>
      <c r="C3194" s="20" t="s">
        <v>30</v>
      </c>
      <c r="D3194" s="45">
        <v>101.98699188232422</v>
      </c>
      <c r="E3194" s="56">
        <v>103.06179046630859</v>
      </c>
    </row>
    <row r="3195" spans="1:5" ht="45" x14ac:dyDescent="0.25">
      <c r="A3195" s="5" t="s">
        <v>6293</v>
      </c>
      <c r="B3195" s="15" t="s">
        <v>6294</v>
      </c>
      <c r="C3195" s="20" t="s">
        <v>41</v>
      </c>
      <c r="D3195" s="42">
        <v>9.4692020416259766</v>
      </c>
      <c r="E3195" s="54">
        <v>11.189507484436035</v>
      </c>
    </row>
    <row r="3196" spans="1:5" ht="45" x14ac:dyDescent="0.25">
      <c r="A3196" s="5" t="s">
        <v>6295</v>
      </c>
      <c r="B3196" s="15" t="s">
        <v>6296</v>
      </c>
      <c r="C3196" s="20" t="s">
        <v>376</v>
      </c>
      <c r="D3196" s="42">
        <v>7.2688570022583008</v>
      </c>
      <c r="E3196" s="53">
        <v>7.2465381622314453</v>
      </c>
    </row>
    <row r="3197" spans="1:5" ht="45" x14ac:dyDescent="0.25">
      <c r="A3197" s="5" t="s">
        <v>6297</v>
      </c>
      <c r="B3197" s="15" t="s">
        <v>6298</v>
      </c>
      <c r="C3197" s="20" t="s">
        <v>371</v>
      </c>
      <c r="D3197" s="48">
        <v>2655.603515625</v>
      </c>
      <c r="E3197" s="59">
        <v>2653.58837890625</v>
      </c>
    </row>
    <row r="3198" spans="1:5" ht="45" x14ac:dyDescent="0.25">
      <c r="A3198" s="5" t="s">
        <v>6299</v>
      </c>
      <c r="B3198" s="15" t="s">
        <v>6300</v>
      </c>
      <c r="C3198" s="20" t="s">
        <v>371</v>
      </c>
      <c r="D3198" s="45">
        <v>108.114990234375</v>
      </c>
      <c r="E3198" s="56">
        <v>106.09973907470703</v>
      </c>
    </row>
    <row r="3199" spans="1:5" ht="45" x14ac:dyDescent="0.25">
      <c r="A3199" s="5" t="s">
        <v>6301</v>
      </c>
      <c r="B3199" s="15" t="s">
        <v>6302</v>
      </c>
      <c r="C3199" s="20"/>
      <c r="D3199" s="47">
        <v>0.98974168300628662</v>
      </c>
      <c r="E3199" s="58">
        <v>0.98808461427688599</v>
      </c>
    </row>
    <row r="3200" spans="1:5" ht="45" x14ac:dyDescent="0.25">
      <c r="A3200" s="5" t="s">
        <v>6303</v>
      </c>
      <c r="B3200" s="15" t="s">
        <v>6304</v>
      </c>
      <c r="C3200" s="20" t="s">
        <v>3759</v>
      </c>
      <c r="D3200" s="47">
        <v>0.64553213119506836</v>
      </c>
      <c r="E3200" s="58">
        <v>0.66986179351806641</v>
      </c>
    </row>
    <row r="3201" spans="1:5" ht="45" x14ac:dyDescent="0.25">
      <c r="A3201" s="5" t="s">
        <v>6305</v>
      </c>
      <c r="B3201" s="15" t="s">
        <v>6306</v>
      </c>
      <c r="C3201" s="20" t="s">
        <v>376</v>
      </c>
      <c r="D3201" s="42">
        <v>4.2178025245666504</v>
      </c>
      <c r="E3201" s="53">
        <v>4.2191438674926758</v>
      </c>
    </row>
    <row r="3202" spans="1:5" ht="45" x14ac:dyDescent="0.25">
      <c r="A3202" s="5" t="s">
        <v>6307</v>
      </c>
      <c r="B3202" s="15" t="s">
        <v>6308</v>
      </c>
      <c r="C3202" s="20" t="s">
        <v>5053</v>
      </c>
      <c r="D3202" s="47">
        <v>2.5019386783242226E-2</v>
      </c>
      <c r="E3202" s="58">
        <v>2.5130832567811012E-2</v>
      </c>
    </row>
    <row r="3203" spans="1:5" ht="45" x14ac:dyDescent="0.25">
      <c r="A3203" s="5" t="s">
        <v>6309</v>
      </c>
      <c r="B3203" s="15" t="s">
        <v>6310</v>
      </c>
      <c r="C3203" s="20" t="s">
        <v>5056</v>
      </c>
      <c r="D3203" s="51">
        <v>1.2348131349426694E-5</v>
      </c>
      <c r="E3203" s="62">
        <v>1.2385195077513345E-5</v>
      </c>
    </row>
    <row r="3204" spans="1:5" ht="45" x14ac:dyDescent="0.25">
      <c r="A3204" s="5" t="s">
        <v>6311</v>
      </c>
      <c r="B3204" s="15" t="s">
        <v>6312</v>
      </c>
      <c r="C3204" s="20" t="s">
        <v>38</v>
      </c>
      <c r="D3204" s="47">
        <v>0.32450979948043823</v>
      </c>
      <c r="E3204" s="58">
        <v>0.33733883500099182</v>
      </c>
    </row>
    <row r="3205" spans="1:5" ht="45" x14ac:dyDescent="0.25">
      <c r="A3205" s="5" t="s">
        <v>6313</v>
      </c>
      <c r="B3205" s="15" t="s">
        <v>6314</v>
      </c>
      <c r="C3205" s="20" t="s">
        <v>30</v>
      </c>
      <c r="D3205" s="43">
        <v>70.911277770996094</v>
      </c>
      <c r="E3205" s="54">
        <v>71.815925598144531</v>
      </c>
    </row>
    <row r="3206" spans="1:5" ht="45" x14ac:dyDescent="0.25">
      <c r="A3206" s="5" t="s">
        <v>6315</v>
      </c>
      <c r="B3206" s="15" t="s">
        <v>6316</v>
      </c>
      <c r="C3206" s="20" t="s">
        <v>41</v>
      </c>
      <c r="D3206" s="42">
        <v>6.5697817802429199</v>
      </c>
      <c r="E3206" s="53">
        <v>8.014765739440918</v>
      </c>
    </row>
    <row r="3207" spans="1:5" ht="45" x14ac:dyDescent="0.25">
      <c r="A3207" s="5" t="s">
        <v>6317</v>
      </c>
      <c r="B3207" s="15" t="s">
        <v>6318</v>
      </c>
      <c r="C3207" s="20" t="s">
        <v>376</v>
      </c>
      <c r="D3207" s="42">
        <v>7.4108972549438477</v>
      </c>
      <c r="E3207" s="53">
        <v>7.387549877166748</v>
      </c>
    </row>
    <row r="3208" spans="1:5" ht="45" x14ac:dyDescent="0.25">
      <c r="A3208" s="5" t="s">
        <v>6319</v>
      </c>
      <c r="B3208" s="15" t="s">
        <v>6320</v>
      </c>
      <c r="C3208" s="20" t="s">
        <v>371</v>
      </c>
      <c r="D3208" s="48">
        <v>2514.247314453125</v>
      </c>
      <c r="E3208" s="59">
        <v>2512.020263671875</v>
      </c>
    </row>
    <row r="3209" spans="1:5" ht="45" x14ac:dyDescent="0.25">
      <c r="A3209" s="5" t="s">
        <v>6321</v>
      </c>
      <c r="B3209" s="15" t="s">
        <v>6322</v>
      </c>
      <c r="C3209" s="20" t="s">
        <v>371</v>
      </c>
      <c r="D3209" s="43">
        <v>-33.2413330078125</v>
      </c>
      <c r="E3209" s="54">
        <v>-35.468299865722656</v>
      </c>
    </row>
    <row r="3210" spans="1:5" ht="45" x14ac:dyDescent="0.25">
      <c r="A3210" s="5" t="s">
        <v>6323</v>
      </c>
      <c r="B3210" s="15" t="s">
        <v>6324</v>
      </c>
      <c r="C3210" s="20"/>
      <c r="D3210" s="47">
        <v>0.95134419202804565</v>
      </c>
      <c r="E3210" s="58">
        <v>0.94967848062515259</v>
      </c>
    </row>
    <row r="3211" spans="1:5" ht="45" x14ac:dyDescent="0.25">
      <c r="A3211" s="5" t="s">
        <v>6325</v>
      </c>
      <c r="B3211" s="15" t="s">
        <v>6326</v>
      </c>
      <c r="C3211" s="20" t="s">
        <v>3759</v>
      </c>
      <c r="D3211" s="47">
        <v>0.21640141308307648</v>
      </c>
      <c r="E3211" s="58">
        <v>0.22480244934558868</v>
      </c>
    </row>
    <row r="3212" spans="1:5" ht="45" x14ac:dyDescent="0.25">
      <c r="A3212" s="5" t="s">
        <v>6327</v>
      </c>
      <c r="B3212" s="15" t="s">
        <v>6328</v>
      </c>
      <c r="C3212" s="20" t="s">
        <v>376</v>
      </c>
      <c r="D3212" s="42">
        <v>4.1901741027832031</v>
      </c>
      <c r="E3212" s="53">
        <v>4.1907167434692383</v>
      </c>
    </row>
    <row r="3213" spans="1:5" ht="45" x14ac:dyDescent="0.25">
      <c r="A3213" s="5" t="s">
        <v>6329</v>
      </c>
      <c r="B3213" s="15" t="s">
        <v>6330</v>
      </c>
      <c r="C3213" s="20" t="s">
        <v>5053</v>
      </c>
      <c r="D3213" s="47">
        <v>2.2061681374907494E-2</v>
      </c>
      <c r="E3213" s="58">
        <v>2.2141510620713234E-2</v>
      </c>
    </row>
    <row r="3214" spans="1:5" ht="45" x14ac:dyDescent="0.25">
      <c r="A3214" s="5" t="s">
        <v>6331</v>
      </c>
      <c r="B3214" s="15" t="s">
        <v>6332</v>
      </c>
      <c r="C3214" s="20" t="s">
        <v>5056</v>
      </c>
      <c r="D3214" s="51">
        <v>1.1295698641333729E-5</v>
      </c>
      <c r="E3214" s="62">
        <v>1.1325657396810129E-5</v>
      </c>
    </row>
    <row r="3215" spans="1:5" ht="45" x14ac:dyDescent="0.25">
      <c r="A3215" s="5" t="s">
        <v>6333</v>
      </c>
      <c r="B3215" s="15" t="s">
        <v>6334</v>
      </c>
      <c r="C3215" s="20" t="s">
        <v>38</v>
      </c>
      <c r="D3215" s="47">
        <v>0.17499999701976776</v>
      </c>
      <c r="E3215" s="58">
        <v>0.17499999701976776</v>
      </c>
    </row>
    <row r="3216" spans="1:5" ht="45" x14ac:dyDescent="0.25">
      <c r="A3216" s="5" t="s">
        <v>6335</v>
      </c>
      <c r="B3216" s="15" t="s">
        <v>6336</v>
      </c>
      <c r="C3216" s="20" t="s">
        <v>30</v>
      </c>
      <c r="D3216" s="45">
        <v>497.39044189453125</v>
      </c>
      <c r="E3216" s="56">
        <v>497.30914306640625</v>
      </c>
    </row>
    <row r="3217" spans="1:5" ht="45" x14ac:dyDescent="0.25">
      <c r="A3217" s="5" t="s">
        <v>6337</v>
      </c>
      <c r="B3217" s="15" t="s">
        <v>6338</v>
      </c>
      <c r="C3217" s="20" t="s">
        <v>41</v>
      </c>
      <c r="D3217" s="47">
        <v>0.22488738596439362</v>
      </c>
      <c r="E3217" s="58">
        <v>0.26328414678573608</v>
      </c>
    </row>
    <row r="3218" spans="1:5" ht="45" x14ac:dyDescent="0.25">
      <c r="A3218" s="5" t="s">
        <v>6339</v>
      </c>
      <c r="B3218" s="15" t="s">
        <v>6340</v>
      </c>
      <c r="C3218" s="20" t="s">
        <v>376</v>
      </c>
      <c r="D3218" s="42">
        <v>9.6341409683227539</v>
      </c>
      <c r="E3218" s="53">
        <v>9.6339168548583984</v>
      </c>
    </row>
    <row r="3219" spans="1:5" ht="45" x14ac:dyDescent="0.25">
      <c r="A3219" s="5" t="s">
        <v>6341</v>
      </c>
      <c r="B3219" s="15" t="s">
        <v>6342</v>
      </c>
      <c r="C3219" s="20" t="s">
        <v>371</v>
      </c>
      <c r="D3219" s="44">
        <v>3484.036865234375</v>
      </c>
      <c r="E3219" s="55">
        <v>3483.86376953125</v>
      </c>
    </row>
    <row r="3220" spans="1:5" ht="45" x14ac:dyDescent="0.25">
      <c r="A3220" s="5" t="s">
        <v>6343</v>
      </c>
      <c r="B3220" s="15" t="s">
        <v>6344</v>
      </c>
      <c r="C3220" s="20" t="s">
        <v>371</v>
      </c>
      <c r="D3220" s="45">
        <v>936.5484619140625</v>
      </c>
      <c r="E3220" s="56">
        <v>936.3751220703125</v>
      </c>
    </row>
    <row r="3221" spans="1:5" ht="45" x14ac:dyDescent="0.25">
      <c r="A3221" s="5" t="s">
        <v>6345</v>
      </c>
      <c r="B3221" s="15" t="s">
        <v>6346</v>
      </c>
      <c r="C3221" s="20"/>
      <c r="D3221" s="42">
        <v>1.3722001314163208</v>
      </c>
      <c r="E3221" s="53">
        <v>1.3721268177032471</v>
      </c>
    </row>
    <row r="3222" spans="1:5" ht="45" x14ac:dyDescent="0.25">
      <c r="A3222" s="5" t="s">
        <v>6347</v>
      </c>
      <c r="B3222" s="15" t="s">
        <v>6348</v>
      </c>
      <c r="C3222" s="20" t="s">
        <v>3759</v>
      </c>
      <c r="D3222" s="47">
        <v>4.9217693507671356E-2</v>
      </c>
      <c r="E3222" s="58">
        <v>4.9222890287637711E-2</v>
      </c>
    </row>
    <row r="3223" spans="1:5" ht="45" x14ac:dyDescent="0.25">
      <c r="A3223" s="5" t="s">
        <v>6349</v>
      </c>
      <c r="B3223" s="15" t="s">
        <v>6350</v>
      </c>
      <c r="C3223" s="20" t="s">
        <v>376</v>
      </c>
      <c r="D3223" s="42">
        <v>2.1278126239776611</v>
      </c>
      <c r="E3223" s="53">
        <v>2.1277570724487305</v>
      </c>
    </row>
    <row r="3224" spans="1:5" ht="45" x14ac:dyDescent="0.25">
      <c r="A3224" s="5" t="s">
        <v>6351</v>
      </c>
      <c r="B3224" s="15" t="s">
        <v>6352</v>
      </c>
      <c r="C3224" s="20" t="s">
        <v>5053</v>
      </c>
      <c r="D3224" s="47">
        <v>6.6574960947036743E-2</v>
      </c>
      <c r="E3224" s="58">
        <v>6.6564701497554779E-2</v>
      </c>
    </row>
    <row r="3225" spans="1:5" ht="45" x14ac:dyDescent="0.25">
      <c r="A3225" s="5" t="s">
        <v>6353</v>
      </c>
      <c r="B3225" s="15" t="s">
        <v>6354</v>
      </c>
      <c r="C3225" s="20" t="s">
        <v>5056</v>
      </c>
      <c r="D3225" s="51">
        <v>2.8474858481786214E-5</v>
      </c>
      <c r="E3225" s="62">
        <v>2.8471535188145936E-5</v>
      </c>
    </row>
    <row r="3226" spans="1:5" ht="30" x14ac:dyDescent="0.25">
      <c r="A3226" s="5" t="s">
        <v>6355</v>
      </c>
      <c r="B3226" s="15" t="s">
        <v>6356</v>
      </c>
      <c r="C3226" s="20" t="s">
        <v>38</v>
      </c>
      <c r="D3226" s="43">
        <v>99.487205505371094</v>
      </c>
      <c r="E3226" s="56">
        <v>103.26901245117187</v>
      </c>
    </row>
    <row r="3227" spans="1:5" ht="30" x14ac:dyDescent="0.25">
      <c r="A3227" s="5" t="s">
        <v>6357</v>
      </c>
      <c r="B3227" s="15" t="s">
        <v>6358</v>
      </c>
      <c r="C3227" s="20" t="s">
        <v>30</v>
      </c>
      <c r="D3227" s="45">
        <v>156.93104553222656</v>
      </c>
      <c r="E3227" s="56">
        <v>157.06715393066406</v>
      </c>
    </row>
    <row r="3228" spans="1:5" ht="30" x14ac:dyDescent="0.25">
      <c r="A3228" s="5" t="s">
        <v>6359</v>
      </c>
      <c r="B3228" s="15" t="s">
        <v>6360</v>
      </c>
      <c r="C3228" s="20" t="s">
        <v>41</v>
      </c>
      <c r="D3228" s="45">
        <v>105.41728210449219</v>
      </c>
      <c r="E3228" s="56">
        <v>123.38819122314453</v>
      </c>
    </row>
    <row r="3229" spans="1:5" ht="30" x14ac:dyDescent="0.25">
      <c r="A3229" s="5" t="s">
        <v>6361</v>
      </c>
      <c r="B3229" s="15" t="s">
        <v>6362</v>
      </c>
      <c r="C3229" s="20" t="s">
        <v>376</v>
      </c>
      <c r="D3229" s="42">
        <v>1.9012377262115479</v>
      </c>
      <c r="E3229" s="53">
        <v>1.9021713733673096</v>
      </c>
    </row>
    <row r="3230" spans="1:5" ht="30" x14ac:dyDescent="0.25">
      <c r="A3230" s="5" t="s">
        <v>6363</v>
      </c>
      <c r="B3230" s="15" t="s">
        <v>6364</v>
      </c>
      <c r="C3230" s="20" t="s">
        <v>371</v>
      </c>
      <c r="D3230" s="45">
        <v>667.806884765625</v>
      </c>
      <c r="E3230" s="56">
        <v>668.62213134765625</v>
      </c>
    </row>
    <row r="3231" spans="1:5" ht="30" x14ac:dyDescent="0.25">
      <c r="A3231" s="5" t="s">
        <v>6365</v>
      </c>
      <c r="B3231" s="15" t="s">
        <v>6366</v>
      </c>
      <c r="C3231" s="20" t="s">
        <v>371</v>
      </c>
      <c r="D3231" s="48">
        <v>-1879.681640625</v>
      </c>
      <c r="E3231" s="59">
        <v>-1878.8663330078125</v>
      </c>
    </row>
    <row r="3232" spans="1:5" ht="30" x14ac:dyDescent="0.25">
      <c r="A3232" s="5" t="s">
        <v>6367</v>
      </c>
      <c r="B3232" s="15" t="s">
        <v>6368</v>
      </c>
      <c r="C3232" s="20"/>
      <c r="D3232" s="47">
        <v>-0.55864995718002319</v>
      </c>
      <c r="E3232" s="58">
        <v>-0.58056014776229858</v>
      </c>
    </row>
    <row r="3233" spans="1:5" ht="30" x14ac:dyDescent="0.25">
      <c r="A3233" s="5" t="s">
        <v>6369</v>
      </c>
      <c r="B3233" s="15" t="s">
        <v>6370</v>
      </c>
      <c r="C3233" s="20" t="s">
        <v>3759</v>
      </c>
      <c r="D3233" s="45">
        <v>915.8740234375</v>
      </c>
      <c r="E3233" s="56">
        <v>915.95904541015625</v>
      </c>
    </row>
    <row r="3234" spans="1:5" ht="30" x14ac:dyDescent="0.25">
      <c r="A3234" s="5" t="s">
        <v>6371</v>
      </c>
      <c r="B3234" s="15" t="s">
        <v>6372</v>
      </c>
      <c r="C3234" s="20" t="s">
        <v>376</v>
      </c>
      <c r="D3234" s="42">
        <v>4.298302173614502</v>
      </c>
      <c r="E3234" s="53">
        <v>4.2974729537963867</v>
      </c>
    </row>
    <row r="3235" spans="1:5" ht="30" x14ac:dyDescent="0.25">
      <c r="A3235" s="5" t="s">
        <v>6373</v>
      </c>
      <c r="B3235" s="15" t="s">
        <v>6374</v>
      </c>
      <c r="C3235" s="20" t="s">
        <v>5053</v>
      </c>
      <c r="D3235" s="47">
        <v>0.68947494029998779</v>
      </c>
      <c r="E3235" s="58">
        <v>0.68969994783401489</v>
      </c>
    </row>
    <row r="3236" spans="1:5" ht="30" x14ac:dyDescent="0.25">
      <c r="A3236" s="5" t="s">
        <v>6375</v>
      </c>
      <c r="B3236" s="15" t="s">
        <v>6376</v>
      </c>
      <c r="C3236" s="20" t="s">
        <v>5056</v>
      </c>
      <c r="D3236" s="52">
        <v>1.7561385175213218E-4</v>
      </c>
      <c r="E3236" s="63">
        <v>1.7554432270117104E-4</v>
      </c>
    </row>
    <row r="3237" spans="1:5" ht="30" x14ac:dyDescent="0.25">
      <c r="A3237" s="5" t="s">
        <v>6377</v>
      </c>
      <c r="B3237" s="15" t="s">
        <v>6378</v>
      </c>
      <c r="C3237" s="20" t="s">
        <v>38</v>
      </c>
      <c r="D3237" s="43">
        <v>71.350006103515625</v>
      </c>
      <c r="E3237" s="54">
        <v>74.092498779296875</v>
      </c>
    </row>
    <row r="3238" spans="1:5" ht="30" x14ac:dyDescent="0.25">
      <c r="A3238" s="5" t="s">
        <v>6379</v>
      </c>
      <c r="B3238" s="15" t="s">
        <v>6380</v>
      </c>
      <c r="C3238" s="20" t="s">
        <v>30</v>
      </c>
      <c r="D3238" s="45">
        <v>530.75543212890625</v>
      </c>
      <c r="E3238" s="56">
        <v>531.87158203125</v>
      </c>
    </row>
    <row r="3239" spans="1:5" ht="30" x14ac:dyDescent="0.25">
      <c r="A3239" s="5" t="s">
        <v>6381</v>
      </c>
      <c r="B3239" s="15" t="s">
        <v>6382</v>
      </c>
      <c r="C3239" s="20" t="s">
        <v>41</v>
      </c>
      <c r="D3239" s="45">
        <v>209.94578552246094</v>
      </c>
      <c r="E3239" s="56">
        <v>245.79148864746094</v>
      </c>
    </row>
    <row r="3240" spans="1:5" ht="30" x14ac:dyDescent="0.25">
      <c r="A3240" s="5" t="s">
        <v>6383</v>
      </c>
      <c r="B3240" s="15" t="s">
        <v>6384</v>
      </c>
      <c r="C3240" s="20" t="s">
        <v>376</v>
      </c>
      <c r="D3240" s="42">
        <v>6.8836708068847656</v>
      </c>
      <c r="E3240" s="53">
        <v>6.8668951988220215</v>
      </c>
    </row>
    <row r="3241" spans="1:5" ht="30" x14ac:dyDescent="0.25">
      <c r="A3241" s="5" t="s">
        <v>6385</v>
      </c>
      <c r="B3241" s="15" t="s">
        <v>6386</v>
      </c>
      <c r="C3241" s="20" t="s">
        <v>371</v>
      </c>
      <c r="D3241" s="44">
        <v>3484.036865234375</v>
      </c>
      <c r="E3241" s="55">
        <v>3483.86376953125</v>
      </c>
    </row>
    <row r="3242" spans="1:5" ht="30" x14ac:dyDescent="0.25">
      <c r="A3242" s="5" t="s">
        <v>6387</v>
      </c>
      <c r="B3242" s="15" t="s">
        <v>6388</v>
      </c>
      <c r="C3242" s="20" t="s">
        <v>371</v>
      </c>
      <c r="D3242" s="45">
        <v>936.5484619140625</v>
      </c>
      <c r="E3242" s="56">
        <v>936.3751220703125</v>
      </c>
    </row>
    <row r="3243" spans="1:5" ht="30" x14ac:dyDescent="0.25">
      <c r="A3243" s="5" t="s">
        <v>6389</v>
      </c>
      <c r="B3243" s="15" t="s">
        <v>6390</v>
      </c>
      <c r="C3243" s="20"/>
      <c r="D3243" s="42">
        <v>1.4766254425048828</v>
      </c>
      <c r="E3243" s="53">
        <v>1.4846731424331665</v>
      </c>
    </row>
    <row r="3244" spans="1:5" ht="30" x14ac:dyDescent="0.25">
      <c r="A3244" s="5" t="s">
        <v>6391</v>
      </c>
      <c r="B3244" s="15" t="s">
        <v>6392</v>
      </c>
      <c r="C3244" s="20" t="s">
        <v>3759</v>
      </c>
      <c r="D3244" s="43">
        <v>20.198266983032227</v>
      </c>
      <c r="E3244" s="54">
        <v>20.981178283691406</v>
      </c>
    </row>
    <row r="3245" spans="1:5" ht="30" x14ac:dyDescent="0.25">
      <c r="A3245" s="5" t="s">
        <v>6393</v>
      </c>
      <c r="B3245" s="15" t="s">
        <v>6394</v>
      </c>
      <c r="C3245" s="20" t="s">
        <v>376</v>
      </c>
      <c r="D3245" s="42">
        <v>2.3807616233825684</v>
      </c>
      <c r="E3245" s="53">
        <v>2.3903994560241699</v>
      </c>
    </row>
    <row r="3246" spans="1:5" ht="45" x14ac:dyDescent="0.25">
      <c r="A3246" s="5" t="s">
        <v>6395</v>
      </c>
      <c r="B3246" s="15" t="s">
        <v>6396</v>
      </c>
      <c r="C3246" s="20" t="s">
        <v>5053</v>
      </c>
      <c r="D3246" s="47">
        <v>7.6115064322948456E-2</v>
      </c>
      <c r="E3246" s="58">
        <v>7.6483637094497681E-2</v>
      </c>
    </row>
    <row r="3247" spans="1:5" ht="45" x14ac:dyDescent="0.25">
      <c r="A3247" s="5" t="s">
        <v>6397</v>
      </c>
      <c r="B3247" s="15" t="s">
        <v>6398</v>
      </c>
      <c r="C3247" s="20" t="s">
        <v>5056</v>
      </c>
      <c r="D3247" s="51">
        <v>3.0060869903536513E-5</v>
      </c>
      <c r="E3247" s="62">
        <v>3.0120823794277385E-5</v>
      </c>
    </row>
    <row r="3248" spans="1:5" ht="30" x14ac:dyDescent="0.25">
      <c r="A3248" s="5" t="s">
        <v>6399</v>
      </c>
      <c r="B3248" s="15" t="s">
        <v>6400</v>
      </c>
      <c r="C3248" s="20" t="s">
        <v>38</v>
      </c>
      <c r="D3248" s="43">
        <v>99.487205505371094</v>
      </c>
      <c r="E3248" s="56">
        <v>103.26901245117187</v>
      </c>
    </row>
    <row r="3249" spans="1:5" ht="30" x14ac:dyDescent="0.25">
      <c r="A3249" s="5" t="s">
        <v>6401</v>
      </c>
      <c r="B3249" s="15" t="s">
        <v>6402</v>
      </c>
      <c r="C3249" s="20" t="s">
        <v>30</v>
      </c>
      <c r="D3249" s="45">
        <v>156.93098449707031</v>
      </c>
      <c r="E3249" s="56">
        <v>157.06715393066406</v>
      </c>
    </row>
    <row r="3250" spans="1:5" ht="30" x14ac:dyDescent="0.25">
      <c r="A3250" s="5" t="s">
        <v>6403</v>
      </c>
      <c r="B3250" s="15" t="s">
        <v>6404</v>
      </c>
      <c r="C3250" s="20" t="s">
        <v>41</v>
      </c>
      <c r="D3250" s="42">
        <v>9.8332815170288086</v>
      </c>
      <c r="E3250" s="54">
        <v>11.656009674072266</v>
      </c>
    </row>
    <row r="3251" spans="1:5" ht="30" x14ac:dyDescent="0.25">
      <c r="A3251" s="5" t="s">
        <v>6405</v>
      </c>
      <c r="B3251" s="15" t="s">
        <v>6406</v>
      </c>
      <c r="C3251" s="20" t="s">
        <v>376</v>
      </c>
      <c r="D3251" s="42">
        <v>1.9012372493743896</v>
      </c>
      <c r="E3251" s="53">
        <v>1.9021713733673096</v>
      </c>
    </row>
    <row r="3252" spans="1:5" ht="30" x14ac:dyDescent="0.25">
      <c r="A3252" s="5" t="s">
        <v>6407</v>
      </c>
      <c r="B3252" s="15" t="s">
        <v>6408</v>
      </c>
      <c r="C3252" s="20" t="s">
        <v>371</v>
      </c>
      <c r="D3252" s="45">
        <v>667.8067626953125</v>
      </c>
      <c r="E3252" s="56">
        <v>668.62213134765625</v>
      </c>
    </row>
    <row r="3253" spans="1:5" ht="30" x14ac:dyDescent="0.25">
      <c r="A3253" s="5" t="s">
        <v>6409</v>
      </c>
      <c r="B3253" s="15" t="s">
        <v>6410</v>
      </c>
      <c r="C3253" s="20" t="s">
        <v>371</v>
      </c>
      <c r="D3253" s="48">
        <v>-1879.6817626953125</v>
      </c>
      <c r="E3253" s="59">
        <v>-1878.8663330078125</v>
      </c>
    </row>
    <row r="3254" spans="1:5" ht="30" x14ac:dyDescent="0.25">
      <c r="A3254" s="5" t="s">
        <v>6411</v>
      </c>
      <c r="B3254" s="15" t="s">
        <v>6412</v>
      </c>
      <c r="C3254" s="20"/>
      <c r="D3254" s="47">
        <v>-0.55865007638931274</v>
      </c>
      <c r="E3254" s="58">
        <v>-0.58056014776229858</v>
      </c>
    </row>
    <row r="3255" spans="1:5" ht="30" x14ac:dyDescent="0.25">
      <c r="A3255" s="5" t="s">
        <v>6413</v>
      </c>
      <c r="B3255" s="15" t="s">
        <v>6414</v>
      </c>
      <c r="C3255" s="20" t="s">
        <v>3759</v>
      </c>
      <c r="D3255" s="45">
        <v>915.87408447265625</v>
      </c>
      <c r="E3255" s="56">
        <v>915.95904541015625</v>
      </c>
    </row>
    <row r="3256" spans="1:5" ht="30" x14ac:dyDescent="0.25">
      <c r="A3256" s="5" t="s">
        <v>6415</v>
      </c>
      <c r="B3256" s="15" t="s">
        <v>6416</v>
      </c>
      <c r="C3256" s="20" t="s">
        <v>376</v>
      </c>
      <c r="D3256" s="42">
        <v>4.2983016967773437</v>
      </c>
      <c r="E3256" s="53">
        <v>4.2974729537963867</v>
      </c>
    </row>
    <row r="3257" spans="1:5" ht="30" x14ac:dyDescent="0.25">
      <c r="A3257" s="5" t="s">
        <v>6417</v>
      </c>
      <c r="B3257" s="15" t="s">
        <v>6418</v>
      </c>
      <c r="C3257" s="20" t="s">
        <v>5053</v>
      </c>
      <c r="D3257" s="47">
        <v>0.68947494029998779</v>
      </c>
      <c r="E3257" s="58">
        <v>0.68969994783401489</v>
      </c>
    </row>
    <row r="3258" spans="1:5" ht="30" x14ac:dyDescent="0.25">
      <c r="A3258" s="5" t="s">
        <v>6419</v>
      </c>
      <c r="B3258" s="15" t="s">
        <v>6420</v>
      </c>
      <c r="C3258" s="20" t="s">
        <v>5056</v>
      </c>
      <c r="D3258" s="52">
        <v>1.7561393906362355E-4</v>
      </c>
      <c r="E3258" s="63">
        <v>1.7554432270117104E-4</v>
      </c>
    </row>
    <row r="3259" spans="1:5" ht="60" x14ac:dyDescent="0.25">
      <c r="A3259" s="5" t="s">
        <v>6421</v>
      </c>
      <c r="B3259" s="15" t="s">
        <v>6422</v>
      </c>
      <c r="C3259" s="20" t="s">
        <v>38</v>
      </c>
      <c r="D3259" s="42">
        <v>6.9113898277282715</v>
      </c>
      <c r="E3259" s="53">
        <v>6.9113898277282715</v>
      </c>
    </row>
    <row r="3260" spans="1:5" ht="60" x14ac:dyDescent="0.25">
      <c r="A3260" s="5" t="s">
        <v>6423</v>
      </c>
      <c r="B3260" s="15" t="s">
        <v>6424</v>
      </c>
      <c r="C3260" s="20" t="s">
        <v>30</v>
      </c>
      <c r="D3260" s="43">
        <v>46.451576232910156</v>
      </c>
      <c r="E3260" s="54">
        <v>46.451171875</v>
      </c>
    </row>
    <row r="3261" spans="1:5" ht="60" x14ac:dyDescent="0.25">
      <c r="A3261" s="5" t="s">
        <v>6425</v>
      </c>
      <c r="B3261" s="15" t="s">
        <v>6426</v>
      </c>
      <c r="C3261" s="20" t="s">
        <v>41</v>
      </c>
      <c r="D3261" s="45">
        <v>185.80177307128906</v>
      </c>
      <c r="E3261" s="56">
        <v>217.95423889160156</v>
      </c>
    </row>
    <row r="3262" spans="1:5" ht="60" x14ac:dyDescent="0.25">
      <c r="A3262" s="5" t="s">
        <v>6427</v>
      </c>
      <c r="B3262" s="15" t="s">
        <v>6428</v>
      </c>
      <c r="C3262" s="20" t="s">
        <v>376</v>
      </c>
      <c r="D3262" s="47">
        <v>0.65735000371932983</v>
      </c>
      <c r="E3262" s="58">
        <v>0.6573445200920105</v>
      </c>
    </row>
    <row r="3263" spans="1:5" ht="60" x14ac:dyDescent="0.25">
      <c r="A3263" s="5" t="s">
        <v>6429</v>
      </c>
      <c r="B3263" s="15" t="s">
        <v>6430</v>
      </c>
      <c r="C3263" s="20" t="s">
        <v>371</v>
      </c>
      <c r="D3263" s="45">
        <v>195.05036926269531</v>
      </c>
      <c r="E3263" s="56">
        <v>195.04867553710937</v>
      </c>
    </row>
    <row r="3264" spans="1:5" ht="60" x14ac:dyDescent="0.25">
      <c r="A3264" s="5" t="s">
        <v>6431</v>
      </c>
      <c r="B3264" s="15" t="s">
        <v>6432</v>
      </c>
      <c r="C3264" s="20" t="s">
        <v>371</v>
      </c>
      <c r="D3264" s="48">
        <v>-2352.438232421875</v>
      </c>
      <c r="E3264" s="59">
        <v>-2352.43994140625</v>
      </c>
    </row>
    <row r="3265" spans="1:5" ht="60" x14ac:dyDescent="0.25">
      <c r="A3265" s="5" t="s">
        <v>6433</v>
      </c>
      <c r="B3265" s="15" t="s">
        <v>6434</v>
      </c>
      <c r="C3265" s="20"/>
      <c r="D3265" s="47">
        <v>-0.24179041385650635</v>
      </c>
      <c r="E3265" s="58">
        <v>-0.24179123342037201</v>
      </c>
    </row>
    <row r="3266" spans="1:5" ht="60" x14ac:dyDescent="0.25">
      <c r="A3266" s="5" t="s">
        <v>6435</v>
      </c>
      <c r="B3266" s="15" t="s">
        <v>6436</v>
      </c>
      <c r="C3266" s="20" t="s">
        <v>3759</v>
      </c>
      <c r="D3266" s="45">
        <v>989.9033203125</v>
      </c>
      <c r="E3266" s="56">
        <v>989.90350341796875</v>
      </c>
    </row>
    <row r="3267" spans="1:5" ht="60" x14ac:dyDescent="0.25">
      <c r="A3267" s="5" t="s">
        <v>6437</v>
      </c>
      <c r="B3267" s="15" t="s">
        <v>6438</v>
      </c>
      <c r="C3267" s="20" t="s">
        <v>376</v>
      </c>
      <c r="D3267" s="42">
        <v>4.178309440612793</v>
      </c>
      <c r="E3267" s="53">
        <v>4.178309440612793</v>
      </c>
    </row>
    <row r="3268" spans="1:5" ht="60" x14ac:dyDescent="0.25">
      <c r="A3268" s="5" t="s">
        <v>6439</v>
      </c>
      <c r="B3268" s="15" t="s">
        <v>6440</v>
      </c>
      <c r="C3268" s="20" t="s">
        <v>5053</v>
      </c>
      <c r="D3268" s="47">
        <v>0.6373257040977478</v>
      </c>
      <c r="E3268" s="58">
        <v>0.6373252272605896</v>
      </c>
    </row>
    <row r="3269" spans="1:5" ht="60" x14ac:dyDescent="0.25">
      <c r="A3269" s="5" t="s">
        <v>6441</v>
      </c>
      <c r="B3269" s="15" t="s">
        <v>6442</v>
      </c>
      <c r="C3269" s="20" t="s">
        <v>5056</v>
      </c>
      <c r="D3269" s="52">
        <v>5.8055546833202243E-4</v>
      </c>
      <c r="E3269" s="63">
        <v>5.8055960107594728E-4</v>
      </c>
    </row>
    <row r="3270" spans="1:5" ht="30" x14ac:dyDescent="0.25">
      <c r="A3270" s="5" t="s">
        <v>6443</v>
      </c>
      <c r="B3270" s="15" t="s">
        <v>6444</v>
      </c>
      <c r="C3270" s="20" t="s">
        <v>38</v>
      </c>
      <c r="D3270" s="42">
        <v>5.2680001258850098</v>
      </c>
      <c r="E3270" s="53">
        <v>5.4709901809692383</v>
      </c>
    </row>
    <row r="3271" spans="1:5" ht="30" x14ac:dyDescent="0.25">
      <c r="A3271" s="5" t="s">
        <v>6445</v>
      </c>
      <c r="B3271" s="15" t="s">
        <v>6446</v>
      </c>
      <c r="C3271" s="20" t="s">
        <v>30</v>
      </c>
      <c r="D3271" s="45">
        <v>226.92483520507812</v>
      </c>
      <c r="E3271" s="56">
        <v>226.60885620117187</v>
      </c>
    </row>
    <row r="3272" spans="1:5" ht="30" x14ac:dyDescent="0.25">
      <c r="A3272" s="5" t="s">
        <v>6447</v>
      </c>
      <c r="B3272" s="15" t="s">
        <v>6448</v>
      </c>
      <c r="C3272" s="20" t="s">
        <v>41</v>
      </c>
      <c r="D3272" s="45">
        <v>186.30560302734375</v>
      </c>
      <c r="E3272" s="56">
        <v>218.0882568359375</v>
      </c>
    </row>
    <row r="3273" spans="1:5" ht="30" x14ac:dyDescent="0.25">
      <c r="A3273" s="5" t="s">
        <v>6449</v>
      </c>
      <c r="B3273" s="15" t="s">
        <v>6450</v>
      </c>
      <c r="C3273" s="20" t="s">
        <v>376</v>
      </c>
      <c r="D3273" s="42">
        <v>7.1526036262512207</v>
      </c>
      <c r="E3273" s="53">
        <v>7.132537841796875</v>
      </c>
    </row>
    <row r="3274" spans="1:5" ht="30" x14ac:dyDescent="0.25">
      <c r="A3274" s="5" t="s">
        <v>6451</v>
      </c>
      <c r="B3274" s="15" t="s">
        <v>6452</v>
      </c>
      <c r="C3274" s="20" t="s">
        <v>371</v>
      </c>
      <c r="D3274" s="48">
        <v>2911.860107421875</v>
      </c>
      <c r="E3274" s="59">
        <v>2910.353759765625</v>
      </c>
    </row>
    <row r="3275" spans="1:5" ht="30" x14ac:dyDescent="0.25">
      <c r="A3275" s="5" t="s">
        <v>6453</v>
      </c>
      <c r="B3275" s="15" t="s">
        <v>6454</v>
      </c>
      <c r="C3275" s="20" t="s">
        <v>371</v>
      </c>
      <c r="D3275" s="45">
        <v>364.3714599609375</v>
      </c>
      <c r="E3275" s="56">
        <v>362.86532592773437</v>
      </c>
    </row>
    <row r="3276" spans="1:5" ht="30" x14ac:dyDescent="0.25">
      <c r="A3276" s="5" t="s">
        <v>6455</v>
      </c>
      <c r="B3276" s="15" t="s">
        <v>6456</v>
      </c>
      <c r="C3276" s="20"/>
      <c r="D3276" s="42">
        <v>1.0768109560012817</v>
      </c>
      <c r="E3276" s="53">
        <v>1.075464129447937</v>
      </c>
    </row>
    <row r="3277" spans="1:5" ht="30" x14ac:dyDescent="0.25">
      <c r="A3277" s="5" t="s">
        <v>6457</v>
      </c>
      <c r="B3277" s="15" t="s">
        <v>6458</v>
      </c>
      <c r="C3277" s="20" t="s">
        <v>3759</v>
      </c>
      <c r="D3277" s="42">
        <v>2.3346846103668213</v>
      </c>
      <c r="E3277" s="53">
        <v>2.4285566806793213</v>
      </c>
    </row>
    <row r="3278" spans="1:5" ht="30" x14ac:dyDescent="0.25">
      <c r="A3278" s="5" t="s">
        <v>6459</v>
      </c>
      <c r="B3278" s="15" t="s">
        <v>6460</v>
      </c>
      <c r="C3278" s="20" t="s">
        <v>376</v>
      </c>
      <c r="D3278" s="42">
        <v>2.1223266124725342</v>
      </c>
      <c r="E3278" s="53">
        <v>2.1301429271697998</v>
      </c>
    </row>
    <row r="3279" spans="1:5" ht="45" x14ac:dyDescent="0.25">
      <c r="A3279" s="5" t="s">
        <v>6461</v>
      </c>
      <c r="B3279" s="15" t="s">
        <v>6462</v>
      </c>
      <c r="C3279" s="20" t="s">
        <v>5053</v>
      </c>
      <c r="D3279" s="47">
        <v>3.6703076213598251E-2</v>
      </c>
      <c r="E3279" s="58">
        <v>3.671477735042572E-2</v>
      </c>
    </row>
    <row r="3280" spans="1:5" ht="30" x14ac:dyDescent="0.25">
      <c r="A3280" s="5" t="s">
        <v>6463</v>
      </c>
      <c r="B3280" s="15" t="s">
        <v>6464</v>
      </c>
      <c r="C3280" s="20" t="s">
        <v>5056</v>
      </c>
      <c r="D3280" s="51">
        <v>1.7191146980621852E-5</v>
      </c>
      <c r="E3280" s="62">
        <v>1.7173681044369005E-5</v>
      </c>
    </row>
    <row r="3281" spans="1:5" ht="45" x14ac:dyDescent="0.25">
      <c r="A3281" s="5" t="s">
        <v>6465</v>
      </c>
      <c r="B3281" s="15" t="s">
        <v>6466</v>
      </c>
      <c r="C3281" s="20" t="s">
        <v>38</v>
      </c>
      <c r="D3281" s="47">
        <v>0.17499999701976776</v>
      </c>
      <c r="E3281" s="58">
        <v>0.17499999701976776</v>
      </c>
    </row>
    <row r="3282" spans="1:5" ht="45" x14ac:dyDescent="0.25">
      <c r="A3282" s="5" t="s">
        <v>6467</v>
      </c>
      <c r="B3282" s="15" t="s">
        <v>6468</v>
      </c>
      <c r="C3282" s="20" t="s">
        <v>30</v>
      </c>
      <c r="D3282" s="43">
        <v>52.099636077880859</v>
      </c>
      <c r="E3282" s="54">
        <v>52.098789215087891</v>
      </c>
    </row>
    <row r="3283" spans="1:5" ht="45" x14ac:dyDescent="0.25">
      <c r="A3283" s="5" t="s">
        <v>6469</v>
      </c>
      <c r="B3283" s="15" t="s">
        <v>6470</v>
      </c>
      <c r="C3283" s="20" t="s">
        <v>41</v>
      </c>
      <c r="D3283" s="43">
        <v>31.921911239624023</v>
      </c>
      <c r="E3283" s="54">
        <v>38.002113342285156</v>
      </c>
    </row>
    <row r="3284" spans="1:5" ht="45" x14ac:dyDescent="0.25">
      <c r="A3284" s="5" t="s">
        <v>6471</v>
      </c>
      <c r="B3284" s="15" t="s">
        <v>6472</v>
      </c>
      <c r="C3284" s="20" t="s">
        <v>376</v>
      </c>
      <c r="D3284" s="47">
        <v>0.73086249828338623</v>
      </c>
      <c r="E3284" s="58">
        <v>0.73085165023803711</v>
      </c>
    </row>
    <row r="3285" spans="1:5" ht="45" x14ac:dyDescent="0.25">
      <c r="A3285" s="5" t="s">
        <v>6473</v>
      </c>
      <c r="B3285" s="15" t="s">
        <v>6474</v>
      </c>
      <c r="C3285" s="20" t="s">
        <v>371</v>
      </c>
      <c r="D3285" s="45">
        <v>218.08076477050781</v>
      </c>
      <c r="E3285" s="56">
        <v>218.07720947265625</v>
      </c>
    </row>
    <row r="3286" spans="1:5" ht="45" x14ac:dyDescent="0.25">
      <c r="A3286" s="5" t="s">
        <v>6475</v>
      </c>
      <c r="B3286" s="15" t="s">
        <v>6476</v>
      </c>
      <c r="C3286" s="20" t="s">
        <v>371</v>
      </c>
      <c r="D3286" s="48">
        <v>-2329.40771484375</v>
      </c>
      <c r="E3286" s="59">
        <v>-2329.411376953125</v>
      </c>
    </row>
    <row r="3287" spans="1:5" ht="45" x14ac:dyDescent="0.25">
      <c r="A3287" s="5" t="s">
        <v>6477</v>
      </c>
      <c r="B3287" s="15" t="s">
        <v>6478</v>
      </c>
      <c r="C3287" s="20"/>
      <c r="D3287" s="50">
        <v>-9.0351123362779617E-3</v>
      </c>
      <c r="E3287" s="61">
        <v>-9.0366126969456673E-3</v>
      </c>
    </row>
    <row r="3288" spans="1:5" ht="45" x14ac:dyDescent="0.25">
      <c r="A3288" s="5" t="s">
        <v>6479</v>
      </c>
      <c r="B3288" s="15" t="s">
        <v>6480</v>
      </c>
      <c r="C3288" s="20" t="s">
        <v>3759</v>
      </c>
      <c r="D3288" s="45">
        <v>987.0850830078125</v>
      </c>
      <c r="E3288" s="56">
        <v>987.08544921875</v>
      </c>
    </row>
    <row r="3289" spans="1:5" ht="45" x14ac:dyDescent="0.25">
      <c r="A3289" s="5" t="s">
        <v>6481</v>
      </c>
      <c r="B3289" s="15" t="s">
        <v>6482</v>
      </c>
      <c r="C3289" s="20" t="s">
        <v>376</v>
      </c>
      <c r="D3289" s="42">
        <v>4.1815671920776367</v>
      </c>
      <c r="E3289" s="53">
        <v>4.1815667152404785</v>
      </c>
    </row>
    <row r="3290" spans="1:5" ht="45" x14ac:dyDescent="0.25">
      <c r="A3290" s="5" t="s">
        <v>6483</v>
      </c>
      <c r="B3290" s="15" t="s">
        <v>6484</v>
      </c>
      <c r="C3290" s="20" t="s">
        <v>5053</v>
      </c>
      <c r="D3290" s="47">
        <v>0.64330297708511353</v>
      </c>
      <c r="E3290" s="58">
        <v>0.64330214262008667</v>
      </c>
    </row>
    <row r="3291" spans="1:5" ht="45" x14ac:dyDescent="0.25">
      <c r="A3291" s="5" t="s">
        <v>6485</v>
      </c>
      <c r="B3291" s="15" t="s">
        <v>6486</v>
      </c>
      <c r="C3291" s="20" t="s">
        <v>5056</v>
      </c>
      <c r="D3291" s="52">
        <v>5.2777677774429321E-4</v>
      </c>
      <c r="E3291" s="63">
        <v>5.277840537019074E-4</v>
      </c>
    </row>
    <row r="3292" spans="1:5" ht="30" x14ac:dyDescent="0.25">
      <c r="A3292" s="5" t="s">
        <v>6487</v>
      </c>
      <c r="B3292" s="15" t="s">
        <v>6488</v>
      </c>
      <c r="C3292" s="20" t="s">
        <v>38</v>
      </c>
      <c r="D3292" s="47">
        <v>0.32450979948043823</v>
      </c>
      <c r="E3292" s="58">
        <v>0.33733883500099182</v>
      </c>
    </row>
    <row r="3293" spans="1:5" ht="45" x14ac:dyDescent="0.25">
      <c r="A3293" s="5" t="s">
        <v>6489</v>
      </c>
      <c r="B3293" s="15" t="s">
        <v>6490</v>
      </c>
      <c r="C3293" s="20" t="s">
        <v>30</v>
      </c>
      <c r="D3293" s="43">
        <v>52.060302734375</v>
      </c>
      <c r="E3293" s="54">
        <v>52.059928894042969</v>
      </c>
    </row>
    <row r="3294" spans="1:5" ht="45" x14ac:dyDescent="0.25">
      <c r="A3294" s="5" t="s">
        <v>6491</v>
      </c>
      <c r="B3294" s="15" t="s">
        <v>6492</v>
      </c>
      <c r="C3294" s="20" t="s">
        <v>41</v>
      </c>
      <c r="D3294" s="43">
        <v>31.697023391723633</v>
      </c>
      <c r="E3294" s="54">
        <v>37.73883056640625</v>
      </c>
    </row>
    <row r="3295" spans="1:5" ht="30" x14ac:dyDescent="0.25">
      <c r="A3295" s="5" t="s">
        <v>6493</v>
      </c>
      <c r="B3295" s="15" t="s">
        <v>6494</v>
      </c>
      <c r="C3295" s="20" t="s">
        <v>376</v>
      </c>
      <c r="D3295" s="47">
        <v>0.73035001754760742</v>
      </c>
      <c r="E3295" s="58">
        <v>0.73034435510635376</v>
      </c>
    </row>
    <row r="3296" spans="1:5" ht="30" x14ac:dyDescent="0.25">
      <c r="A3296" s="5" t="s">
        <v>6495</v>
      </c>
      <c r="B3296" s="15" t="s">
        <v>6496</v>
      </c>
      <c r="C3296" s="20" t="s">
        <v>371</v>
      </c>
      <c r="D3296" s="45">
        <v>217.92915344238281</v>
      </c>
      <c r="E3296" s="56">
        <v>217.92872619628906</v>
      </c>
    </row>
    <row r="3297" spans="1:5" ht="45" x14ac:dyDescent="0.25">
      <c r="A3297" s="5" t="s">
        <v>6497</v>
      </c>
      <c r="B3297" s="15" t="s">
        <v>6498</v>
      </c>
      <c r="C3297" s="20" t="s">
        <v>371</v>
      </c>
      <c r="D3297" s="48">
        <v>-2329.559326171875</v>
      </c>
      <c r="E3297" s="59">
        <v>-2329.559814453125</v>
      </c>
    </row>
    <row r="3298" spans="1:5" ht="45" x14ac:dyDescent="0.25">
      <c r="A3298" s="5" t="s">
        <v>6499</v>
      </c>
      <c r="B3298" s="15" t="s">
        <v>6500</v>
      </c>
      <c r="C3298" s="20"/>
      <c r="D3298" s="47">
        <v>-3.3853605389595032E-2</v>
      </c>
      <c r="E3298" s="58">
        <v>-3.5514403134584427E-2</v>
      </c>
    </row>
    <row r="3299" spans="1:5" ht="30" x14ac:dyDescent="0.25">
      <c r="A3299" s="5" t="s">
        <v>6501</v>
      </c>
      <c r="B3299" s="15" t="s">
        <v>6502</v>
      </c>
      <c r="C3299" s="20" t="s">
        <v>3759</v>
      </c>
      <c r="D3299" s="45">
        <v>987.10992431640625</v>
      </c>
      <c r="E3299" s="56">
        <v>987.11065673828125</v>
      </c>
    </row>
    <row r="3300" spans="1:5" ht="45" x14ac:dyDescent="0.25">
      <c r="A3300" s="5" t="s">
        <v>6503</v>
      </c>
      <c r="B3300" s="15" t="s">
        <v>6504</v>
      </c>
      <c r="C3300" s="20" t="s">
        <v>376</v>
      </c>
      <c r="D3300" s="42">
        <v>4.1815190315246582</v>
      </c>
      <c r="E3300" s="53">
        <v>4.181516170501709</v>
      </c>
    </row>
    <row r="3301" spans="1:5" ht="45" x14ac:dyDescent="0.25">
      <c r="A3301" s="5" t="s">
        <v>6505</v>
      </c>
      <c r="B3301" s="15" t="s">
        <v>6506</v>
      </c>
      <c r="C3301" s="20" t="s">
        <v>5053</v>
      </c>
      <c r="D3301" s="47">
        <v>0.64326846599578857</v>
      </c>
      <c r="E3301" s="58">
        <v>0.64326870441436768</v>
      </c>
    </row>
    <row r="3302" spans="1:5" ht="45" x14ac:dyDescent="0.25">
      <c r="A3302" s="5" t="s">
        <v>6507</v>
      </c>
      <c r="B3302" s="15" t="s">
        <v>6508</v>
      </c>
      <c r="C3302" s="20" t="s">
        <v>5056</v>
      </c>
      <c r="D3302" s="52">
        <v>5.2811851492151618E-4</v>
      </c>
      <c r="E3302" s="63">
        <v>5.2812194917351007E-4</v>
      </c>
    </row>
    <row r="3303" spans="1:5" ht="45" x14ac:dyDescent="0.25">
      <c r="A3303" s="5" t="s">
        <v>6509</v>
      </c>
      <c r="B3303" s="15" t="s">
        <v>6510</v>
      </c>
      <c r="C3303" s="20" t="s">
        <v>38</v>
      </c>
      <c r="D3303" s="47">
        <v>9.8499998450279236E-2</v>
      </c>
      <c r="E3303" s="58">
        <v>9.8499998450279236E-2</v>
      </c>
    </row>
    <row r="3304" spans="1:5" ht="45" x14ac:dyDescent="0.25">
      <c r="A3304" s="5" t="s">
        <v>6511</v>
      </c>
      <c r="B3304" s="15" t="s">
        <v>6512</v>
      </c>
      <c r="C3304" s="20" t="s">
        <v>30</v>
      </c>
      <c r="D3304" s="43">
        <v>45.512245178222656</v>
      </c>
      <c r="E3304" s="54">
        <v>45.512245178222656</v>
      </c>
    </row>
    <row r="3305" spans="1:5" ht="45" x14ac:dyDescent="0.25">
      <c r="A3305" s="5" t="s">
        <v>6513</v>
      </c>
      <c r="B3305" s="15" t="s">
        <v>6514</v>
      </c>
      <c r="C3305" s="20" t="s">
        <v>41</v>
      </c>
      <c r="D3305" s="45">
        <v>153.32652282714844</v>
      </c>
      <c r="E3305" s="56">
        <v>179.31369018554688</v>
      </c>
    </row>
    <row r="3306" spans="1:5" ht="45" x14ac:dyDescent="0.25">
      <c r="A3306" s="5" t="s">
        <v>6515</v>
      </c>
      <c r="B3306" s="15" t="s">
        <v>6516</v>
      </c>
      <c r="C3306" s="20" t="s">
        <v>376</v>
      </c>
      <c r="D3306" s="42">
        <v>7.4676766395568848</v>
      </c>
      <c r="E3306" s="53">
        <v>7.4487771987915039</v>
      </c>
    </row>
    <row r="3307" spans="1:5" ht="45" x14ac:dyDescent="0.25">
      <c r="A3307" s="5" t="s">
        <v>6517</v>
      </c>
      <c r="B3307" s="15" t="s">
        <v>6518</v>
      </c>
      <c r="C3307" s="20" t="s">
        <v>371</v>
      </c>
      <c r="D3307" s="48">
        <v>2364.59375</v>
      </c>
      <c r="E3307" s="59">
        <v>2358.5712890625</v>
      </c>
    </row>
    <row r="3308" spans="1:5" ht="45" x14ac:dyDescent="0.25">
      <c r="A3308" s="5" t="s">
        <v>6519</v>
      </c>
      <c r="B3308" s="15" t="s">
        <v>6520</v>
      </c>
      <c r="C3308" s="20" t="s">
        <v>371</v>
      </c>
      <c r="D3308" s="45">
        <v>-182.89485168457031</v>
      </c>
      <c r="E3308" s="56">
        <v>-188.91717529296875</v>
      </c>
    </row>
    <row r="3309" spans="1:5" ht="45" x14ac:dyDescent="0.25">
      <c r="A3309" s="5" t="s">
        <v>6521</v>
      </c>
      <c r="B3309" s="15" t="s">
        <v>6522</v>
      </c>
      <c r="C3309" s="20"/>
      <c r="D3309" s="47">
        <v>0.90857142210006714</v>
      </c>
      <c r="E3309" s="58">
        <v>0.90605455636978149</v>
      </c>
    </row>
    <row r="3310" spans="1:5" ht="45" x14ac:dyDescent="0.25">
      <c r="A3310" s="5" t="s">
        <v>6523</v>
      </c>
      <c r="B3310" s="15" t="s">
        <v>6524</v>
      </c>
      <c r="C3310" s="20" t="s">
        <v>3759</v>
      </c>
      <c r="D3310" s="47">
        <v>7.3965907096862793E-2</v>
      </c>
      <c r="E3310" s="58">
        <v>7.4171356856822968E-2</v>
      </c>
    </row>
    <row r="3311" spans="1:5" ht="45" x14ac:dyDescent="0.25">
      <c r="A3311" s="5" t="s">
        <v>6525</v>
      </c>
      <c r="B3311" s="15" t="s">
        <v>6526</v>
      </c>
      <c r="C3311" s="20" t="s">
        <v>376</v>
      </c>
      <c r="D3311" s="42">
        <v>4.1797065734863281</v>
      </c>
      <c r="E3311" s="53">
        <v>4.1797065734863281</v>
      </c>
    </row>
    <row r="3312" spans="1:5" ht="45" x14ac:dyDescent="0.25">
      <c r="A3312" s="5" t="s">
        <v>6527</v>
      </c>
      <c r="B3312" s="15" t="s">
        <v>6528</v>
      </c>
      <c r="C3312" s="20" t="s">
        <v>5053</v>
      </c>
      <c r="D3312" s="47">
        <v>1.9935069605708122E-2</v>
      </c>
      <c r="E3312" s="58">
        <v>1.9935069605708122E-2</v>
      </c>
    </row>
    <row r="3313" spans="1:5" ht="45" x14ac:dyDescent="0.25">
      <c r="A3313" s="5" t="s">
        <v>6529</v>
      </c>
      <c r="B3313" s="15" t="s">
        <v>6530</v>
      </c>
      <c r="C3313" s="20" t="s">
        <v>5056</v>
      </c>
      <c r="D3313" s="51">
        <v>1.0479676348040812E-5</v>
      </c>
      <c r="E3313" s="62">
        <v>1.0479676348040812E-5</v>
      </c>
    </row>
    <row r="3314" spans="1:5" ht="30" x14ac:dyDescent="0.25">
      <c r="A3314" s="5" t="s">
        <v>6531</v>
      </c>
      <c r="B3314" s="15" t="s">
        <v>6532</v>
      </c>
      <c r="C3314" s="20" t="s">
        <v>38</v>
      </c>
      <c r="D3314" s="47">
        <v>0.33099997043609619</v>
      </c>
      <c r="E3314" s="58">
        <v>0.34408557415008545</v>
      </c>
    </row>
    <row r="3315" spans="1:5" ht="30" x14ac:dyDescent="0.25">
      <c r="A3315" s="5" t="s">
        <v>6533</v>
      </c>
      <c r="B3315" s="15" t="s">
        <v>6534</v>
      </c>
      <c r="C3315" s="20" t="s">
        <v>30</v>
      </c>
      <c r="D3315" s="43">
        <v>71.372642517089844</v>
      </c>
      <c r="E3315" s="54">
        <v>72.280059814453125</v>
      </c>
    </row>
    <row r="3316" spans="1:5" ht="30" x14ac:dyDescent="0.25">
      <c r="A3316" s="5" t="s">
        <v>6535</v>
      </c>
      <c r="B3316" s="15" t="s">
        <v>6536</v>
      </c>
      <c r="C3316" s="20" t="s">
        <v>41</v>
      </c>
      <c r="D3316" s="42">
        <v>5.9785017967224121</v>
      </c>
      <c r="E3316" s="53">
        <v>7.2934370040893555</v>
      </c>
    </row>
    <row r="3317" spans="1:5" ht="30" x14ac:dyDescent="0.25">
      <c r="A3317" s="5" t="s">
        <v>6537</v>
      </c>
      <c r="B3317" s="15" t="s">
        <v>6538</v>
      </c>
      <c r="C3317" s="20" t="s">
        <v>376</v>
      </c>
      <c r="D3317" s="42">
        <v>7.3439812660217285</v>
      </c>
      <c r="E3317" s="53">
        <v>7.320652961730957</v>
      </c>
    </row>
    <row r="3318" spans="1:5" ht="30" x14ac:dyDescent="0.25">
      <c r="A3318" s="5" t="s">
        <v>6539</v>
      </c>
      <c r="B3318" s="15" t="s">
        <v>6540</v>
      </c>
      <c r="C3318" s="20" t="s">
        <v>371</v>
      </c>
      <c r="D3318" s="48">
        <v>2494.166015625</v>
      </c>
      <c r="E3318" s="59">
        <v>2491.88671875</v>
      </c>
    </row>
    <row r="3319" spans="1:5" ht="30" x14ac:dyDescent="0.25">
      <c r="A3319" s="5" t="s">
        <v>6541</v>
      </c>
      <c r="B3319" s="15" t="s">
        <v>6542</v>
      </c>
      <c r="C3319" s="20" t="s">
        <v>371</v>
      </c>
      <c r="D3319" s="43">
        <v>-53.322460174560547</v>
      </c>
      <c r="E3319" s="54">
        <v>-55.601749420166016</v>
      </c>
    </row>
    <row r="3320" spans="1:5" ht="30" x14ac:dyDescent="0.25">
      <c r="A3320" s="5" t="s">
        <v>6543</v>
      </c>
      <c r="B3320" s="15" t="s">
        <v>6544</v>
      </c>
      <c r="C3320" s="20"/>
      <c r="D3320" s="47">
        <v>0.94236272573471069</v>
      </c>
      <c r="E3320" s="58">
        <v>0.94066345691680908</v>
      </c>
    </row>
    <row r="3321" spans="1:5" ht="30" x14ac:dyDescent="0.25">
      <c r="A3321" s="5" t="s">
        <v>6545</v>
      </c>
      <c r="B3321" s="15" t="s">
        <v>6546</v>
      </c>
      <c r="C3321" s="20" t="s">
        <v>3759</v>
      </c>
      <c r="D3321" s="47">
        <v>0.22255557775497437</v>
      </c>
      <c r="E3321" s="58">
        <v>0.2312069833278656</v>
      </c>
    </row>
    <row r="3322" spans="1:5" ht="30" x14ac:dyDescent="0.25">
      <c r="A3322" s="5" t="s">
        <v>6547</v>
      </c>
      <c r="B3322" s="15" t="s">
        <v>6548</v>
      </c>
      <c r="C3322" s="20" t="s">
        <v>376</v>
      </c>
      <c r="D3322" s="42">
        <v>4.1904492378234863</v>
      </c>
      <c r="E3322" s="53">
        <v>4.1909999847412109</v>
      </c>
    </row>
    <row r="3323" spans="1:5" ht="30" x14ac:dyDescent="0.25">
      <c r="A3323" s="5" t="s">
        <v>6549</v>
      </c>
      <c r="B3323" s="15" t="s">
        <v>6550</v>
      </c>
      <c r="C3323" s="20" t="s">
        <v>5053</v>
      </c>
      <c r="D3323" s="47">
        <v>2.2102352231740952E-2</v>
      </c>
      <c r="E3323" s="58">
        <v>2.2182594984769821E-2</v>
      </c>
    </row>
    <row r="3324" spans="1:5" ht="30" x14ac:dyDescent="0.25">
      <c r="A3324" s="5" t="s">
        <v>6551</v>
      </c>
      <c r="B3324" s="15" t="s">
        <v>6552</v>
      </c>
      <c r="C3324" s="20" t="s">
        <v>5056</v>
      </c>
      <c r="D3324" s="51">
        <v>1.1310971785860602E-5</v>
      </c>
      <c r="E3324" s="62">
        <v>1.1341047866153531E-5</v>
      </c>
    </row>
    <row r="3325" spans="1:5" ht="45" x14ac:dyDescent="0.25">
      <c r="A3325" s="5" t="s">
        <v>6553</v>
      </c>
      <c r="B3325" s="15" t="s">
        <v>6554</v>
      </c>
      <c r="C3325" s="20" t="s">
        <v>38</v>
      </c>
      <c r="D3325" s="47">
        <v>0.17499999701976776</v>
      </c>
      <c r="E3325" s="58">
        <v>0.17499999701976776</v>
      </c>
    </row>
    <row r="3326" spans="1:5" ht="45" x14ac:dyDescent="0.25">
      <c r="A3326" s="5" t="s">
        <v>6555</v>
      </c>
      <c r="B3326" s="15" t="s">
        <v>6556</v>
      </c>
      <c r="C3326" s="20" t="s">
        <v>30</v>
      </c>
      <c r="D3326" s="43">
        <v>57.20068359375</v>
      </c>
      <c r="E3326" s="54">
        <v>57.20068359375</v>
      </c>
    </row>
    <row r="3327" spans="1:5" ht="45" x14ac:dyDescent="0.25">
      <c r="A3327" s="5" t="s">
        <v>6557</v>
      </c>
      <c r="B3327" s="15" t="s">
        <v>6558</v>
      </c>
      <c r="C3327" s="20" t="s">
        <v>41</v>
      </c>
      <c r="D3327" s="47">
        <v>0.22488738596439362</v>
      </c>
      <c r="E3327" s="58">
        <v>0.26328414678573608</v>
      </c>
    </row>
    <row r="3328" spans="1:5" ht="45" x14ac:dyDescent="0.25">
      <c r="A3328" s="5" t="s">
        <v>6559</v>
      </c>
      <c r="B3328" s="15" t="s">
        <v>6560</v>
      </c>
      <c r="C3328" s="20" t="s">
        <v>376</v>
      </c>
      <c r="D3328" s="47">
        <v>0.79592645168304443</v>
      </c>
      <c r="E3328" s="58">
        <v>0.79592645168304443</v>
      </c>
    </row>
    <row r="3329" spans="1:5" ht="45" x14ac:dyDescent="0.25">
      <c r="A3329" s="5" t="s">
        <v>6561</v>
      </c>
      <c r="B3329" s="15" t="s">
        <v>6562</v>
      </c>
      <c r="C3329" s="20" t="s">
        <v>371</v>
      </c>
      <c r="D3329" s="45">
        <v>239.4447021484375</v>
      </c>
      <c r="E3329" s="56">
        <v>239.4447021484375</v>
      </c>
    </row>
    <row r="3330" spans="1:5" ht="45" x14ac:dyDescent="0.25">
      <c r="A3330" s="5" t="s">
        <v>6563</v>
      </c>
      <c r="B3330" s="15" t="s">
        <v>6564</v>
      </c>
      <c r="C3330" s="20" t="s">
        <v>371</v>
      </c>
      <c r="D3330" s="48">
        <v>-2308.0439453125</v>
      </c>
      <c r="E3330" s="59">
        <v>-2308.0439453125</v>
      </c>
    </row>
    <row r="3331" spans="1:5" ht="45" x14ac:dyDescent="0.25">
      <c r="A3331" s="5" t="s">
        <v>6565</v>
      </c>
      <c r="B3331" s="15" t="s">
        <v>6566</v>
      </c>
      <c r="C3331" s="20"/>
      <c r="D3331" s="51">
        <v>4.0167456916151423E-8</v>
      </c>
      <c r="E3331" s="62">
        <v>4.0167456916151423E-8</v>
      </c>
    </row>
    <row r="3332" spans="1:5" ht="45" x14ac:dyDescent="0.25">
      <c r="A3332" s="5" t="s">
        <v>6567</v>
      </c>
      <c r="B3332" s="15" t="s">
        <v>6568</v>
      </c>
      <c r="C3332" s="20" t="s">
        <v>3759</v>
      </c>
      <c r="D3332" s="45">
        <v>984.29034423828125</v>
      </c>
      <c r="E3332" s="56">
        <v>984.29034423828125</v>
      </c>
    </row>
    <row r="3333" spans="1:5" ht="45" x14ac:dyDescent="0.25">
      <c r="A3333" s="5" t="s">
        <v>6569</v>
      </c>
      <c r="B3333" s="15" t="s">
        <v>6570</v>
      </c>
      <c r="C3333" s="20" t="s">
        <v>376</v>
      </c>
      <c r="D3333" s="42">
        <v>4.1834301948547363</v>
      </c>
      <c r="E3333" s="53">
        <v>4.1834301948547363</v>
      </c>
    </row>
    <row r="3334" spans="1:5" ht="45" x14ac:dyDescent="0.25">
      <c r="A3334" s="5" t="s">
        <v>6571</v>
      </c>
      <c r="B3334" s="15" t="s">
        <v>6572</v>
      </c>
      <c r="C3334" s="20" t="s">
        <v>5053</v>
      </c>
      <c r="D3334" s="47">
        <v>0.64858484268188477</v>
      </c>
      <c r="E3334" s="58">
        <v>0.64858484268188477</v>
      </c>
    </row>
    <row r="3335" spans="1:5" ht="45" x14ac:dyDescent="0.25">
      <c r="A3335" s="5" t="s">
        <v>6573</v>
      </c>
      <c r="B3335" s="15" t="s">
        <v>6574</v>
      </c>
      <c r="C3335" s="20" t="s">
        <v>5056</v>
      </c>
      <c r="D3335" s="52">
        <v>4.8667812370695174E-4</v>
      </c>
      <c r="E3335" s="63">
        <v>4.8667812370695174E-4</v>
      </c>
    </row>
    <row r="3336" spans="1:5" ht="30" x14ac:dyDescent="0.25">
      <c r="A3336" s="5" t="s">
        <v>6575</v>
      </c>
      <c r="B3336" s="15" t="s">
        <v>6576</v>
      </c>
      <c r="C3336" s="20" t="s">
        <v>38</v>
      </c>
      <c r="D3336" s="43">
        <v>99.487205505371094</v>
      </c>
      <c r="E3336" s="56">
        <v>103.26901245117187</v>
      </c>
    </row>
    <row r="3337" spans="1:5" ht="30" x14ac:dyDescent="0.25">
      <c r="A3337" s="5" t="s">
        <v>6577</v>
      </c>
      <c r="B3337" s="15" t="s">
        <v>6578</v>
      </c>
      <c r="C3337" s="20" t="s">
        <v>30</v>
      </c>
      <c r="D3337" s="45">
        <v>156.93104553222656</v>
      </c>
      <c r="E3337" s="56">
        <v>157.06715393066406</v>
      </c>
    </row>
    <row r="3338" spans="1:5" ht="30" x14ac:dyDescent="0.25">
      <c r="A3338" s="5" t="s">
        <v>6579</v>
      </c>
      <c r="B3338" s="15" t="s">
        <v>6580</v>
      </c>
      <c r="C3338" s="20" t="s">
        <v>41</v>
      </c>
      <c r="D3338" s="45">
        <v>105.41728210449219</v>
      </c>
      <c r="E3338" s="56">
        <v>123.38819122314453</v>
      </c>
    </row>
    <row r="3339" spans="1:5" ht="30" x14ac:dyDescent="0.25">
      <c r="A3339" s="5" t="s">
        <v>6581</v>
      </c>
      <c r="B3339" s="15" t="s">
        <v>6582</v>
      </c>
      <c r="C3339" s="20" t="s">
        <v>376</v>
      </c>
      <c r="D3339" s="42">
        <v>1.9012377262115479</v>
      </c>
      <c r="E3339" s="53">
        <v>1.9021713733673096</v>
      </c>
    </row>
    <row r="3340" spans="1:5" ht="30" x14ac:dyDescent="0.25">
      <c r="A3340" s="5" t="s">
        <v>6583</v>
      </c>
      <c r="B3340" s="15" t="s">
        <v>6584</v>
      </c>
      <c r="C3340" s="20" t="s">
        <v>371</v>
      </c>
      <c r="D3340" s="45">
        <v>667.806884765625</v>
      </c>
      <c r="E3340" s="56">
        <v>668.62213134765625</v>
      </c>
    </row>
    <row r="3341" spans="1:5" ht="30" x14ac:dyDescent="0.25">
      <c r="A3341" s="5" t="s">
        <v>6585</v>
      </c>
      <c r="B3341" s="15" t="s">
        <v>6586</v>
      </c>
      <c r="C3341" s="20" t="s">
        <v>371</v>
      </c>
      <c r="D3341" s="48">
        <v>-1879.681640625</v>
      </c>
      <c r="E3341" s="59">
        <v>-1878.8663330078125</v>
      </c>
    </row>
    <row r="3342" spans="1:5" ht="30" x14ac:dyDescent="0.25">
      <c r="A3342" s="5" t="s">
        <v>6587</v>
      </c>
      <c r="B3342" s="15" t="s">
        <v>6588</v>
      </c>
      <c r="C3342" s="20"/>
      <c r="D3342" s="47">
        <v>-0.55864995718002319</v>
      </c>
      <c r="E3342" s="58">
        <v>-0.58056014776229858</v>
      </c>
    </row>
    <row r="3343" spans="1:5" ht="30" x14ac:dyDescent="0.25">
      <c r="A3343" s="5" t="s">
        <v>6589</v>
      </c>
      <c r="B3343" s="15" t="s">
        <v>6590</v>
      </c>
      <c r="C3343" s="20" t="s">
        <v>3759</v>
      </c>
      <c r="D3343" s="45">
        <v>915.8740234375</v>
      </c>
      <c r="E3343" s="56">
        <v>915.95904541015625</v>
      </c>
    </row>
    <row r="3344" spans="1:5" ht="30" x14ac:dyDescent="0.25">
      <c r="A3344" s="5" t="s">
        <v>6591</v>
      </c>
      <c r="B3344" s="15" t="s">
        <v>6592</v>
      </c>
      <c r="C3344" s="20" t="s">
        <v>376</v>
      </c>
      <c r="D3344" s="42">
        <v>4.298302173614502</v>
      </c>
      <c r="E3344" s="53">
        <v>4.2974729537963867</v>
      </c>
    </row>
    <row r="3345" spans="1:5" ht="30" x14ac:dyDescent="0.25">
      <c r="A3345" s="5" t="s">
        <v>6593</v>
      </c>
      <c r="B3345" s="15" t="s">
        <v>6594</v>
      </c>
      <c r="C3345" s="20" t="s">
        <v>5053</v>
      </c>
      <c r="D3345" s="47">
        <v>0.68947494029998779</v>
      </c>
      <c r="E3345" s="58">
        <v>0.68969994783401489</v>
      </c>
    </row>
    <row r="3346" spans="1:5" ht="30" x14ac:dyDescent="0.25">
      <c r="A3346" s="5" t="s">
        <v>6595</v>
      </c>
      <c r="B3346" s="15" t="s">
        <v>6596</v>
      </c>
      <c r="C3346" s="20" t="s">
        <v>5056</v>
      </c>
      <c r="D3346" s="52">
        <v>1.7561385175213218E-4</v>
      </c>
      <c r="E3346" s="63">
        <v>1.7554432270117104E-4</v>
      </c>
    </row>
    <row r="3347" spans="1:5" ht="45" x14ac:dyDescent="0.25">
      <c r="A3347" s="5" t="s">
        <v>6597</v>
      </c>
      <c r="B3347" s="15" t="s">
        <v>6598</v>
      </c>
      <c r="C3347" s="20" t="s">
        <v>38</v>
      </c>
      <c r="D3347" s="43">
        <v>99.487205505371094</v>
      </c>
      <c r="E3347" s="56">
        <v>103.26901245117187</v>
      </c>
    </row>
    <row r="3348" spans="1:5" ht="60" x14ac:dyDescent="0.25">
      <c r="A3348" s="5" t="s">
        <v>6599</v>
      </c>
      <c r="B3348" s="15" t="s">
        <v>6600</v>
      </c>
      <c r="C3348" s="20" t="s">
        <v>30</v>
      </c>
      <c r="D3348" s="45">
        <v>156.93098449707031</v>
      </c>
      <c r="E3348" s="56">
        <v>157.06715393066406</v>
      </c>
    </row>
    <row r="3349" spans="1:5" ht="60" x14ac:dyDescent="0.25">
      <c r="A3349" s="5" t="s">
        <v>6601</v>
      </c>
      <c r="B3349" s="15" t="s">
        <v>6602</v>
      </c>
      <c r="C3349" s="20" t="s">
        <v>41</v>
      </c>
      <c r="D3349" s="42">
        <v>4.9558491706848145</v>
      </c>
      <c r="E3349" s="53">
        <v>5.8666973114013672</v>
      </c>
    </row>
    <row r="3350" spans="1:5" ht="45" x14ac:dyDescent="0.25">
      <c r="A3350" s="5" t="s">
        <v>6603</v>
      </c>
      <c r="B3350" s="15" t="s">
        <v>6604</v>
      </c>
      <c r="C3350" s="20" t="s">
        <v>376</v>
      </c>
      <c r="D3350" s="42">
        <v>1.9012372493743896</v>
      </c>
      <c r="E3350" s="53">
        <v>1.9021713733673096</v>
      </c>
    </row>
    <row r="3351" spans="1:5" ht="45" x14ac:dyDescent="0.25">
      <c r="A3351" s="5" t="s">
        <v>6605</v>
      </c>
      <c r="B3351" s="15" t="s">
        <v>6606</v>
      </c>
      <c r="C3351" s="20" t="s">
        <v>371</v>
      </c>
      <c r="D3351" s="45">
        <v>667.8067626953125</v>
      </c>
      <c r="E3351" s="56">
        <v>668.62213134765625</v>
      </c>
    </row>
    <row r="3352" spans="1:5" ht="60" x14ac:dyDescent="0.25">
      <c r="A3352" s="5" t="s">
        <v>6607</v>
      </c>
      <c r="B3352" s="15" t="s">
        <v>6608</v>
      </c>
      <c r="C3352" s="20" t="s">
        <v>371</v>
      </c>
      <c r="D3352" s="48">
        <v>-1879.6817626953125</v>
      </c>
      <c r="E3352" s="59">
        <v>-1878.8663330078125</v>
      </c>
    </row>
    <row r="3353" spans="1:5" ht="60" x14ac:dyDescent="0.25">
      <c r="A3353" s="5" t="s">
        <v>6609</v>
      </c>
      <c r="B3353" s="15" t="s">
        <v>6610</v>
      </c>
      <c r="C3353" s="20"/>
      <c r="D3353" s="47">
        <v>-0.55865007638931274</v>
      </c>
      <c r="E3353" s="58">
        <v>-0.58056014776229858</v>
      </c>
    </row>
    <row r="3354" spans="1:5" ht="45" x14ac:dyDescent="0.25">
      <c r="A3354" s="5" t="s">
        <v>6611</v>
      </c>
      <c r="B3354" s="15" t="s">
        <v>6612</v>
      </c>
      <c r="C3354" s="20" t="s">
        <v>3759</v>
      </c>
      <c r="D3354" s="45">
        <v>915.87408447265625</v>
      </c>
      <c r="E3354" s="56">
        <v>915.95904541015625</v>
      </c>
    </row>
    <row r="3355" spans="1:5" ht="60" x14ac:dyDescent="0.25">
      <c r="A3355" s="5" t="s">
        <v>6613</v>
      </c>
      <c r="B3355" s="15" t="s">
        <v>6614</v>
      </c>
      <c r="C3355" s="20" t="s">
        <v>376</v>
      </c>
      <c r="D3355" s="42">
        <v>4.2983016967773437</v>
      </c>
      <c r="E3355" s="53">
        <v>4.2974729537963867</v>
      </c>
    </row>
    <row r="3356" spans="1:5" ht="60" x14ac:dyDescent="0.25">
      <c r="A3356" s="5" t="s">
        <v>6615</v>
      </c>
      <c r="B3356" s="15" t="s">
        <v>6616</v>
      </c>
      <c r="C3356" s="20" t="s">
        <v>5053</v>
      </c>
      <c r="D3356" s="47">
        <v>0.68947494029998779</v>
      </c>
      <c r="E3356" s="58">
        <v>0.68969994783401489</v>
      </c>
    </row>
    <row r="3357" spans="1:5" ht="60" x14ac:dyDescent="0.25">
      <c r="A3357" s="5" t="s">
        <v>6617</v>
      </c>
      <c r="B3357" s="15" t="s">
        <v>6618</v>
      </c>
      <c r="C3357" s="20" t="s">
        <v>5056</v>
      </c>
      <c r="D3357" s="52">
        <v>1.7561393906362355E-4</v>
      </c>
      <c r="E3357" s="63">
        <v>1.7554432270117104E-4</v>
      </c>
    </row>
    <row r="3358" spans="1:5" ht="30" x14ac:dyDescent="0.25">
      <c r="A3358" s="5" t="s">
        <v>6619</v>
      </c>
      <c r="B3358" s="15" t="s">
        <v>6620</v>
      </c>
      <c r="C3358" s="20" t="s">
        <v>38</v>
      </c>
      <c r="D3358" s="43">
        <v>99.487205505371094</v>
      </c>
      <c r="E3358" s="56">
        <v>103.26901245117187</v>
      </c>
    </row>
    <row r="3359" spans="1:5" ht="30" x14ac:dyDescent="0.25">
      <c r="A3359" s="5" t="s">
        <v>6621</v>
      </c>
      <c r="B3359" s="15" t="s">
        <v>6622</v>
      </c>
      <c r="C3359" s="20" t="s">
        <v>30</v>
      </c>
      <c r="D3359" s="45">
        <v>156.93104553222656</v>
      </c>
      <c r="E3359" s="56">
        <v>157.06715393066406</v>
      </c>
    </row>
    <row r="3360" spans="1:5" ht="30" x14ac:dyDescent="0.25">
      <c r="A3360" s="5" t="s">
        <v>6623</v>
      </c>
      <c r="B3360" s="15" t="s">
        <v>6624</v>
      </c>
      <c r="C3360" s="20" t="s">
        <v>41</v>
      </c>
      <c r="D3360" s="45">
        <v>105.41726684570312</v>
      </c>
      <c r="E3360" s="56">
        <v>123.38818359375</v>
      </c>
    </row>
    <row r="3361" spans="1:5" ht="30" x14ac:dyDescent="0.25">
      <c r="A3361" s="5" t="s">
        <v>6625</v>
      </c>
      <c r="B3361" s="15" t="s">
        <v>6626</v>
      </c>
      <c r="C3361" s="20" t="s">
        <v>376</v>
      </c>
      <c r="D3361" s="42">
        <v>1.9012377262115479</v>
      </c>
      <c r="E3361" s="53">
        <v>1.9021713733673096</v>
      </c>
    </row>
    <row r="3362" spans="1:5" ht="30" x14ac:dyDescent="0.25">
      <c r="A3362" s="5" t="s">
        <v>6627</v>
      </c>
      <c r="B3362" s="15" t="s">
        <v>6628</v>
      </c>
      <c r="C3362" s="20" t="s">
        <v>371</v>
      </c>
      <c r="D3362" s="45">
        <v>667.806884765625</v>
      </c>
      <c r="E3362" s="56">
        <v>668.62213134765625</v>
      </c>
    </row>
    <row r="3363" spans="1:5" ht="30" x14ac:dyDescent="0.25">
      <c r="A3363" s="5" t="s">
        <v>6629</v>
      </c>
      <c r="B3363" s="15" t="s">
        <v>6630</v>
      </c>
      <c r="C3363" s="20" t="s">
        <v>371</v>
      </c>
      <c r="D3363" s="48">
        <v>-1879.681640625</v>
      </c>
      <c r="E3363" s="59">
        <v>-1878.8663330078125</v>
      </c>
    </row>
    <row r="3364" spans="1:5" ht="30" x14ac:dyDescent="0.25">
      <c r="A3364" s="5" t="s">
        <v>6631</v>
      </c>
      <c r="B3364" s="15" t="s">
        <v>6632</v>
      </c>
      <c r="C3364" s="20"/>
      <c r="D3364" s="47">
        <v>-0.55864995718002319</v>
      </c>
      <c r="E3364" s="58">
        <v>-0.58056014776229858</v>
      </c>
    </row>
    <row r="3365" spans="1:5" ht="30" x14ac:dyDescent="0.25">
      <c r="A3365" s="5" t="s">
        <v>6633</v>
      </c>
      <c r="B3365" s="15" t="s">
        <v>6634</v>
      </c>
      <c r="C3365" s="20" t="s">
        <v>3759</v>
      </c>
      <c r="D3365" s="45">
        <v>915.8740234375</v>
      </c>
      <c r="E3365" s="56">
        <v>915.95904541015625</v>
      </c>
    </row>
    <row r="3366" spans="1:5" ht="30" x14ac:dyDescent="0.25">
      <c r="A3366" s="5" t="s">
        <v>6635</v>
      </c>
      <c r="B3366" s="15" t="s">
        <v>6636</v>
      </c>
      <c r="C3366" s="20" t="s">
        <v>376</v>
      </c>
      <c r="D3366" s="42">
        <v>4.298302173614502</v>
      </c>
      <c r="E3366" s="53">
        <v>4.2974729537963867</v>
      </c>
    </row>
    <row r="3367" spans="1:5" ht="30" x14ac:dyDescent="0.25">
      <c r="A3367" s="5" t="s">
        <v>6637</v>
      </c>
      <c r="B3367" s="15" t="s">
        <v>6638</v>
      </c>
      <c r="C3367" s="20" t="s">
        <v>5053</v>
      </c>
      <c r="D3367" s="47">
        <v>0.68947494029998779</v>
      </c>
      <c r="E3367" s="58">
        <v>0.68969994783401489</v>
      </c>
    </row>
    <row r="3368" spans="1:5" ht="30" x14ac:dyDescent="0.25">
      <c r="A3368" s="5" t="s">
        <v>6639</v>
      </c>
      <c r="B3368" s="15" t="s">
        <v>6640</v>
      </c>
      <c r="C3368" s="20" t="s">
        <v>5056</v>
      </c>
      <c r="D3368" s="52">
        <v>1.7561385175213218E-4</v>
      </c>
      <c r="E3368" s="63">
        <v>1.7554432270117104E-4</v>
      </c>
    </row>
    <row r="3369" spans="1:5" ht="30" x14ac:dyDescent="0.25">
      <c r="A3369" s="5" t="s">
        <v>6641</v>
      </c>
      <c r="B3369" s="15" t="s">
        <v>6642</v>
      </c>
      <c r="C3369" s="20" t="s">
        <v>38</v>
      </c>
      <c r="D3369" s="43">
        <v>99.487205505371094</v>
      </c>
      <c r="E3369" s="56">
        <v>103.26901245117187</v>
      </c>
    </row>
    <row r="3370" spans="1:5" ht="30" x14ac:dyDescent="0.25">
      <c r="A3370" s="5" t="s">
        <v>6643</v>
      </c>
      <c r="B3370" s="15" t="s">
        <v>6644</v>
      </c>
      <c r="C3370" s="20" t="s">
        <v>30</v>
      </c>
      <c r="D3370" s="45">
        <v>156.93098449707031</v>
      </c>
      <c r="E3370" s="56">
        <v>157.06715393066406</v>
      </c>
    </row>
    <row r="3371" spans="1:5" ht="30" x14ac:dyDescent="0.25">
      <c r="A3371" s="5" t="s">
        <v>6645</v>
      </c>
      <c r="B3371" s="15" t="s">
        <v>6646</v>
      </c>
      <c r="C3371" s="20" t="s">
        <v>41</v>
      </c>
      <c r="D3371" s="45">
        <v>210.83453369140625</v>
      </c>
      <c r="E3371" s="56">
        <v>246.7763671875</v>
      </c>
    </row>
    <row r="3372" spans="1:5" ht="30" x14ac:dyDescent="0.25">
      <c r="A3372" s="5" t="s">
        <v>6647</v>
      </c>
      <c r="B3372" s="15" t="s">
        <v>6648</v>
      </c>
      <c r="C3372" s="20" t="s">
        <v>376</v>
      </c>
      <c r="D3372" s="42">
        <v>1.9012372493743896</v>
      </c>
      <c r="E3372" s="53">
        <v>1.9021713733673096</v>
      </c>
    </row>
    <row r="3373" spans="1:5" ht="30" x14ac:dyDescent="0.25">
      <c r="A3373" s="5" t="s">
        <v>6649</v>
      </c>
      <c r="B3373" s="15" t="s">
        <v>6650</v>
      </c>
      <c r="C3373" s="20" t="s">
        <v>371</v>
      </c>
      <c r="D3373" s="45">
        <v>667.8067626953125</v>
      </c>
      <c r="E3373" s="56">
        <v>668.62213134765625</v>
      </c>
    </row>
    <row r="3374" spans="1:5" ht="30" x14ac:dyDescent="0.25">
      <c r="A3374" s="5" t="s">
        <v>6651</v>
      </c>
      <c r="B3374" s="15" t="s">
        <v>6652</v>
      </c>
      <c r="C3374" s="20" t="s">
        <v>371</v>
      </c>
      <c r="D3374" s="48">
        <v>-1879.6817626953125</v>
      </c>
      <c r="E3374" s="59">
        <v>-1878.8663330078125</v>
      </c>
    </row>
    <row r="3375" spans="1:5" ht="30" x14ac:dyDescent="0.25">
      <c r="A3375" s="5" t="s">
        <v>6653</v>
      </c>
      <c r="B3375" s="15" t="s">
        <v>6654</v>
      </c>
      <c r="C3375" s="20"/>
      <c r="D3375" s="47">
        <v>-0.55865007638931274</v>
      </c>
      <c r="E3375" s="58">
        <v>-0.58056014776229858</v>
      </c>
    </row>
    <row r="3376" spans="1:5" ht="30" x14ac:dyDescent="0.25">
      <c r="A3376" s="5" t="s">
        <v>6655</v>
      </c>
      <c r="B3376" s="15" t="s">
        <v>6656</v>
      </c>
      <c r="C3376" s="20" t="s">
        <v>3759</v>
      </c>
      <c r="D3376" s="45">
        <v>915.87408447265625</v>
      </c>
      <c r="E3376" s="56">
        <v>915.95904541015625</v>
      </c>
    </row>
    <row r="3377" spans="1:5" ht="30" x14ac:dyDescent="0.25">
      <c r="A3377" s="5" t="s">
        <v>6657</v>
      </c>
      <c r="B3377" s="15" t="s">
        <v>6658</v>
      </c>
      <c r="C3377" s="20" t="s">
        <v>376</v>
      </c>
      <c r="D3377" s="42">
        <v>4.2983016967773437</v>
      </c>
      <c r="E3377" s="53">
        <v>4.2974729537963867</v>
      </c>
    </row>
    <row r="3378" spans="1:5" ht="30" x14ac:dyDescent="0.25">
      <c r="A3378" s="5" t="s">
        <v>6659</v>
      </c>
      <c r="B3378" s="15" t="s">
        <v>6660</v>
      </c>
      <c r="C3378" s="20" t="s">
        <v>5053</v>
      </c>
      <c r="D3378" s="47">
        <v>0.68947494029998779</v>
      </c>
      <c r="E3378" s="58">
        <v>0.68969994783401489</v>
      </c>
    </row>
    <row r="3379" spans="1:5" ht="30" x14ac:dyDescent="0.25">
      <c r="A3379" s="5" t="s">
        <v>6661</v>
      </c>
      <c r="B3379" s="15" t="s">
        <v>6662</v>
      </c>
      <c r="C3379" s="20" t="s">
        <v>5056</v>
      </c>
      <c r="D3379" s="52">
        <v>1.7561393906362355E-4</v>
      </c>
      <c r="E3379" s="63">
        <v>1.7554432270117104E-4</v>
      </c>
    </row>
    <row r="3380" spans="1:5" ht="30" x14ac:dyDescent="0.25">
      <c r="A3380" s="5" t="s">
        <v>6663</v>
      </c>
      <c r="B3380" s="15" t="s">
        <v>6664</v>
      </c>
      <c r="C3380" s="20" t="s">
        <v>38</v>
      </c>
      <c r="D3380" s="43">
        <v>99.487205505371094</v>
      </c>
      <c r="E3380" s="56">
        <v>103.26901245117187</v>
      </c>
    </row>
    <row r="3381" spans="1:5" ht="30" x14ac:dyDescent="0.25">
      <c r="A3381" s="5" t="s">
        <v>6665</v>
      </c>
      <c r="B3381" s="15" t="s">
        <v>6666</v>
      </c>
      <c r="C3381" s="20" t="s">
        <v>30</v>
      </c>
      <c r="D3381" s="45">
        <v>156.93104553222656</v>
      </c>
      <c r="E3381" s="56">
        <v>157.06715393066406</v>
      </c>
    </row>
    <row r="3382" spans="1:5" ht="30" x14ac:dyDescent="0.25">
      <c r="A3382" s="5" t="s">
        <v>6667</v>
      </c>
      <c r="B3382" s="15" t="s">
        <v>6668</v>
      </c>
      <c r="C3382" s="20" t="s">
        <v>41</v>
      </c>
      <c r="D3382" s="45">
        <v>105.41726684570312</v>
      </c>
      <c r="E3382" s="56">
        <v>123.38818359375</v>
      </c>
    </row>
    <row r="3383" spans="1:5" ht="30" x14ac:dyDescent="0.25">
      <c r="A3383" s="5" t="s">
        <v>6669</v>
      </c>
      <c r="B3383" s="15" t="s">
        <v>6670</v>
      </c>
      <c r="C3383" s="20" t="s">
        <v>376</v>
      </c>
      <c r="D3383" s="42">
        <v>1.9012377262115479</v>
      </c>
      <c r="E3383" s="53">
        <v>1.9021713733673096</v>
      </c>
    </row>
    <row r="3384" spans="1:5" ht="30" x14ac:dyDescent="0.25">
      <c r="A3384" s="5" t="s">
        <v>6671</v>
      </c>
      <c r="B3384" s="15" t="s">
        <v>6672</v>
      </c>
      <c r="C3384" s="20" t="s">
        <v>371</v>
      </c>
      <c r="D3384" s="45">
        <v>667.806884765625</v>
      </c>
      <c r="E3384" s="56">
        <v>668.62213134765625</v>
      </c>
    </row>
    <row r="3385" spans="1:5" ht="30" x14ac:dyDescent="0.25">
      <c r="A3385" s="5" t="s">
        <v>6673</v>
      </c>
      <c r="B3385" s="15" t="s">
        <v>6674</v>
      </c>
      <c r="C3385" s="20" t="s">
        <v>371</v>
      </c>
      <c r="D3385" s="48">
        <v>-1879.681640625</v>
      </c>
      <c r="E3385" s="59">
        <v>-1878.8663330078125</v>
      </c>
    </row>
    <row r="3386" spans="1:5" ht="30" x14ac:dyDescent="0.25">
      <c r="A3386" s="5" t="s">
        <v>6675</v>
      </c>
      <c r="B3386" s="15" t="s">
        <v>6676</v>
      </c>
      <c r="C3386" s="20"/>
      <c r="D3386" s="47">
        <v>-0.55864995718002319</v>
      </c>
      <c r="E3386" s="58">
        <v>-0.58056014776229858</v>
      </c>
    </row>
    <row r="3387" spans="1:5" ht="30" x14ac:dyDescent="0.25">
      <c r="A3387" s="5" t="s">
        <v>6677</v>
      </c>
      <c r="B3387" s="15" t="s">
        <v>6678</v>
      </c>
      <c r="C3387" s="20" t="s">
        <v>3759</v>
      </c>
      <c r="D3387" s="45">
        <v>915.8740234375</v>
      </c>
      <c r="E3387" s="56">
        <v>915.95904541015625</v>
      </c>
    </row>
    <row r="3388" spans="1:5" ht="30" x14ac:dyDescent="0.25">
      <c r="A3388" s="5" t="s">
        <v>6679</v>
      </c>
      <c r="B3388" s="15" t="s">
        <v>6680</v>
      </c>
      <c r="C3388" s="20" t="s">
        <v>376</v>
      </c>
      <c r="D3388" s="42">
        <v>4.298302173614502</v>
      </c>
      <c r="E3388" s="53">
        <v>4.2974729537963867</v>
      </c>
    </row>
    <row r="3389" spans="1:5" ht="30" x14ac:dyDescent="0.25">
      <c r="A3389" s="5" t="s">
        <v>6681</v>
      </c>
      <c r="B3389" s="15" t="s">
        <v>6682</v>
      </c>
      <c r="C3389" s="20" t="s">
        <v>5053</v>
      </c>
      <c r="D3389" s="47">
        <v>0.68947494029998779</v>
      </c>
      <c r="E3389" s="58">
        <v>0.68969994783401489</v>
      </c>
    </row>
    <row r="3390" spans="1:5" ht="30" x14ac:dyDescent="0.25">
      <c r="A3390" s="5" t="s">
        <v>6683</v>
      </c>
      <c r="B3390" s="15" t="s">
        <v>6684</v>
      </c>
      <c r="C3390" s="20" t="s">
        <v>5056</v>
      </c>
      <c r="D3390" s="52">
        <v>1.7561385175213218E-4</v>
      </c>
      <c r="E3390" s="63">
        <v>1.7554432270117104E-4</v>
      </c>
    </row>
    <row r="3391" spans="1:5" ht="30" x14ac:dyDescent="0.25">
      <c r="A3391" s="5" t="s">
        <v>6685</v>
      </c>
      <c r="B3391" s="15" t="s">
        <v>6686</v>
      </c>
      <c r="C3391" s="20" t="s">
        <v>38</v>
      </c>
      <c r="D3391" s="43">
        <v>99.487205505371094</v>
      </c>
      <c r="E3391" s="56">
        <v>103.26901245117187</v>
      </c>
    </row>
    <row r="3392" spans="1:5" ht="30" x14ac:dyDescent="0.25">
      <c r="A3392" s="5" t="s">
        <v>6687</v>
      </c>
      <c r="B3392" s="15" t="s">
        <v>6688</v>
      </c>
      <c r="C3392" s="20" t="s">
        <v>30</v>
      </c>
      <c r="D3392" s="45">
        <v>152.10513305664062</v>
      </c>
      <c r="E3392" s="56">
        <v>152.0499267578125</v>
      </c>
    </row>
    <row r="3393" spans="1:5" ht="30" x14ac:dyDescent="0.25">
      <c r="A3393" s="5" t="s">
        <v>6689</v>
      </c>
      <c r="B3393" s="15" t="s">
        <v>6690</v>
      </c>
      <c r="C3393" s="20" t="s">
        <v>41</v>
      </c>
      <c r="D3393" s="51">
        <v>2.9418970370898023E-7</v>
      </c>
      <c r="E3393" s="62">
        <v>2.9418970370898023E-7</v>
      </c>
    </row>
    <row r="3394" spans="1:5" ht="30" x14ac:dyDescent="0.25">
      <c r="A3394" s="5" t="s">
        <v>6691</v>
      </c>
      <c r="B3394" s="15" t="s">
        <v>6692</v>
      </c>
      <c r="C3394" s="20" t="s">
        <v>376</v>
      </c>
      <c r="D3394" s="42">
        <v>1.8528084754943848</v>
      </c>
      <c r="E3394" s="53">
        <v>1.8518396615982056</v>
      </c>
    </row>
    <row r="3395" spans="1:5" ht="30" x14ac:dyDescent="0.25">
      <c r="A3395" s="5" t="s">
        <v>6693</v>
      </c>
      <c r="B3395" s="15" t="s">
        <v>6694</v>
      </c>
      <c r="C3395" s="20" t="s">
        <v>371</v>
      </c>
      <c r="D3395" s="45">
        <v>647.10162353515625</v>
      </c>
      <c r="E3395" s="56">
        <v>647.10162353515625</v>
      </c>
    </row>
    <row r="3396" spans="1:5" ht="30" x14ac:dyDescent="0.25">
      <c r="A3396" s="5" t="s">
        <v>6695</v>
      </c>
      <c r="B3396" s="15" t="s">
        <v>6696</v>
      </c>
      <c r="C3396" s="20" t="s">
        <v>371</v>
      </c>
      <c r="D3396" s="48">
        <v>-1900.386962890625</v>
      </c>
      <c r="E3396" s="59">
        <v>-1900.386962890625</v>
      </c>
    </row>
    <row r="3397" spans="1:5" ht="30" x14ac:dyDescent="0.25">
      <c r="A3397" s="5" t="s">
        <v>6697</v>
      </c>
      <c r="B3397" s="15" t="s">
        <v>6698</v>
      </c>
      <c r="C3397" s="20"/>
      <c r="D3397" s="47">
        <v>-0.57432675361633301</v>
      </c>
      <c r="E3397" s="58">
        <v>-0.59714609384536743</v>
      </c>
    </row>
    <row r="3398" spans="1:5" ht="30" x14ac:dyDescent="0.25">
      <c r="A3398" s="5" t="s">
        <v>6699</v>
      </c>
      <c r="B3398" s="15" t="s">
        <v>6700</v>
      </c>
      <c r="C3398" s="20" t="s">
        <v>3759</v>
      </c>
      <c r="D3398" s="45">
        <v>920.3875732421875</v>
      </c>
      <c r="E3398" s="56">
        <v>920.6474609375</v>
      </c>
    </row>
    <row r="3399" spans="1:5" ht="30" x14ac:dyDescent="0.25">
      <c r="A3399" s="5" t="s">
        <v>6701</v>
      </c>
      <c r="B3399" s="15" t="s">
        <v>6702</v>
      </c>
      <c r="C3399" s="20" t="s">
        <v>376</v>
      </c>
      <c r="D3399" s="42">
        <v>4.285853385925293</v>
      </c>
      <c r="E3399" s="53">
        <v>4.2845797538757324</v>
      </c>
    </row>
    <row r="3400" spans="1:5" ht="30" x14ac:dyDescent="0.25">
      <c r="A3400" s="5" t="s">
        <v>6703</v>
      </c>
      <c r="B3400" s="15" t="s">
        <v>6704</v>
      </c>
      <c r="C3400" s="20" t="s">
        <v>5053</v>
      </c>
      <c r="D3400" s="47">
        <v>0.69035142660140991</v>
      </c>
      <c r="E3400" s="58">
        <v>0.69060766696929932</v>
      </c>
    </row>
    <row r="3401" spans="1:5" ht="30" x14ac:dyDescent="0.25">
      <c r="A3401" s="5" t="s">
        <v>6705</v>
      </c>
      <c r="B3401" s="15" t="s">
        <v>6706</v>
      </c>
      <c r="C3401" s="20" t="s">
        <v>5056</v>
      </c>
      <c r="D3401" s="52">
        <v>1.8163827189709991E-4</v>
      </c>
      <c r="E3401" s="63">
        <v>1.8180474580731243E-4</v>
      </c>
    </row>
    <row r="3402" spans="1:5" ht="30" x14ac:dyDescent="0.25">
      <c r="A3402" s="5" t="s">
        <v>6707</v>
      </c>
      <c r="B3402" s="15" t="s">
        <v>6708</v>
      </c>
      <c r="C3402" s="20" t="s">
        <v>38</v>
      </c>
      <c r="D3402" s="43">
        <v>99.487205505371094</v>
      </c>
      <c r="E3402" s="56">
        <v>103.26901245117187</v>
      </c>
    </row>
    <row r="3403" spans="1:5" ht="30" x14ac:dyDescent="0.25">
      <c r="A3403" s="5" t="s">
        <v>6709</v>
      </c>
      <c r="B3403" s="15" t="s">
        <v>6710</v>
      </c>
      <c r="C3403" s="20" t="s">
        <v>30</v>
      </c>
      <c r="D3403" s="45">
        <v>152.10513305664062</v>
      </c>
      <c r="E3403" s="56">
        <v>152.0499267578125</v>
      </c>
    </row>
    <row r="3404" spans="1:5" ht="30" x14ac:dyDescent="0.25">
      <c r="A3404" s="5" t="s">
        <v>6711</v>
      </c>
      <c r="B3404" s="15" t="s">
        <v>6712</v>
      </c>
      <c r="C3404" s="20" t="s">
        <v>41</v>
      </c>
      <c r="D3404" s="51">
        <v>2.9418970370898023E-7</v>
      </c>
      <c r="E3404" s="62">
        <v>2.9418970370898023E-7</v>
      </c>
    </row>
    <row r="3405" spans="1:5" ht="30" x14ac:dyDescent="0.25">
      <c r="A3405" s="5" t="s">
        <v>6713</v>
      </c>
      <c r="B3405" s="15" t="s">
        <v>6714</v>
      </c>
      <c r="C3405" s="20" t="s">
        <v>376</v>
      </c>
      <c r="D3405" s="42">
        <v>1.8528084754943848</v>
      </c>
      <c r="E3405" s="53">
        <v>1.8518396615982056</v>
      </c>
    </row>
    <row r="3406" spans="1:5" ht="30" x14ac:dyDescent="0.25">
      <c r="A3406" s="5" t="s">
        <v>6715</v>
      </c>
      <c r="B3406" s="15" t="s">
        <v>6716</v>
      </c>
      <c r="C3406" s="20" t="s">
        <v>371</v>
      </c>
      <c r="D3406" s="45">
        <v>647.10162353515625</v>
      </c>
      <c r="E3406" s="56">
        <v>647.10162353515625</v>
      </c>
    </row>
    <row r="3407" spans="1:5" ht="30" x14ac:dyDescent="0.25">
      <c r="A3407" s="5" t="s">
        <v>6717</v>
      </c>
      <c r="B3407" s="15" t="s">
        <v>6718</v>
      </c>
      <c r="C3407" s="20" t="s">
        <v>371</v>
      </c>
      <c r="D3407" s="48">
        <v>-1900.386962890625</v>
      </c>
      <c r="E3407" s="59">
        <v>-1900.386962890625</v>
      </c>
    </row>
    <row r="3408" spans="1:5" ht="30" x14ac:dyDescent="0.25">
      <c r="A3408" s="5" t="s">
        <v>6719</v>
      </c>
      <c r="B3408" s="15" t="s">
        <v>6720</v>
      </c>
      <c r="C3408" s="20"/>
      <c r="D3408" s="47">
        <v>-0.57432675361633301</v>
      </c>
      <c r="E3408" s="58">
        <v>-0.59714609384536743</v>
      </c>
    </row>
    <row r="3409" spans="1:5" ht="30" x14ac:dyDescent="0.25">
      <c r="A3409" s="5" t="s">
        <v>6721</v>
      </c>
      <c r="B3409" s="15" t="s">
        <v>6722</v>
      </c>
      <c r="C3409" s="20" t="s">
        <v>3759</v>
      </c>
      <c r="D3409" s="45">
        <v>920.3875732421875</v>
      </c>
      <c r="E3409" s="56">
        <v>920.6474609375</v>
      </c>
    </row>
    <row r="3410" spans="1:5" ht="30" x14ac:dyDescent="0.25">
      <c r="A3410" s="5" t="s">
        <v>6723</v>
      </c>
      <c r="B3410" s="15" t="s">
        <v>6724</v>
      </c>
      <c r="C3410" s="20" t="s">
        <v>376</v>
      </c>
      <c r="D3410" s="42">
        <v>4.285853385925293</v>
      </c>
      <c r="E3410" s="53">
        <v>4.2845797538757324</v>
      </c>
    </row>
    <row r="3411" spans="1:5" ht="30" x14ac:dyDescent="0.25">
      <c r="A3411" s="5" t="s">
        <v>6725</v>
      </c>
      <c r="B3411" s="15" t="s">
        <v>6726</v>
      </c>
      <c r="C3411" s="20" t="s">
        <v>5053</v>
      </c>
      <c r="D3411" s="47">
        <v>0.69035142660140991</v>
      </c>
      <c r="E3411" s="58">
        <v>0.69060766696929932</v>
      </c>
    </row>
    <row r="3412" spans="1:5" ht="30" x14ac:dyDescent="0.25">
      <c r="A3412" s="5" t="s">
        <v>6727</v>
      </c>
      <c r="B3412" s="15" t="s">
        <v>6728</v>
      </c>
      <c r="C3412" s="20" t="s">
        <v>5056</v>
      </c>
      <c r="D3412" s="52">
        <v>1.8163827189709991E-4</v>
      </c>
      <c r="E3412" s="63">
        <v>1.8180474580731243E-4</v>
      </c>
    </row>
    <row r="3413" spans="1:5" ht="60" x14ac:dyDescent="0.25">
      <c r="A3413" s="5" t="s">
        <v>6729</v>
      </c>
      <c r="B3413" s="15" t="s">
        <v>6730</v>
      </c>
      <c r="C3413" s="20" t="s">
        <v>38</v>
      </c>
      <c r="D3413" s="43">
        <v>79.389389038085937</v>
      </c>
      <c r="E3413" s="54">
        <v>82.432525634765625</v>
      </c>
    </row>
    <row r="3414" spans="1:5" ht="60" x14ac:dyDescent="0.25">
      <c r="A3414" s="5" t="s">
        <v>6731</v>
      </c>
      <c r="B3414" s="15" t="s">
        <v>6732</v>
      </c>
      <c r="C3414" s="20" t="s">
        <v>30</v>
      </c>
      <c r="D3414" s="45">
        <v>460.00350952148437</v>
      </c>
      <c r="E3414" s="56">
        <v>460.00350952148437</v>
      </c>
    </row>
    <row r="3415" spans="1:5" ht="60" x14ac:dyDescent="0.25">
      <c r="A3415" s="5" t="s">
        <v>6733</v>
      </c>
      <c r="B3415" s="15" t="s">
        <v>6734</v>
      </c>
      <c r="C3415" s="20" t="s">
        <v>41</v>
      </c>
      <c r="D3415" s="45">
        <v>205.37744140625</v>
      </c>
      <c r="E3415" s="56">
        <v>240.32330322265625</v>
      </c>
    </row>
    <row r="3416" spans="1:5" ht="60" x14ac:dyDescent="0.25">
      <c r="A3416" s="5" t="s">
        <v>6735</v>
      </c>
      <c r="B3416" s="15" t="s">
        <v>6736</v>
      </c>
      <c r="C3416" s="20" t="s">
        <v>376</v>
      </c>
      <c r="D3416" s="42">
        <v>6.5974035263061523</v>
      </c>
      <c r="E3416" s="53">
        <v>6.5754642486572266</v>
      </c>
    </row>
    <row r="3417" spans="1:5" ht="60" x14ac:dyDescent="0.25">
      <c r="A3417" s="5" t="s">
        <v>6737</v>
      </c>
      <c r="B3417" s="15" t="s">
        <v>6738</v>
      </c>
      <c r="C3417" s="20" t="s">
        <v>371</v>
      </c>
      <c r="D3417" s="44">
        <v>3299.786376953125</v>
      </c>
      <c r="E3417" s="55">
        <v>3295.404541015625</v>
      </c>
    </row>
    <row r="3418" spans="1:5" ht="60" x14ac:dyDescent="0.25">
      <c r="A3418" s="5" t="s">
        <v>6739</v>
      </c>
      <c r="B3418" s="15" t="s">
        <v>6740</v>
      </c>
      <c r="C3418" s="20" t="s">
        <v>371</v>
      </c>
      <c r="D3418" s="45">
        <v>752.2978515625</v>
      </c>
      <c r="E3418" s="56">
        <v>747.91583251953125</v>
      </c>
    </row>
    <row r="3419" spans="1:5" ht="60" x14ac:dyDescent="0.25">
      <c r="A3419" s="5" t="s">
        <v>6741</v>
      </c>
      <c r="B3419" s="15" t="s">
        <v>6742</v>
      </c>
      <c r="C3419" s="20"/>
      <c r="D3419" s="42">
        <v>1.3737939596176147</v>
      </c>
      <c r="E3419" s="53">
        <v>1.3789298534393311</v>
      </c>
    </row>
    <row r="3420" spans="1:5" ht="60" x14ac:dyDescent="0.25">
      <c r="A3420" s="5" t="s">
        <v>6743</v>
      </c>
      <c r="B3420" s="15" t="s">
        <v>6744</v>
      </c>
      <c r="C3420" s="20" t="s">
        <v>3759</v>
      </c>
      <c r="D3420" s="43">
        <v>25.47456169128418</v>
      </c>
      <c r="E3420" s="54">
        <v>26.544519424438477</v>
      </c>
    </row>
    <row r="3421" spans="1:5" ht="60" x14ac:dyDescent="0.25">
      <c r="A3421" s="5" t="s">
        <v>6745</v>
      </c>
      <c r="B3421" s="15" t="s">
        <v>6746</v>
      </c>
      <c r="C3421" s="20" t="s">
        <v>376</v>
      </c>
      <c r="D3421" s="42">
        <v>2.5160105228424072</v>
      </c>
      <c r="E3421" s="53">
        <v>2.5372676849365234</v>
      </c>
    </row>
    <row r="3422" spans="1:5" ht="60" x14ac:dyDescent="0.25">
      <c r="A3422" s="5" t="s">
        <v>6747</v>
      </c>
      <c r="B3422" s="15" t="s">
        <v>6748</v>
      </c>
      <c r="C3422" s="20" t="s">
        <v>5053</v>
      </c>
      <c r="D3422" s="47">
        <v>6.9029532372951508E-2</v>
      </c>
      <c r="E3422" s="58">
        <v>6.9375157356262207E-2</v>
      </c>
    </row>
    <row r="3423" spans="1:5" ht="60" x14ac:dyDescent="0.25">
      <c r="A3423" s="5" t="s">
        <v>6749</v>
      </c>
      <c r="B3423" s="15" t="s">
        <v>6750</v>
      </c>
      <c r="C3423" s="20" t="s">
        <v>5056</v>
      </c>
      <c r="D3423" s="51">
        <v>2.7075149773736484E-5</v>
      </c>
      <c r="E3423" s="62">
        <v>2.7087617127108388E-5</v>
      </c>
    </row>
    <row r="3424" spans="1:5" ht="30" x14ac:dyDescent="0.25">
      <c r="A3424" s="5" t="s">
        <v>6751</v>
      </c>
      <c r="B3424" s="15" t="s">
        <v>6752</v>
      </c>
      <c r="C3424" s="20" t="s">
        <v>38</v>
      </c>
      <c r="D3424" s="42">
        <v>3.4473249912261963</v>
      </c>
      <c r="E3424" s="53">
        <v>3.4473249912261963</v>
      </c>
    </row>
    <row r="3425" spans="1:5" ht="30" x14ac:dyDescent="0.25">
      <c r="A3425" s="5" t="s">
        <v>6753</v>
      </c>
      <c r="B3425" s="15" t="s">
        <v>6754</v>
      </c>
      <c r="C3425" s="20" t="s">
        <v>30</v>
      </c>
      <c r="D3425" s="45">
        <v>138.328857421875</v>
      </c>
      <c r="E3425" s="56">
        <v>138.328857421875</v>
      </c>
    </row>
    <row r="3426" spans="1:5" ht="30" x14ac:dyDescent="0.25">
      <c r="A3426" s="5" t="s">
        <v>6755</v>
      </c>
      <c r="B3426" s="15" t="s">
        <v>6756</v>
      </c>
      <c r="C3426" s="20" t="s">
        <v>41</v>
      </c>
      <c r="D3426" s="45">
        <v>105.41726684570312</v>
      </c>
      <c r="E3426" s="56">
        <v>123.38818359375</v>
      </c>
    </row>
    <row r="3427" spans="1:5" ht="30" x14ac:dyDescent="0.25">
      <c r="A3427" s="5" t="s">
        <v>6757</v>
      </c>
      <c r="B3427" s="15" t="s">
        <v>6758</v>
      </c>
      <c r="C3427" s="20" t="s">
        <v>376</v>
      </c>
      <c r="D3427" s="42">
        <v>1.8800829648971558</v>
      </c>
      <c r="E3427" s="53">
        <v>1.8800829648971558</v>
      </c>
    </row>
    <row r="3428" spans="1:5" ht="30" x14ac:dyDescent="0.25">
      <c r="A3428" s="5" t="s">
        <v>6759</v>
      </c>
      <c r="B3428" s="15" t="s">
        <v>6760</v>
      </c>
      <c r="C3428" s="20" t="s">
        <v>371</v>
      </c>
      <c r="D3428" s="45">
        <v>647.10162353515625</v>
      </c>
      <c r="E3428" s="56">
        <v>647.10162353515625</v>
      </c>
    </row>
    <row r="3429" spans="1:5" ht="30" x14ac:dyDescent="0.25">
      <c r="A3429" s="5" t="s">
        <v>6761</v>
      </c>
      <c r="B3429" s="15" t="s">
        <v>6762</v>
      </c>
      <c r="C3429" s="20" t="s">
        <v>371</v>
      </c>
      <c r="D3429" s="48">
        <v>-1900.386962890625</v>
      </c>
      <c r="E3429" s="59">
        <v>-1900.386962890625</v>
      </c>
    </row>
    <row r="3430" spans="1:5" ht="30" x14ac:dyDescent="0.25">
      <c r="A3430" s="5" t="s">
        <v>6763</v>
      </c>
      <c r="B3430" s="15" t="s">
        <v>6764</v>
      </c>
      <c r="C3430" s="20"/>
      <c r="D3430" s="47">
        <v>3.0276568606495857E-2</v>
      </c>
      <c r="E3430" s="58">
        <v>3.0276568606495857E-2</v>
      </c>
    </row>
    <row r="3431" spans="1:5" ht="30" x14ac:dyDescent="0.25">
      <c r="A3431" s="5" t="s">
        <v>6765</v>
      </c>
      <c r="B3431" s="15" t="s">
        <v>6766</v>
      </c>
      <c r="C3431" s="20" t="s">
        <v>3759</v>
      </c>
      <c r="D3431" s="43">
        <v>58.332229614257813</v>
      </c>
      <c r="E3431" s="54">
        <v>58.332229614257813</v>
      </c>
    </row>
    <row r="3432" spans="1:5" ht="30" x14ac:dyDescent="0.25">
      <c r="A3432" s="5" t="s">
        <v>6767</v>
      </c>
      <c r="B3432" s="15" t="s">
        <v>6768</v>
      </c>
      <c r="C3432" s="20" t="s">
        <v>376</v>
      </c>
      <c r="D3432" s="42">
        <v>4.2809076309204102</v>
      </c>
      <c r="E3432" s="53">
        <v>4.2809076309204102</v>
      </c>
    </row>
    <row r="3433" spans="1:5" ht="30" x14ac:dyDescent="0.25">
      <c r="A3433" s="5" t="s">
        <v>6769</v>
      </c>
      <c r="B3433" s="15" t="s">
        <v>6770</v>
      </c>
      <c r="C3433" s="20" t="s">
        <v>5053</v>
      </c>
      <c r="D3433" s="47">
        <v>2.9225748032331467E-2</v>
      </c>
      <c r="E3433" s="58">
        <v>2.9225748032331467E-2</v>
      </c>
    </row>
    <row r="3434" spans="1:5" ht="30" x14ac:dyDescent="0.25">
      <c r="A3434" s="5" t="s">
        <v>6771</v>
      </c>
      <c r="B3434" s="15" t="s">
        <v>6772</v>
      </c>
      <c r="C3434" s="20" t="s">
        <v>5056</v>
      </c>
      <c r="D3434" s="51">
        <v>1.3613910596177448E-5</v>
      </c>
      <c r="E3434" s="62">
        <v>1.3613910596177448E-5</v>
      </c>
    </row>
    <row r="3435" spans="1:5" ht="30" x14ac:dyDescent="0.25">
      <c r="A3435" s="5" t="s">
        <v>6773</v>
      </c>
      <c r="B3435" s="15" t="s">
        <v>6774</v>
      </c>
      <c r="C3435" s="20" t="s">
        <v>38</v>
      </c>
      <c r="D3435" s="42">
        <v>3.4473249912261963</v>
      </c>
      <c r="E3435" s="53">
        <v>3.4473249912261963</v>
      </c>
    </row>
    <row r="3436" spans="1:5" ht="30" x14ac:dyDescent="0.25">
      <c r="A3436" s="5" t="s">
        <v>6775</v>
      </c>
      <c r="B3436" s="15" t="s">
        <v>6776</v>
      </c>
      <c r="C3436" s="20" t="s">
        <v>30</v>
      </c>
      <c r="D3436" s="45">
        <v>138.328857421875</v>
      </c>
      <c r="E3436" s="56">
        <v>138.328857421875</v>
      </c>
    </row>
    <row r="3437" spans="1:5" ht="30" x14ac:dyDescent="0.25">
      <c r="A3437" s="5" t="s">
        <v>6777</v>
      </c>
      <c r="B3437" s="15" t="s">
        <v>6778</v>
      </c>
      <c r="C3437" s="20" t="s">
        <v>41</v>
      </c>
      <c r="D3437" s="45">
        <v>105.41728210449219</v>
      </c>
      <c r="E3437" s="56">
        <v>123.38819122314453</v>
      </c>
    </row>
    <row r="3438" spans="1:5" ht="30" x14ac:dyDescent="0.25">
      <c r="A3438" s="5" t="s">
        <v>6779</v>
      </c>
      <c r="B3438" s="15" t="s">
        <v>6780</v>
      </c>
      <c r="C3438" s="20" t="s">
        <v>376</v>
      </c>
      <c r="D3438" s="42">
        <v>1.8800829648971558</v>
      </c>
      <c r="E3438" s="53">
        <v>1.8800829648971558</v>
      </c>
    </row>
    <row r="3439" spans="1:5" ht="30" x14ac:dyDescent="0.25">
      <c r="A3439" s="5" t="s">
        <v>6781</v>
      </c>
      <c r="B3439" s="15" t="s">
        <v>6782</v>
      </c>
      <c r="C3439" s="20" t="s">
        <v>371</v>
      </c>
      <c r="D3439" s="45">
        <v>647.10162353515625</v>
      </c>
      <c r="E3439" s="56">
        <v>647.10162353515625</v>
      </c>
    </row>
    <row r="3440" spans="1:5" ht="30" x14ac:dyDescent="0.25">
      <c r="A3440" s="5" t="s">
        <v>6783</v>
      </c>
      <c r="B3440" s="15" t="s">
        <v>6784</v>
      </c>
      <c r="C3440" s="20" t="s">
        <v>371</v>
      </c>
      <c r="D3440" s="48">
        <v>-1900.386962890625</v>
      </c>
      <c r="E3440" s="59">
        <v>-1900.386962890625</v>
      </c>
    </row>
    <row r="3441" spans="1:5" ht="30" x14ac:dyDescent="0.25">
      <c r="A3441" s="5" t="s">
        <v>6785</v>
      </c>
      <c r="B3441" s="15" t="s">
        <v>6786</v>
      </c>
      <c r="C3441" s="20"/>
      <c r="D3441" s="47">
        <v>3.0276568606495857E-2</v>
      </c>
      <c r="E3441" s="58">
        <v>3.0276568606495857E-2</v>
      </c>
    </row>
    <row r="3442" spans="1:5" ht="30" x14ac:dyDescent="0.25">
      <c r="A3442" s="5" t="s">
        <v>6787</v>
      </c>
      <c r="B3442" s="15" t="s">
        <v>6788</v>
      </c>
      <c r="C3442" s="20" t="s">
        <v>3759</v>
      </c>
      <c r="D3442" s="43">
        <v>58.332229614257813</v>
      </c>
      <c r="E3442" s="54">
        <v>58.332229614257813</v>
      </c>
    </row>
    <row r="3443" spans="1:5" ht="30" x14ac:dyDescent="0.25">
      <c r="A3443" s="5" t="s">
        <v>6789</v>
      </c>
      <c r="B3443" s="15" t="s">
        <v>6790</v>
      </c>
      <c r="C3443" s="20" t="s">
        <v>376</v>
      </c>
      <c r="D3443" s="42">
        <v>4.2809076309204102</v>
      </c>
      <c r="E3443" s="53">
        <v>4.2809076309204102</v>
      </c>
    </row>
    <row r="3444" spans="1:5" ht="30" x14ac:dyDescent="0.25">
      <c r="A3444" s="5" t="s">
        <v>6791</v>
      </c>
      <c r="B3444" s="15" t="s">
        <v>6792</v>
      </c>
      <c r="C3444" s="20" t="s">
        <v>5053</v>
      </c>
      <c r="D3444" s="47">
        <v>2.9225748032331467E-2</v>
      </c>
      <c r="E3444" s="58">
        <v>2.9225748032331467E-2</v>
      </c>
    </row>
    <row r="3445" spans="1:5" ht="30" x14ac:dyDescent="0.25">
      <c r="A3445" s="5" t="s">
        <v>6793</v>
      </c>
      <c r="B3445" s="15" t="s">
        <v>6794</v>
      </c>
      <c r="C3445" s="20" t="s">
        <v>5056</v>
      </c>
      <c r="D3445" s="51">
        <v>1.3613910596177448E-5</v>
      </c>
      <c r="E3445" s="62">
        <v>1.3613910596177448E-5</v>
      </c>
    </row>
    <row r="3446" spans="1:5" ht="30" x14ac:dyDescent="0.25">
      <c r="A3446" s="5" t="s">
        <v>6795</v>
      </c>
      <c r="B3446" s="15" t="s">
        <v>6796</v>
      </c>
      <c r="C3446" s="20" t="s">
        <v>38</v>
      </c>
      <c r="D3446" s="42">
        <v>3.4473249912261963</v>
      </c>
      <c r="E3446" s="53">
        <v>3.4473249912261963</v>
      </c>
    </row>
    <row r="3447" spans="1:5" ht="30" x14ac:dyDescent="0.25">
      <c r="A3447" s="5" t="s">
        <v>6797</v>
      </c>
      <c r="B3447" s="15" t="s">
        <v>6798</v>
      </c>
      <c r="C3447" s="20" t="s">
        <v>30</v>
      </c>
      <c r="D3447" s="45">
        <v>138.328857421875</v>
      </c>
      <c r="E3447" s="56">
        <v>138.328857421875</v>
      </c>
    </row>
    <row r="3448" spans="1:5" ht="30" x14ac:dyDescent="0.25">
      <c r="A3448" s="5" t="s">
        <v>6799</v>
      </c>
      <c r="B3448" s="15" t="s">
        <v>6800</v>
      </c>
      <c r="C3448" s="20" t="s">
        <v>41</v>
      </c>
      <c r="D3448" s="51">
        <v>2.9418970370898023E-7</v>
      </c>
      <c r="E3448" s="62">
        <v>2.9418970370898023E-7</v>
      </c>
    </row>
    <row r="3449" spans="1:5" ht="30" x14ac:dyDescent="0.25">
      <c r="A3449" s="5" t="s">
        <v>6801</v>
      </c>
      <c r="B3449" s="15" t="s">
        <v>6802</v>
      </c>
      <c r="C3449" s="20" t="s">
        <v>376</v>
      </c>
      <c r="D3449" s="42">
        <v>1.8800829648971558</v>
      </c>
      <c r="E3449" s="53">
        <v>1.8800829648971558</v>
      </c>
    </row>
    <row r="3450" spans="1:5" ht="30" x14ac:dyDescent="0.25">
      <c r="A3450" s="5" t="s">
        <v>6803</v>
      </c>
      <c r="B3450" s="15" t="s">
        <v>6804</v>
      </c>
      <c r="C3450" s="20" t="s">
        <v>371</v>
      </c>
      <c r="D3450" s="45">
        <v>647.10162353515625</v>
      </c>
      <c r="E3450" s="56">
        <v>647.10162353515625</v>
      </c>
    </row>
    <row r="3451" spans="1:5" ht="30" x14ac:dyDescent="0.25">
      <c r="A3451" s="5" t="s">
        <v>6805</v>
      </c>
      <c r="B3451" s="15" t="s">
        <v>6806</v>
      </c>
      <c r="C3451" s="20" t="s">
        <v>371</v>
      </c>
      <c r="D3451" s="48">
        <v>-1900.386962890625</v>
      </c>
      <c r="E3451" s="59">
        <v>-1900.386962890625</v>
      </c>
    </row>
    <row r="3452" spans="1:5" ht="30" x14ac:dyDescent="0.25">
      <c r="A3452" s="5" t="s">
        <v>6807</v>
      </c>
      <c r="B3452" s="15" t="s">
        <v>6808</v>
      </c>
      <c r="C3452" s="20"/>
      <c r="D3452" s="47">
        <v>3.0276568606495857E-2</v>
      </c>
      <c r="E3452" s="58">
        <v>3.0276568606495857E-2</v>
      </c>
    </row>
    <row r="3453" spans="1:5" ht="30" x14ac:dyDescent="0.25">
      <c r="A3453" s="5" t="s">
        <v>6809</v>
      </c>
      <c r="B3453" s="15" t="s">
        <v>6810</v>
      </c>
      <c r="C3453" s="20" t="s">
        <v>3759</v>
      </c>
      <c r="D3453" s="43">
        <v>58.332229614257813</v>
      </c>
      <c r="E3453" s="54">
        <v>58.332229614257813</v>
      </c>
    </row>
    <row r="3454" spans="1:5" ht="30" x14ac:dyDescent="0.25">
      <c r="A3454" s="5" t="s">
        <v>6811</v>
      </c>
      <c r="B3454" s="15" t="s">
        <v>6812</v>
      </c>
      <c r="C3454" s="20" t="s">
        <v>376</v>
      </c>
      <c r="D3454" s="42">
        <v>4.2809076309204102</v>
      </c>
      <c r="E3454" s="53">
        <v>4.2809076309204102</v>
      </c>
    </row>
    <row r="3455" spans="1:5" ht="30" x14ac:dyDescent="0.25">
      <c r="A3455" s="5" t="s">
        <v>6813</v>
      </c>
      <c r="B3455" s="15" t="s">
        <v>6814</v>
      </c>
      <c r="C3455" s="20" t="s">
        <v>5053</v>
      </c>
      <c r="D3455" s="47">
        <v>2.9225748032331467E-2</v>
      </c>
      <c r="E3455" s="58">
        <v>2.9225748032331467E-2</v>
      </c>
    </row>
    <row r="3456" spans="1:5" ht="30" x14ac:dyDescent="0.25">
      <c r="A3456" s="5" t="s">
        <v>6815</v>
      </c>
      <c r="B3456" s="15" t="s">
        <v>6816</v>
      </c>
      <c r="C3456" s="20" t="s">
        <v>5056</v>
      </c>
      <c r="D3456" s="51">
        <v>1.3613910596177448E-5</v>
      </c>
      <c r="E3456" s="62">
        <v>1.3613910596177448E-5</v>
      </c>
    </row>
    <row r="3457" spans="1:5" ht="30" x14ac:dyDescent="0.25">
      <c r="A3457" s="5" t="s">
        <v>6817</v>
      </c>
      <c r="B3457" s="15" t="s">
        <v>6818</v>
      </c>
      <c r="C3457" s="20" t="s">
        <v>38</v>
      </c>
      <c r="D3457" s="42">
        <v>1.0135135650634766</v>
      </c>
      <c r="E3457" s="53">
        <v>1.0135135650634766</v>
      </c>
    </row>
    <row r="3458" spans="1:5" ht="30" x14ac:dyDescent="0.25">
      <c r="A3458" s="5" t="s">
        <v>6819</v>
      </c>
      <c r="B3458" s="15" t="s">
        <v>6820</v>
      </c>
      <c r="C3458" s="20" t="s">
        <v>30</v>
      </c>
      <c r="D3458" s="43">
        <v>29.241628646850586</v>
      </c>
      <c r="E3458" s="54">
        <v>27.322345733642578</v>
      </c>
    </row>
    <row r="3459" spans="1:5" ht="30" x14ac:dyDescent="0.25">
      <c r="A3459" s="5" t="s">
        <v>6821</v>
      </c>
      <c r="B3459" s="15" t="s">
        <v>6822</v>
      </c>
      <c r="C3459" s="20" t="s">
        <v>41</v>
      </c>
      <c r="D3459" s="44">
        <v>7987.005859375</v>
      </c>
      <c r="E3459" s="55">
        <v>9313.91015625</v>
      </c>
    </row>
    <row r="3460" spans="1:5" ht="30" x14ac:dyDescent="0.25">
      <c r="A3460" s="5" t="s">
        <v>6823</v>
      </c>
      <c r="B3460" s="15" t="s">
        <v>6824</v>
      </c>
      <c r="C3460" s="20" t="s">
        <v>376</v>
      </c>
      <c r="D3460" s="47">
        <v>0.42629286646842957</v>
      </c>
      <c r="E3460" s="58">
        <v>0.39967441558837891</v>
      </c>
    </row>
    <row r="3461" spans="1:5" ht="30" x14ac:dyDescent="0.25">
      <c r="A3461" s="5" t="s">
        <v>6825</v>
      </c>
      <c r="B3461" s="15" t="s">
        <v>6826</v>
      </c>
      <c r="C3461" s="20" t="s">
        <v>371</v>
      </c>
      <c r="D3461" s="45">
        <v>122.57333374023437</v>
      </c>
      <c r="E3461" s="56">
        <v>114.54670715332031</v>
      </c>
    </row>
    <row r="3462" spans="1:5" ht="30" x14ac:dyDescent="0.25">
      <c r="A3462" s="5" t="s">
        <v>6827</v>
      </c>
      <c r="B3462" s="15" t="s">
        <v>6828</v>
      </c>
      <c r="C3462" s="20" t="s">
        <v>371</v>
      </c>
      <c r="D3462" s="48">
        <v>-2424.915283203125</v>
      </c>
      <c r="E3462" s="59">
        <v>-2432.94189453125</v>
      </c>
    </row>
    <row r="3463" spans="1:5" ht="30" x14ac:dyDescent="0.25">
      <c r="A3463" s="5" t="s">
        <v>6829</v>
      </c>
      <c r="B3463" s="15" t="s">
        <v>6830</v>
      </c>
      <c r="C3463" s="20"/>
      <c r="D3463" s="47">
        <v>-0.13137394189834595</v>
      </c>
      <c r="E3463" s="58">
        <v>-0.13493101298809052</v>
      </c>
    </row>
    <row r="3464" spans="1:5" ht="30" x14ac:dyDescent="0.25">
      <c r="A3464" s="5" t="s">
        <v>6831</v>
      </c>
      <c r="B3464" s="15" t="s">
        <v>6832</v>
      </c>
      <c r="C3464" s="20" t="s">
        <v>3759</v>
      </c>
      <c r="D3464" s="45">
        <v>995.91595458984375</v>
      </c>
      <c r="E3464" s="56">
        <v>996.46563720703125</v>
      </c>
    </row>
    <row r="3465" spans="1:5" ht="30" x14ac:dyDescent="0.25">
      <c r="A3465" s="5" t="s">
        <v>6833</v>
      </c>
      <c r="B3465" s="15" t="s">
        <v>6834</v>
      </c>
      <c r="C3465" s="20" t="s">
        <v>376</v>
      </c>
      <c r="D3465" s="42">
        <v>4.1782875061035156</v>
      </c>
      <c r="E3465" s="53">
        <v>4.1786408424377441</v>
      </c>
    </row>
    <row r="3466" spans="1:5" ht="30" x14ac:dyDescent="0.25">
      <c r="A3466" s="5" t="s">
        <v>6835</v>
      </c>
      <c r="B3466" s="15" t="s">
        <v>6836</v>
      </c>
      <c r="C3466" s="20" t="s">
        <v>5053</v>
      </c>
      <c r="D3466" s="47">
        <v>0.6144338846206665</v>
      </c>
      <c r="E3466" s="58">
        <v>0.61158531904220581</v>
      </c>
    </row>
    <row r="3467" spans="1:5" ht="30" x14ac:dyDescent="0.25">
      <c r="A3467" s="5" t="s">
        <v>6837</v>
      </c>
      <c r="B3467" s="15" t="s">
        <v>6838</v>
      </c>
      <c r="C3467" s="20" t="s">
        <v>5056</v>
      </c>
      <c r="D3467" s="52">
        <v>8.0939120380207896E-4</v>
      </c>
      <c r="E3467" s="63">
        <v>8.4395898738875985E-4</v>
      </c>
    </row>
    <row r="3468" spans="1:5" ht="30" x14ac:dyDescent="0.25">
      <c r="A3468" s="5" t="s">
        <v>6839</v>
      </c>
      <c r="B3468" s="15" t="s">
        <v>6840</v>
      </c>
      <c r="C3468" s="20" t="s">
        <v>38</v>
      </c>
      <c r="D3468" s="43">
        <v>71.350006103515625</v>
      </c>
      <c r="E3468" s="54">
        <v>74.092498779296875</v>
      </c>
    </row>
    <row r="3469" spans="1:5" ht="30" x14ac:dyDescent="0.25">
      <c r="A3469" s="5" t="s">
        <v>6841</v>
      </c>
      <c r="B3469" s="15" t="s">
        <v>6842</v>
      </c>
      <c r="C3469" s="20" t="s">
        <v>30</v>
      </c>
      <c r="D3469" s="45">
        <v>530.75543212890625</v>
      </c>
      <c r="E3469" s="56">
        <v>531.87158203125</v>
      </c>
    </row>
    <row r="3470" spans="1:5" ht="30" x14ac:dyDescent="0.25">
      <c r="A3470" s="5" t="s">
        <v>6843</v>
      </c>
      <c r="B3470" s="15" t="s">
        <v>6844</v>
      </c>
      <c r="C3470" s="20" t="s">
        <v>41</v>
      </c>
      <c r="D3470" s="45">
        <v>210.33328247070312</v>
      </c>
      <c r="E3470" s="56">
        <v>246.19003295898437</v>
      </c>
    </row>
    <row r="3471" spans="1:5" ht="30" x14ac:dyDescent="0.25">
      <c r="A3471" s="5" t="s">
        <v>6845</v>
      </c>
      <c r="B3471" s="15" t="s">
        <v>6846</v>
      </c>
      <c r="C3471" s="20" t="s">
        <v>376</v>
      </c>
      <c r="D3471" s="42">
        <v>6.8836708068847656</v>
      </c>
      <c r="E3471" s="53">
        <v>6.8668951988220215</v>
      </c>
    </row>
    <row r="3472" spans="1:5" ht="30" x14ac:dyDescent="0.25">
      <c r="A3472" s="5" t="s">
        <v>6847</v>
      </c>
      <c r="B3472" s="15" t="s">
        <v>6848</v>
      </c>
      <c r="C3472" s="20" t="s">
        <v>371</v>
      </c>
      <c r="D3472" s="44">
        <v>3484.036865234375</v>
      </c>
      <c r="E3472" s="55">
        <v>3483.86376953125</v>
      </c>
    </row>
    <row r="3473" spans="1:5" ht="30" x14ac:dyDescent="0.25">
      <c r="A3473" s="5" t="s">
        <v>6849</v>
      </c>
      <c r="B3473" s="15" t="s">
        <v>6850</v>
      </c>
      <c r="C3473" s="20" t="s">
        <v>371</v>
      </c>
      <c r="D3473" s="45">
        <v>936.5484619140625</v>
      </c>
      <c r="E3473" s="56">
        <v>936.3751220703125</v>
      </c>
    </row>
    <row r="3474" spans="1:5" ht="30" x14ac:dyDescent="0.25">
      <c r="A3474" s="5" t="s">
        <v>6851</v>
      </c>
      <c r="B3474" s="15" t="s">
        <v>6852</v>
      </c>
      <c r="C3474" s="20"/>
      <c r="D3474" s="42">
        <v>1.4766254425048828</v>
      </c>
      <c r="E3474" s="53">
        <v>1.4846731424331665</v>
      </c>
    </row>
    <row r="3475" spans="1:5" ht="30" x14ac:dyDescent="0.25">
      <c r="A3475" s="5" t="s">
        <v>6853</v>
      </c>
      <c r="B3475" s="15" t="s">
        <v>6854</v>
      </c>
      <c r="C3475" s="20" t="s">
        <v>3759</v>
      </c>
      <c r="D3475" s="43">
        <v>20.198266983032227</v>
      </c>
      <c r="E3475" s="54">
        <v>20.981178283691406</v>
      </c>
    </row>
    <row r="3476" spans="1:5" ht="30" x14ac:dyDescent="0.25">
      <c r="A3476" s="5" t="s">
        <v>6855</v>
      </c>
      <c r="B3476" s="15" t="s">
        <v>6856</v>
      </c>
      <c r="C3476" s="20" t="s">
        <v>376</v>
      </c>
      <c r="D3476" s="42">
        <v>2.3807616233825684</v>
      </c>
      <c r="E3476" s="53">
        <v>2.3903994560241699</v>
      </c>
    </row>
    <row r="3477" spans="1:5" ht="30" x14ac:dyDescent="0.25">
      <c r="A3477" s="5" t="s">
        <v>6857</v>
      </c>
      <c r="B3477" s="15" t="s">
        <v>6858</v>
      </c>
      <c r="C3477" s="20" t="s">
        <v>5053</v>
      </c>
      <c r="D3477" s="47">
        <v>7.6115064322948456E-2</v>
      </c>
      <c r="E3477" s="58">
        <v>7.6483637094497681E-2</v>
      </c>
    </row>
    <row r="3478" spans="1:5" ht="30" x14ac:dyDescent="0.25">
      <c r="A3478" s="5" t="s">
        <v>6859</v>
      </c>
      <c r="B3478" s="15" t="s">
        <v>6860</v>
      </c>
      <c r="C3478" s="20" t="s">
        <v>5056</v>
      </c>
      <c r="D3478" s="51">
        <v>3.0060869903536513E-5</v>
      </c>
      <c r="E3478" s="62">
        <v>3.0120823794277385E-5</v>
      </c>
    </row>
    <row r="3479" spans="1:5" ht="45" x14ac:dyDescent="0.25">
      <c r="A3479" s="5" t="s">
        <v>6861</v>
      </c>
      <c r="B3479" s="15" t="s">
        <v>6862</v>
      </c>
      <c r="C3479" s="20" t="s">
        <v>38</v>
      </c>
      <c r="D3479" s="43">
        <v>98.65985107421875</v>
      </c>
      <c r="E3479" s="56">
        <v>102.441650390625</v>
      </c>
    </row>
    <row r="3480" spans="1:5" ht="45" x14ac:dyDescent="0.25">
      <c r="A3480" s="5" t="s">
        <v>6863</v>
      </c>
      <c r="B3480" s="15" t="s">
        <v>6864</v>
      </c>
      <c r="C3480" s="20" t="s">
        <v>30</v>
      </c>
      <c r="D3480" s="45">
        <v>222.14277648925781</v>
      </c>
      <c r="E3480" s="56">
        <v>222.47036743164062</v>
      </c>
    </row>
    <row r="3481" spans="1:5" ht="45" x14ac:dyDescent="0.25">
      <c r="A3481" s="5" t="s">
        <v>6865</v>
      </c>
      <c r="B3481" s="15" t="s">
        <v>6866</v>
      </c>
      <c r="C3481" s="20" t="s">
        <v>41</v>
      </c>
      <c r="D3481" s="45">
        <v>201.00125122070312</v>
      </c>
      <c r="E3481" s="56">
        <v>235.12034606933594</v>
      </c>
    </row>
    <row r="3482" spans="1:5" ht="45" x14ac:dyDescent="0.25">
      <c r="A3482" s="5" t="s">
        <v>6867</v>
      </c>
      <c r="B3482" s="15" t="s">
        <v>6868</v>
      </c>
      <c r="C3482" s="20" t="s">
        <v>376</v>
      </c>
      <c r="D3482" s="42">
        <v>2.5238921642303467</v>
      </c>
      <c r="E3482" s="53">
        <v>2.5262327194213867</v>
      </c>
    </row>
    <row r="3483" spans="1:5" ht="45" x14ac:dyDescent="0.25">
      <c r="A3483" s="5" t="s">
        <v>6869</v>
      </c>
      <c r="B3483" s="15" t="s">
        <v>6870</v>
      </c>
      <c r="C3483" s="20" t="s">
        <v>371</v>
      </c>
      <c r="D3483" s="45">
        <v>955.62481689453125</v>
      </c>
      <c r="E3483" s="56">
        <v>957.23193359375</v>
      </c>
    </row>
    <row r="3484" spans="1:5" ht="45" x14ac:dyDescent="0.25">
      <c r="A3484" s="5" t="s">
        <v>6871</v>
      </c>
      <c r="B3484" s="15" t="s">
        <v>6872</v>
      </c>
      <c r="C3484" s="20" t="s">
        <v>371</v>
      </c>
      <c r="D3484" s="48">
        <v>-1591.86376953125</v>
      </c>
      <c r="E3484" s="59">
        <v>-1590.256591796875</v>
      </c>
    </row>
    <row r="3485" spans="1:5" ht="45" x14ac:dyDescent="0.25">
      <c r="A3485" s="5" t="s">
        <v>6873</v>
      </c>
      <c r="B3485" s="15" t="s">
        <v>6874</v>
      </c>
      <c r="C3485" s="20"/>
      <c r="D3485" s="47">
        <v>-0.33671548962593079</v>
      </c>
      <c r="E3485" s="58">
        <v>-0.35401475429534912</v>
      </c>
    </row>
    <row r="3486" spans="1:5" ht="45" x14ac:dyDescent="0.25">
      <c r="A3486" s="5" t="s">
        <v>6875</v>
      </c>
      <c r="B3486" s="15" t="s">
        <v>6876</v>
      </c>
      <c r="C3486" s="20" t="s">
        <v>3759</v>
      </c>
      <c r="D3486" s="45">
        <v>844.04302978515625</v>
      </c>
      <c r="E3486" s="56">
        <v>843.94610595703125</v>
      </c>
    </row>
    <row r="3487" spans="1:5" ht="45" x14ac:dyDescent="0.25">
      <c r="A3487" s="5" t="s">
        <v>6877</v>
      </c>
      <c r="B3487" s="15" t="s">
        <v>6878</v>
      </c>
      <c r="C3487" s="20" t="s">
        <v>376</v>
      </c>
      <c r="D3487" s="42">
        <v>4.5698184967041016</v>
      </c>
      <c r="E3487" s="53">
        <v>4.5691466331481934</v>
      </c>
    </row>
    <row r="3488" spans="1:5" ht="45" x14ac:dyDescent="0.25">
      <c r="A3488" s="5" t="s">
        <v>6879</v>
      </c>
      <c r="B3488" s="15" t="s">
        <v>6880</v>
      </c>
      <c r="C3488" s="20" t="s">
        <v>5053</v>
      </c>
      <c r="D3488" s="47">
        <v>0.65432548522949219</v>
      </c>
      <c r="E3488" s="58">
        <v>0.65441125631332397</v>
      </c>
    </row>
    <row r="3489" spans="1:5" ht="45" x14ac:dyDescent="0.25">
      <c r="A3489" s="5" t="s">
        <v>6881</v>
      </c>
      <c r="B3489" s="15" t="s">
        <v>6882</v>
      </c>
      <c r="C3489" s="20" t="s">
        <v>5056</v>
      </c>
      <c r="D3489" s="52">
        <v>1.2163661449449137E-4</v>
      </c>
      <c r="E3489" s="63">
        <v>1.2154527212260291E-4</v>
      </c>
    </row>
    <row r="3490" spans="1:5" ht="60" x14ac:dyDescent="0.25">
      <c r="A3490" s="5" t="s">
        <v>6883</v>
      </c>
      <c r="B3490" s="15" t="s">
        <v>6884</v>
      </c>
      <c r="C3490" s="20" t="s">
        <v>38</v>
      </c>
      <c r="D3490" s="43">
        <v>80.9771728515625</v>
      </c>
      <c r="E3490" s="54">
        <v>84.081169128417969</v>
      </c>
    </row>
    <row r="3491" spans="1:5" ht="60" x14ac:dyDescent="0.25">
      <c r="A3491" s="5" t="s">
        <v>6885</v>
      </c>
      <c r="B3491" s="15" t="s">
        <v>6886</v>
      </c>
      <c r="C3491" s="20" t="s">
        <v>30</v>
      </c>
      <c r="D3491" s="45">
        <v>411.5054931640625</v>
      </c>
      <c r="E3491" s="56">
        <v>411.50531005859375</v>
      </c>
    </row>
    <row r="3492" spans="1:5" ht="60" x14ac:dyDescent="0.25">
      <c r="A3492" s="5" t="s">
        <v>6887</v>
      </c>
      <c r="B3492" s="15" t="s">
        <v>6888</v>
      </c>
      <c r="C3492" s="20" t="s">
        <v>41</v>
      </c>
      <c r="D3492" s="45">
        <v>205.37744140625</v>
      </c>
      <c r="E3492" s="56">
        <v>240.32330322265625</v>
      </c>
    </row>
    <row r="3493" spans="1:5" ht="60" x14ac:dyDescent="0.25">
      <c r="A3493" s="5" t="s">
        <v>6889</v>
      </c>
      <c r="B3493" s="15" t="s">
        <v>6890</v>
      </c>
      <c r="C3493" s="20" t="s">
        <v>376</v>
      </c>
      <c r="D3493" s="42">
        <v>6.4049243927001953</v>
      </c>
      <c r="E3493" s="53">
        <v>6.3809151649475098</v>
      </c>
    </row>
    <row r="3494" spans="1:5" ht="60" x14ac:dyDescent="0.25">
      <c r="A3494" s="5" t="s">
        <v>6891</v>
      </c>
      <c r="B3494" s="15" t="s">
        <v>6892</v>
      </c>
      <c r="C3494" s="20" t="s">
        <v>371</v>
      </c>
      <c r="D3494" s="44">
        <v>3169.318603515625</v>
      </c>
      <c r="E3494" s="55">
        <v>3163.44921875</v>
      </c>
    </row>
    <row r="3495" spans="1:5" ht="60" x14ac:dyDescent="0.25">
      <c r="A3495" s="5" t="s">
        <v>6893</v>
      </c>
      <c r="B3495" s="15" t="s">
        <v>6894</v>
      </c>
      <c r="C3495" s="20" t="s">
        <v>371</v>
      </c>
      <c r="D3495" s="45">
        <v>621.830078125</v>
      </c>
      <c r="E3495" s="56">
        <v>615.960693359375</v>
      </c>
    </row>
    <row r="3496" spans="1:5" ht="60" x14ac:dyDescent="0.25">
      <c r="A3496" s="5" t="s">
        <v>6895</v>
      </c>
      <c r="B3496" s="15" t="s">
        <v>6896</v>
      </c>
      <c r="C3496" s="20"/>
      <c r="D3496" s="42">
        <v>1.2871460914611816</v>
      </c>
      <c r="E3496" s="53">
        <v>1.2902926206588745</v>
      </c>
    </row>
    <row r="3497" spans="1:5" ht="60" x14ac:dyDescent="0.25">
      <c r="A3497" s="5" t="s">
        <v>6897</v>
      </c>
      <c r="B3497" s="15" t="s">
        <v>6898</v>
      </c>
      <c r="C3497" s="20" t="s">
        <v>3759</v>
      </c>
      <c r="D3497" s="43">
        <v>28.749170303344727</v>
      </c>
      <c r="E3497" s="54">
        <v>30.007335662841797</v>
      </c>
    </row>
    <row r="3498" spans="1:5" ht="60" x14ac:dyDescent="0.25">
      <c r="A3498" s="5" t="s">
        <v>6899</v>
      </c>
      <c r="B3498" s="15" t="s">
        <v>6900</v>
      </c>
      <c r="C3498" s="20" t="s">
        <v>376</v>
      </c>
      <c r="D3498" s="42">
        <v>2.7285006046295166</v>
      </c>
      <c r="E3498" s="53">
        <v>2.7654609680175781</v>
      </c>
    </row>
    <row r="3499" spans="1:5" ht="60" x14ac:dyDescent="0.25">
      <c r="A3499" s="5" t="s">
        <v>6901</v>
      </c>
      <c r="B3499" s="15" t="s">
        <v>6902</v>
      </c>
      <c r="C3499" s="20" t="s">
        <v>5053</v>
      </c>
      <c r="D3499" s="47">
        <v>6.4791746437549591E-2</v>
      </c>
      <c r="E3499" s="58">
        <v>6.5258234739303589E-2</v>
      </c>
    </row>
    <row r="3500" spans="1:5" ht="60" x14ac:dyDescent="0.25">
      <c r="A3500" s="5" t="s">
        <v>6903</v>
      </c>
      <c r="B3500" s="15" t="s">
        <v>6904</v>
      </c>
      <c r="C3500" s="20" t="s">
        <v>5056</v>
      </c>
      <c r="D3500" s="51">
        <v>2.4944249162217602E-5</v>
      </c>
      <c r="E3500" s="62">
        <v>2.4954118998721242E-5</v>
      </c>
    </row>
    <row r="3501" spans="1:5" ht="45" x14ac:dyDescent="0.25">
      <c r="A3501" s="5" t="s">
        <v>6905</v>
      </c>
      <c r="B3501" s="15" t="s">
        <v>6906</v>
      </c>
      <c r="C3501" s="20" t="s">
        <v>38</v>
      </c>
      <c r="D3501" s="43">
        <v>99.487205505371094</v>
      </c>
      <c r="E3501" s="56">
        <v>103.26901245117187</v>
      </c>
    </row>
    <row r="3502" spans="1:5" ht="60" x14ac:dyDescent="0.25">
      <c r="A3502" s="5" t="s">
        <v>6907</v>
      </c>
      <c r="B3502" s="15" t="s">
        <v>6908</v>
      </c>
      <c r="C3502" s="20" t="s">
        <v>30</v>
      </c>
      <c r="D3502" s="45">
        <v>156.93098449707031</v>
      </c>
      <c r="E3502" s="56">
        <v>157.06715393066406</v>
      </c>
    </row>
    <row r="3503" spans="1:5" ht="60" x14ac:dyDescent="0.25">
      <c r="A3503" s="5" t="s">
        <v>6909</v>
      </c>
      <c r="B3503" s="15" t="s">
        <v>6910</v>
      </c>
      <c r="C3503" s="20" t="s">
        <v>41</v>
      </c>
      <c r="D3503" s="42">
        <v>4.8774323463439941</v>
      </c>
      <c r="E3503" s="53">
        <v>5.7893123626708984</v>
      </c>
    </row>
    <row r="3504" spans="1:5" ht="45" x14ac:dyDescent="0.25">
      <c r="A3504" s="5" t="s">
        <v>6911</v>
      </c>
      <c r="B3504" s="15" t="s">
        <v>6912</v>
      </c>
      <c r="C3504" s="20" t="s">
        <v>376</v>
      </c>
      <c r="D3504" s="42">
        <v>1.9012372493743896</v>
      </c>
      <c r="E3504" s="53">
        <v>1.9021713733673096</v>
      </c>
    </row>
    <row r="3505" spans="1:5" ht="45" x14ac:dyDescent="0.25">
      <c r="A3505" s="5" t="s">
        <v>6913</v>
      </c>
      <c r="B3505" s="15" t="s">
        <v>6914</v>
      </c>
      <c r="C3505" s="20" t="s">
        <v>371</v>
      </c>
      <c r="D3505" s="45">
        <v>667.8067626953125</v>
      </c>
      <c r="E3505" s="56">
        <v>668.62213134765625</v>
      </c>
    </row>
    <row r="3506" spans="1:5" ht="60" x14ac:dyDescent="0.25">
      <c r="A3506" s="5" t="s">
        <v>6915</v>
      </c>
      <c r="B3506" s="15" t="s">
        <v>6916</v>
      </c>
      <c r="C3506" s="20" t="s">
        <v>371</v>
      </c>
      <c r="D3506" s="48">
        <v>-1879.6817626953125</v>
      </c>
      <c r="E3506" s="59">
        <v>-1878.8663330078125</v>
      </c>
    </row>
    <row r="3507" spans="1:5" ht="60" x14ac:dyDescent="0.25">
      <c r="A3507" s="5" t="s">
        <v>6917</v>
      </c>
      <c r="B3507" s="15" t="s">
        <v>6918</v>
      </c>
      <c r="C3507" s="20"/>
      <c r="D3507" s="47">
        <v>-0.55865007638931274</v>
      </c>
      <c r="E3507" s="58">
        <v>-0.58056014776229858</v>
      </c>
    </row>
    <row r="3508" spans="1:5" ht="45" x14ac:dyDescent="0.25">
      <c r="A3508" s="5" t="s">
        <v>6919</v>
      </c>
      <c r="B3508" s="15" t="s">
        <v>6920</v>
      </c>
      <c r="C3508" s="20" t="s">
        <v>3759</v>
      </c>
      <c r="D3508" s="45">
        <v>915.87408447265625</v>
      </c>
      <c r="E3508" s="56">
        <v>915.95904541015625</v>
      </c>
    </row>
    <row r="3509" spans="1:5" ht="60" x14ac:dyDescent="0.25">
      <c r="A3509" s="5" t="s">
        <v>6921</v>
      </c>
      <c r="B3509" s="15" t="s">
        <v>6922</v>
      </c>
      <c r="C3509" s="20" t="s">
        <v>376</v>
      </c>
      <c r="D3509" s="42">
        <v>4.2983016967773437</v>
      </c>
      <c r="E3509" s="53">
        <v>4.2974729537963867</v>
      </c>
    </row>
    <row r="3510" spans="1:5" ht="60" x14ac:dyDescent="0.25">
      <c r="A3510" s="5" t="s">
        <v>6923</v>
      </c>
      <c r="B3510" s="15" t="s">
        <v>6924</v>
      </c>
      <c r="C3510" s="20" t="s">
        <v>5053</v>
      </c>
      <c r="D3510" s="47">
        <v>0.68947494029998779</v>
      </c>
      <c r="E3510" s="58">
        <v>0.68969994783401489</v>
      </c>
    </row>
    <row r="3511" spans="1:5" ht="60" x14ac:dyDescent="0.25">
      <c r="A3511" s="5" t="s">
        <v>6925</v>
      </c>
      <c r="B3511" s="15" t="s">
        <v>6926</v>
      </c>
      <c r="C3511" s="20" t="s">
        <v>5056</v>
      </c>
      <c r="D3511" s="52">
        <v>1.7561393906362355E-4</v>
      </c>
      <c r="E3511" s="63">
        <v>1.7554432270117104E-4</v>
      </c>
    </row>
    <row r="3512" spans="1:5" ht="60" x14ac:dyDescent="0.25">
      <c r="A3512" s="5" t="s">
        <v>6927</v>
      </c>
      <c r="B3512" s="15" t="s">
        <v>6928</v>
      </c>
      <c r="C3512" s="20" t="s">
        <v>38</v>
      </c>
      <c r="D3512" s="43">
        <v>87.860244750976563</v>
      </c>
      <c r="E3512" s="54">
        <v>91.22808837890625</v>
      </c>
    </row>
    <row r="3513" spans="1:5" ht="60" x14ac:dyDescent="0.25">
      <c r="A3513" s="5" t="s">
        <v>6929</v>
      </c>
      <c r="B3513" s="15" t="s">
        <v>6930</v>
      </c>
      <c r="C3513" s="20" t="s">
        <v>30</v>
      </c>
      <c r="D3513" s="45">
        <v>339.00021362304687</v>
      </c>
      <c r="E3513" s="56">
        <v>338.99893188476562</v>
      </c>
    </row>
    <row r="3514" spans="1:5" ht="60" x14ac:dyDescent="0.25">
      <c r="A3514" s="5" t="s">
        <v>6931</v>
      </c>
      <c r="B3514" s="15" t="s">
        <v>6932</v>
      </c>
      <c r="C3514" s="20" t="s">
        <v>41</v>
      </c>
      <c r="D3514" s="45">
        <v>200.5</v>
      </c>
      <c r="E3514" s="56">
        <v>234.53401184082031</v>
      </c>
    </row>
    <row r="3515" spans="1:5" ht="60" x14ac:dyDescent="0.25">
      <c r="A3515" s="5" t="s">
        <v>6933</v>
      </c>
      <c r="B3515" s="15" t="s">
        <v>6934</v>
      </c>
      <c r="C3515" s="20" t="s">
        <v>376</v>
      </c>
      <c r="D3515" s="42">
        <v>5.9918594360351563</v>
      </c>
      <c r="E3515" s="53">
        <v>5.9582834243774414</v>
      </c>
    </row>
    <row r="3516" spans="1:5" ht="60" x14ac:dyDescent="0.25">
      <c r="A3516" s="5" t="s">
        <v>6935</v>
      </c>
      <c r="B3516" s="15" t="s">
        <v>6936</v>
      </c>
      <c r="C3516" s="20" t="s">
        <v>371</v>
      </c>
      <c r="D3516" s="48">
        <v>2923.342041015625</v>
      </c>
      <c r="E3516" s="59">
        <v>2911.19140625</v>
      </c>
    </row>
    <row r="3517" spans="1:5" ht="60" x14ac:dyDescent="0.25">
      <c r="A3517" s="5" t="s">
        <v>6937</v>
      </c>
      <c r="B3517" s="15" t="s">
        <v>6938</v>
      </c>
      <c r="C3517" s="20" t="s">
        <v>371</v>
      </c>
      <c r="D3517" s="45">
        <v>375.85342407226562</v>
      </c>
      <c r="E3517" s="56">
        <v>363.702880859375</v>
      </c>
    </row>
    <row r="3518" spans="1:5" ht="60" x14ac:dyDescent="0.25">
      <c r="A3518" s="5" t="s">
        <v>6939</v>
      </c>
      <c r="B3518" s="15" t="s">
        <v>6940</v>
      </c>
      <c r="C3518" s="20"/>
      <c r="D3518" s="42">
        <v>1.1270757913589478</v>
      </c>
      <c r="E3518" s="53">
        <v>1.1242003440856934</v>
      </c>
    </row>
    <row r="3519" spans="1:5" ht="60" x14ac:dyDescent="0.25">
      <c r="A3519" s="5" t="s">
        <v>6941</v>
      </c>
      <c r="B3519" s="15" t="s">
        <v>6942</v>
      </c>
      <c r="C3519" s="20" t="s">
        <v>3759</v>
      </c>
      <c r="D3519" s="43">
        <v>39.105369567871094</v>
      </c>
      <c r="E3519" s="54">
        <v>41.133064270019531</v>
      </c>
    </row>
    <row r="3520" spans="1:5" ht="60" x14ac:dyDescent="0.25">
      <c r="A3520" s="5" t="s">
        <v>6943</v>
      </c>
      <c r="B3520" s="15" t="s">
        <v>6944</v>
      </c>
      <c r="C3520" s="20" t="s">
        <v>376</v>
      </c>
      <c r="D3520" s="42">
        <v>3.8917288780212402</v>
      </c>
      <c r="E3520" s="53">
        <v>4.0396013259887695</v>
      </c>
    </row>
    <row r="3521" spans="1:5" ht="60" x14ac:dyDescent="0.25">
      <c r="A3521" s="5" t="s">
        <v>6945</v>
      </c>
      <c r="B3521" s="15" t="s">
        <v>6946</v>
      </c>
      <c r="C3521" s="20" t="s">
        <v>5053</v>
      </c>
      <c r="D3521" s="47">
        <v>6.4882256090641022E-2</v>
      </c>
      <c r="E3521" s="58">
        <v>6.6174373030662537E-2</v>
      </c>
    </row>
    <row r="3522" spans="1:5" ht="60" x14ac:dyDescent="0.25">
      <c r="A3522" s="5" t="s">
        <v>6947</v>
      </c>
      <c r="B3522" s="15" t="s">
        <v>6948</v>
      </c>
      <c r="C3522" s="20" t="s">
        <v>5056</v>
      </c>
      <c r="D3522" s="51">
        <v>2.1632602511090226E-5</v>
      </c>
      <c r="E3522" s="62">
        <v>2.164044781238772E-5</v>
      </c>
    </row>
    <row r="3523" spans="1:5" ht="45" x14ac:dyDescent="0.25">
      <c r="A3523" s="5" t="s">
        <v>6949</v>
      </c>
      <c r="B3523" s="15" t="s">
        <v>6950</v>
      </c>
      <c r="C3523" s="20" t="s">
        <v>38</v>
      </c>
      <c r="D3523" s="43">
        <v>89.617446899414062</v>
      </c>
      <c r="E3523" s="54">
        <v>93.052642822265625</v>
      </c>
    </row>
    <row r="3524" spans="1:5" ht="45" x14ac:dyDescent="0.25">
      <c r="A3524" s="5" t="s">
        <v>6951</v>
      </c>
      <c r="B3524" s="15" t="s">
        <v>6952</v>
      </c>
      <c r="C3524" s="20" t="s">
        <v>30</v>
      </c>
      <c r="D3524" s="45">
        <v>303.04129028320312</v>
      </c>
      <c r="E3524" s="56">
        <v>305.73794555664062</v>
      </c>
    </row>
    <row r="3525" spans="1:5" ht="45" x14ac:dyDescent="0.25">
      <c r="A3525" s="5" t="s">
        <v>6953</v>
      </c>
      <c r="B3525" s="15" t="s">
        <v>6954</v>
      </c>
      <c r="C3525" s="20" t="s">
        <v>41</v>
      </c>
      <c r="D3525" s="45">
        <v>200.5</v>
      </c>
      <c r="E3525" s="56">
        <v>234.53401184082031</v>
      </c>
    </row>
    <row r="3526" spans="1:5" ht="45" x14ac:dyDescent="0.25">
      <c r="A3526" s="5" t="s">
        <v>6955</v>
      </c>
      <c r="B3526" s="15" t="s">
        <v>6956</v>
      </c>
      <c r="C3526" s="20" t="s">
        <v>376</v>
      </c>
      <c r="D3526" s="42">
        <v>5.6814723014831543</v>
      </c>
      <c r="E3526" s="53">
        <v>5.6593670845031738</v>
      </c>
    </row>
    <row r="3527" spans="1:5" ht="45" x14ac:dyDescent="0.25">
      <c r="A3527" s="5" t="s">
        <v>6957</v>
      </c>
      <c r="B3527" s="15" t="s">
        <v>6958</v>
      </c>
      <c r="C3527" s="20" t="s">
        <v>371</v>
      </c>
      <c r="D3527" s="48">
        <v>2743.514892578125</v>
      </c>
      <c r="E3527" s="59">
        <v>2737.74365234375</v>
      </c>
    </row>
    <row r="3528" spans="1:5" ht="45" x14ac:dyDescent="0.25">
      <c r="A3528" s="5" t="s">
        <v>6959</v>
      </c>
      <c r="B3528" s="15" t="s">
        <v>6960</v>
      </c>
      <c r="C3528" s="20" t="s">
        <v>371</v>
      </c>
      <c r="D3528" s="45">
        <v>196.02633666992187</v>
      </c>
      <c r="E3528" s="56">
        <v>190.25514221191406</v>
      </c>
    </row>
    <row r="3529" spans="1:5" ht="45" x14ac:dyDescent="0.25">
      <c r="A3529" s="5" t="s">
        <v>6961</v>
      </c>
      <c r="B3529" s="15" t="s">
        <v>6962</v>
      </c>
      <c r="C3529" s="20"/>
      <c r="D3529" s="42">
        <v>1</v>
      </c>
      <c r="E3529" s="53">
        <v>1</v>
      </c>
    </row>
    <row r="3530" spans="1:5" ht="45" x14ac:dyDescent="0.25">
      <c r="A3530" s="5" t="s">
        <v>6963</v>
      </c>
      <c r="B3530" s="15" t="s">
        <v>6964</v>
      </c>
      <c r="C3530" s="20" t="s">
        <v>3759</v>
      </c>
      <c r="D3530" s="43">
        <v>48.552043914794922</v>
      </c>
      <c r="E3530" s="54">
        <v>50.780197143554688</v>
      </c>
    </row>
    <row r="3531" spans="1:5" ht="45" x14ac:dyDescent="0.25">
      <c r="A3531" s="5" t="s">
        <v>6965</v>
      </c>
      <c r="B3531" s="15" t="s">
        <v>6966</v>
      </c>
      <c r="C3531" s="20" t="s">
        <v>376</v>
      </c>
      <c r="D3531" s="42">
        <v>6.072716236114502</v>
      </c>
      <c r="E3531" s="53">
        <v>6.2823367118835449</v>
      </c>
    </row>
    <row r="3532" spans="1:5" ht="45" x14ac:dyDescent="0.25">
      <c r="A3532" s="5" t="s">
        <v>6967</v>
      </c>
      <c r="B3532" s="15" t="s">
        <v>6968</v>
      </c>
      <c r="C3532" s="20" t="s">
        <v>5053</v>
      </c>
      <c r="D3532" s="47">
        <v>7.3612585663795471E-2</v>
      </c>
      <c r="E3532" s="58">
        <v>7.5337700545787811E-2</v>
      </c>
    </row>
    <row r="3533" spans="1:5" ht="45" x14ac:dyDescent="0.25">
      <c r="A3533" s="5" t="s">
        <v>6969</v>
      </c>
      <c r="B3533" s="15" t="s">
        <v>6970</v>
      </c>
      <c r="C3533" s="20" t="s">
        <v>5056</v>
      </c>
      <c r="D3533" s="51">
        <v>1.9901672203559428E-5</v>
      </c>
      <c r="E3533" s="62">
        <v>2.0046085410285741E-5</v>
      </c>
    </row>
    <row r="3534" spans="1:5" ht="60" x14ac:dyDescent="0.25">
      <c r="A3534" s="5" t="s">
        <v>6971</v>
      </c>
      <c r="B3534" s="15" t="s">
        <v>6972</v>
      </c>
      <c r="C3534" s="20" t="s">
        <v>38</v>
      </c>
      <c r="D3534" s="43">
        <v>80.9771728515625</v>
      </c>
      <c r="E3534" s="54">
        <v>84.081169128417969</v>
      </c>
    </row>
    <row r="3535" spans="1:5" ht="60" x14ac:dyDescent="0.25">
      <c r="A3535" s="5" t="s">
        <v>6973</v>
      </c>
      <c r="B3535" s="15" t="s">
        <v>6974</v>
      </c>
      <c r="C3535" s="20" t="s">
        <v>30</v>
      </c>
      <c r="D3535" s="45">
        <v>434.10498046875</v>
      </c>
      <c r="E3535" s="56">
        <v>434.10470581054687</v>
      </c>
    </row>
    <row r="3536" spans="1:5" ht="60" x14ac:dyDescent="0.25">
      <c r="A3536" s="5" t="s">
        <v>6975</v>
      </c>
      <c r="B3536" s="15" t="s">
        <v>6976</v>
      </c>
      <c r="C3536" s="20" t="s">
        <v>41</v>
      </c>
      <c r="D3536" s="45">
        <v>200.5</v>
      </c>
      <c r="E3536" s="56">
        <v>234.53401184082031</v>
      </c>
    </row>
    <row r="3537" spans="1:5" ht="60" x14ac:dyDescent="0.25">
      <c r="A3537" s="5" t="s">
        <v>6977</v>
      </c>
      <c r="B3537" s="15" t="s">
        <v>6978</v>
      </c>
      <c r="C3537" s="20" t="s">
        <v>376</v>
      </c>
      <c r="D3537" s="42">
        <v>6.4923758506774902</v>
      </c>
      <c r="E3537" s="53">
        <v>6.469416618347168</v>
      </c>
    </row>
    <row r="3538" spans="1:5" ht="60" x14ac:dyDescent="0.25">
      <c r="A3538" s="5" t="s">
        <v>6979</v>
      </c>
      <c r="B3538" s="15" t="s">
        <v>6980</v>
      </c>
      <c r="C3538" s="20" t="s">
        <v>371</v>
      </c>
      <c r="D3538" s="44">
        <v>3230.17138671875</v>
      </c>
      <c r="E3538" s="55">
        <v>3225.032470703125</v>
      </c>
    </row>
    <row r="3539" spans="1:5" ht="60" x14ac:dyDescent="0.25">
      <c r="A3539" s="5" t="s">
        <v>6981</v>
      </c>
      <c r="B3539" s="15" t="s">
        <v>6982</v>
      </c>
      <c r="C3539" s="20" t="s">
        <v>371</v>
      </c>
      <c r="D3539" s="45">
        <v>682.6827392578125</v>
      </c>
      <c r="E3539" s="56">
        <v>677.54376220703125</v>
      </c>
    </row>
    <row r="3540" spans="1:5" ht="60" x14ac:dyDescent="0.25">
      <c r="A3540" s="5" t="s">
        <v>6983</v>
      </c>
      <c r="B3540" s="15" t="s">
        <v>6984</v>
      </c>
      <c r="C3540" s="20"/>
      <c r="D3540" s="42">
        <v>1.3295402526855469</v>
      </c>
      <c r="E3540" s="53">
        <v>1.3337839841842651</v>
      </c>
    </row>
    <row r="3541" spans="1:5" ht="60" x14ac:dyDescent="0.25">
      <c r="A3541" s="5" t="s">
        <v>6985</v>
      </c>
      <c r="B3541" s="15" t="s">
        <v>6986</v>
      </c>
      <c r="C3541" s="20" t="s">
        <v>3759</v>
      </c>
      <c r="D3541" s="43">
        <v>27.387426376342773</v>
      </c>
      <c r="E3541" s="54">
        <v>28.561559677124023</v>
      </c>
    </row>
    <row r="3542" spans="1:5" ht="60" x14ac:dyDescent="0.25">
      <c r="A3542" s="5" t="s">
        <v>6987</v>
      </c>
      <c r="B3542" s="15" t="s">
        <v>6988</v>
      </c>
      <c r="C3542" s="20" t="s">
        <v>376</v>
      </c>
      <c r="D3542" s="42">
        <v>2.6148560047149658</v>
      </c>
      <c r="E3542" s="53">
        <v>2.6434683799743652</v>
      </c>
    </row>
    <row r="3543" spans="1:5" ht="60" x14ac:dyDescent="0.25">
      <c r="A3543" s="5" t="s">
        <v>6989</v>
      </c>
      <c r="B3543" s="15" t="s">
        <v>6990</v>
      </c>
      <c r="C3543" s="20" t="s">
        <v>5053</v>
      </c>
      <c r="D3543" s="47">
        <v>6.6716447472572327E-2</v>
      </c>
      <c r="E3543" s="58">
        <v>6.7121200263500214E-2</v>
      </c>
    </row>
    <row r="3544" spans="1:5" ht="60" x14ac:dyDescent="0.25">
      <c r="A3544" s="5" t="s">
        <v>6991</v>
      </c>
      <c r="B3544" s="15" t="s">
        <v>6992</v>
      </c>
      <c r="C3544" s="20" t="s">
        <v>5056</v>
      </c>
      <c r="D3544" s="51">
        <v>2.5947238100343384E-5</v>
      </c>
      <c r="E3544" s="62">
        <v>2.5958703190553933E-5</v>
      </c>
    </row>
    <row r="3545" spans="1:5" ht="45" x14ac:dyDescent="0.25">
      <c r="A3545" s="5" t="s">
        <v>6993</v>
      </c>
      <c r="B3545" s="15" t="s">
        <v>6994</v>
      </c>
      <c r="C3545" s="20" t="s">
        <v>38</v>
      </c>
      <c r="D3545" s="43">
        <v>72.834297180175781</v>
      </c>
      <c r="E3545" s="54">
        <v>75.626167297363281</v>
      </c>
    </row>
    <row r="3546" spans="1:5" ht="60" x14ac:dyDescent="0.25">
      <c r="A3546" s="5" t="s">
        <v>6995</v>
      </c>
      <c r="B3546" s="15" t="s">
        <v>6996</v>
      </c>
      <c r="C3546" s="20" t="s">
        <v>30</v>
      </c>
      <c r="D3546" s="45">
        <v>531.39910888671875</v>
      </c>
      <c r="E3546" s="56">
        <v>532.533203125</v>
      </c>
    </row>
    <row r="3547" spans="1:5" ht="45" x14ac:dyDescent="0.25">
      <c r="A3547" s="5" t="s">
        <v>6997</v>
      </c>
      <c r="B3547" s="15" t="s">
        <v>6998</v>
      </c>
      <c r="C3547" s="20" t="s">
        <v>41</v>
      </c>
      <c r="D3547" s="45">
        <v>210.33328247070312</v>
      </c>
      <c r="E3547" s="56">
        <v>246.19003295898437</v>
      </c>
    </row>
    <row r="3548" spans="1:5" ht="45" x14ac:dyDescent="0.25">
      <c r="A3548" s="5" t="s">
        <v>6999</v>
      </c>
      <c r="B3548" s="15" t="s">
        <v>7000</v>
      </c>
      <c r="C3548" s="20" t="s">
        <v>376</v>
      </c>
      <c r="D3548" s="42">
        <v>6.8746271133422852</v>
      </c>
      <c r="E3548" s="53">
        <v>6.8579120635986328</v>
      </c>
    </row>
    <row r="3549" spans="1:5" ht="45" x14ac:dyDescent="0.25">
      <c r="A3549" s="5" t="s">
        <v>7001</v>
      </c>
      <c r="B3549" s="15" t="s">
        <v>7002</v>
      </c>
      <c r="C3549" s="20" t="s">
        <v>371</v>
      </c>
      <c r="D3549" s="44">
        <v>3484.036865234375</v>
      </c>
      <c r="E3549" s="55">
        <v>3483.86376953125</v>
      </c>
    </row>
    <row r="3550" spans="1:5" ht="45" x14ac:dyDescent="0.25">
      <c r="A3550" s="5" t="s">
        <v>7003</v>
      </c>
      <c r="B3550" s="15" t="s">
        <v>7004</v>
      </c>
      <c r="C3550" s="20" t="s">
        <v>371</v>
      </c>
      <c r="D3550" s="45">
        <v>936.5484619140625</v>
      </c>
      <c r="E3550" s="56">
        <v>936.3751220703125</v>
      </c>
    </row>
    <row r="3551" spans="1:5" ht="60" x14ac:dyDescent="0.25">
      <c r="A3551" s="5" t="s">
        <v>7005</v>
      </c>
      <c r="B3551" s="15" t="s">
        <v>7006</v>
      </c>
      <c r="C3551" s="20"/>
      <c r="D3551" s="42">
        <v>1.4810140132904053</v>
      </c>
      <c r="E3551" s="53">
        <v>1.4893457889556885</v>
      </c>
    </row>
    <row r="3552" spans="1:5" ht="45" x14ac:dyDescent="0.25">
      <c r="A3552" s="5" t="s">
        <v>7007</v>
      </c>
      <c r="B3552" s="15" t="s">
        <v>7008</v>
      </c>
      <c r="C3552" s="20" t="s">
        <v>3759</v>
      </c>
      <c r="D3552" s="43">
        <v>20.620733261108398</v>
      </c>
      <c r="E3552" s="54">
        <v>21.417881011962891</v>
      </c>
    </row>
    <row r="3553" spans="1:5" ht="60" x14ac:dyDescent="0.25">
      <c r="A3553" s="5" t="s">
        <v>7009</v>
      </c>
      <c r="B3553" s="15" t="s">
        <v>7010</v>
      </c>
      <c r="C3553" s="20" t="s">
        <v>376</v>
      </c>
      <c r="D3553" s="42">
        <v>2.385958194732666</v>
      </c>
      <c r="E3553" s="53">
        <v>2.3957648277282715</v>
      </c>
    </row>
    <row r="3554" spans="1:5" ht="60" x14ac:dyDescent="0.25">
      <c r="A3554" s="5" t="s">
        <v>7011</v>
      </c>
      <c r="B3554" s="15" t="s">
        <v>7012</v>
      </c>
      <c r="C3554" s="20" t="s">
        <v>5053</v>
      </c>
      <c r="D3554" s="47">
        <v>7.6319046318531036E-2</v>
      </c>
      <c r="E3554" s="58">
        <v>7.6694808900356293E-2</v>
      </c>
    </row>
    <row r="3555" spans="1:5" ht="60" x14ac:dyDescent="0.25">
      <c r="A3555" s="5" t="s">
        <v>7013</v>
      </c>
      <c r="B3555" s="15" t="s">
        <v>7014</v>
      </c>
      <c r="C3555" s="20" t="s">
        <v>5056</v>
      </c>
      <c r="D3555" s="51">
        <v>3.0094928661128506E-5</v>
      </c>
      <c r="E3555" s="62">
        <v>3.0156101274769753E-5</v>
      </c>
    </row>
    <row r="3556" spans="1:5" ht="45" x14ac:dyDescent="0.25">
      <c r="A3556" s="5" t="s">
        <v>7015</v>
      </c>
      <c r="B3556" s="15" t="s">
        <v>7016</v>
      </c>
      <c r="C3556" s="20" t="s">
        <v>38</v>
      </c>
      <c r="D3556" s="43">
        <v>97.683013916015625</v>
      </c>
      <c r="E3556" s="56">
        <v>101.42737579345703</v>
      </c>
    </row>
    <row r="3557" spans="1:5" ht="45" x14ac:dyDescent="0.25">
      <c r="A3557" s="5" t="s">
        <v>7017</v>
      </c>
      <c r="B3557" s="15" t="s">
        <v>7018</v>
      </c>
      <c r="C3557" s="20" t="s">
        <v>30</v>
      </c>
      <c r="D3557" s="45">
        <v>220.17764282226562</v>
      </c>
      <c r="E3557" s="56">
        <v>220.50515747070312</v>
      </c>
    </row>
    <row r="3558" spans="1:5" ht="45" x14ac:dyDescent="0.25">
      <c r="A3558" s="5" t="s">
        <v>7019</v>
      </c>
      <c r="B3558" s="15" t="s">
        <v>7020</v>
      </c>
      <c r="C3558" s="20" t="s">
        <v>41</v>
      </c>
      <c r="D3558" s="45">
        <v>201.00125122070312</v>
      </c>
      <c r="E3558" s="56">
        <v>235.12034606933594</v>
      </c>
    </row>
    <row r="3559" spans="1:5" ht="45" x14ac:dyDescent="0.25">
      <c r="A3559" s="5" t="s">
        <v>7021</v>
      </c>
      <c r="B3559" s="15" t="s">
        <v>7022</v>
      </c>
      <c r="C3559" s="20" t="s">
        <v>376</v>
      </c>
      <c r="D3559" s="42">
        <v>2.5059299468994141</v>
      </c>
      <c r="E3559" s="53">
        <v>2.508291482925415</v>
      </c>
    </row>
    <row r="3560" spans="1:5" ht="45" x14ac:dyDescent="0.25">
      <c r="A3560" s="5" t="s">
        <v>7023</v>
      </c>
      <c r="B3560" s="15" t="s">
        <v>7024</v>
      </c>
      <c r="C3560" s="20" t="s">
        <v>371</v>
      </c>
      <c r="D3560" s="45">
        <v>946.624755859375</v>
      </c>
      <c r="E3560" s="56">
        <v>948.23199462890625</v>
      </c>
    </row>
    <row r="3561" spans="1:5" ht="45" x14ac:dyDescent="0.25">
      <c r="A3561" s="5" t="s">
        <v>7025</v>
      </c>
      <c r="B3561" s="15" t="s">
        <v>7026</v>
      </c>
      <c r="C3561" s="20" t="s">
        <v>371</v>
      </c>
      <c r="D3561" s="48">
        <v>-1600.86376953125</v>
      </c>
      <c r="E3561" s="59">
        <v>-1599.2564697265625</v>
      </c>
    </row>
    <row r="3562" spans="1:5" ht="45" x14ac:dyDescent="0.25">
      <c r="A3562" s="5" t="s">
        <v>7027</v>
      </c>
      <c r="B3562" s="15" t="s">
        <v>7028</v>
      </c>
      <c r="C3562" s="20"/>
      <c r="D3562" s="47">
        <v>-0.33875861763954163</v>
      </c>
      <c r="E3562" s="58">
        <v>-0.35588085651397705</v>
      </c>
    </row>
    <row r="3563" spans="1:5" ht="45" x14ac:dyDescent="0.25">
      <c r="A3563" s="5" t="s">
        <v>7029</v>
      </c>
      <c r="B3563" s="15" t="s">
        <v>7030</v>
      </c>
      <c r="C3563" s="20" t="s">
        <v>3759</v>
      </c>
      <c r="D3563" s="45">
        <v>846.46295166015625</v>
      </c>
      <c r="E3563" s="56">
        <v>846.3621826171875</v>
      </c>
    </row>
    <row r="3564" spans="1:5" ht="45" x14ac:dyDescent="0.25">
      <c r="A3564" s="5" t="s">
        <v>7031</v>
      </c>
      <c r="B3564" s="15" t="s">
        <v>7032</v>
      </c>
      <c r="C3564" s="20" t="s">
        <v>376</v>
      </c>
      <c r="D3564" s="42">
        <v>4.5583090782165527</v>
      </c>
      <c r="E3564" s="53">
        <v>4.5576872825622559</v>
      </c>
    </row>
    <row r="3565" spans="1:5" ht="60" x14ac:dyDescent="0.25">
      <c r="A3565" s="5" t="s">
        <v>7033</v>
      </c>
      <c r="B3565" s="15" t="s">
        <v>7034</v>
      </c>
      <c r="C3565" s="20" t="s">
        <v>5053</v>
      </c>
      <c r="D3565" s="47">
        <v>0.65592432022094727</v>
      </c>
      <c r="E3565" s="58">
        <v>0.65600812435150146</v>
      </c>
    </row>
    <row r="3566" spans="1:5" ht="60" x14ac:dyDescent="0.25">
      <c r="A3566" s="5" t="s">
        <v>7035</v>
      </c>
      <c r="B3566" s="15" t="s">
        <v>7036</v>
      </c>
      <c r="C3566" s="20" t="s">
        <v>5056</v>
      </c>
      <c r="D3566" s="52">
        <v>1.2274036998860538E-4</v>
      </c>
      <c r="E3566" s="63">
        <v>1.2264448741916567E-4</v>
      </c>
    </row>
    <row r="3567" spans="1:5" ht="45" x14ac:dyDescent="0.25">
      <c r="A3567" s="5" t="s">
        <v>7037</v>
      </c>
      <c r="B3567" s="15" t="s">
        <v>7038</v>
      </c>
      <c r="C3567" s="20" t="s">
        <v>38</v>
      </c>
      <c r="D3567" s="42">
        <v>1.0124009847640991</v>
      </c>
      <c r="E3567" s="53">
        <v>1.0124000310897827</v>
      </c>
    </row>
    <row r="3568" spans="1:5" ht="45" x14ac:dyDescent="0.25">
      <c r="A3568" s="5" t="s">
        <v>7039</v>
      </c>
      <c r="B3568" s="15" t="s">
        <v>7040</v>
      </c>
      <c r="C3568" s="20" t="s">
        <v>30</v>
      </c>
      <c r="D3568" s="43">
        <v>33.000003814697266</v>
      </c>
      <c r="E3568" s="54">
        <v>33.000003814697266</v>
      </c>
    </row>
    <row r="3569" spans="1:5" ht="45" x14ac:dyDescent="0.25">
      <c r="A3569" s="5" t="s">
        <v>7041</v>
      </c>
      <c r="B3569" s="15" t="s">
        <v>7042</v>
      </c>
      <c r="C3569" s="20" t="s">
        <v>41</v>
      </c>
      <c r="D3569" s="43">
        <v>37.878452301025391</v>
      </c>
      <c r="E3569" s="54">
        <v>42.623653411865234</v>
      </c>
    </row>
    <row r="3570" spans="1:5" ht="45" x14ac:dyDescent="0.25">
      <c r="A3570" s="5" t="s">
        <v>7043</v>
      </c>
      <c r="B3570" s="15" t="s">
        <v>7044</v>
      </c>
      <c r="C3570" s="20" t="s">
        <v>371</v>
      </c>
      <c r="D3570" s="44">
        <v>15181.7607421875</v>
      </c>
      <c r="E3570" s="55">
        <v>15424.9052734375</v>
      </c>
    </row>
    <row r="3571" spans="1:5" ht="45" x14ac:dyDescent="0.25">
      <c r="A3571" s="5" t="s">
        <v>7045</v>
      </c>
      <c r="B3571" s="15" t="s">
        <v>7046</v>
      </c>
      <c r="C3571" s="20" t="s">
        <v>371</v>
      </c>
      <c r="D3571" s="44">
        <v>15162.0673828125</v>
      </c>
      <c r="E3571" s="55">
        <v>15407.5234375</v>
      </c>
    </row>
    <row r="3572" spans="1:5" ht="45" x14ac:dyDescent="0.25">
      <c r="A3572" s="5" t="s">
        <v>7047</v>
      </c>
      <c r="B3572" s="15" t="s">
        <v>7048</v>
      </c>
      <c r="C3572" s="20" t="s">
        <v>371</v>
      </c>
      <c r="D3572" s="44">
        <v>16747</v>
      </c>
      <c r="E3572" s="55">
        <v>16747</v>
      </c>
    </row>
    <row r="3573" spans="1:5" ht="45" x14ac:dyDescent="0.25">
      <c r="A3573" s="5" t="s">
        <v>7049</v>
      </c>
      <c r="B3573" s="15" t="s">
        <v>7050</v>
      </c>
      <c r="C3573" s="20" t="s">
        <v>3752</v>
      </c>
      <c r="D3573" s="42">
        <v>6.9687104225158691</v>
      </c>
      <c r="E3573" s="53">
        <v>7.558323860168457</v>
      </c>
    </row>
    <row r="3574" spans="1:5" ht="45" x14ac:dyDescent="0.25">
      <c r="A3574" s="5" t="s">
        <v>7051</v>
      </c>
      <c r="B3574" s="15" t="s">
        <v>7052</v>
      </c>
      <c r="C3574" s="20" t="s">
        <v>155</v>
      </c>
      <c r="D3574" s="44">
        <v>159534.578125</v>
      </c>
      <c r="E3574" s="55">
        <v>182426.421875</v>
      </c>
    </row>
    <row r="3575" spans="1:5" ht="45" x14ac:dyDescent="0.25">
      <c r="A3575" s="5" t="s">
        <v>7053</v>
      </c>
      <c r="B3575" s="15" t="s">
        <v>7054</v>
      </c>
      <c r="C3575" s="20" t="s">
        <v>155</v>
      </c>
      <c r="D3575" s="44">
        <v>176211.171875</v>
      </c>
      <c r="E3575" s="55">
        <v>198285.921875</v>
      </c>
    </row>
    <row r="3576" spans="1:5" ht="45" x14ac:dyDescent="0.25">
      <c r="A3576" s="5" t="s">
        <v>7055</v>
      </c>
      <c r="B3576" s="15" t="s">
        <v>7056</v>
      </c>
      <c r="C3576" s="20" t="s">
        <v>347</v>
      </c>
      <c r="D3576" s="42">
        <v>2.4391825199127197</v>
      </c>
      <c r="E3576" s="53">
        <v>2.4391825199127197</v>
      </c>
    </row>
    <row r="3577" spans="1:5" ht="45" x14ac:dyDescent="0.25">
      <c r="A3577" s="5" t="s">
        <v>7057</v>
      </c>
      <c r="B3577" s="15" t="s">
        <v>7058</v>
      </c>
      <c r="C3577" s="20" t="s">
        <v>33</v>
      </c>
      <c r="D3577" s="42">
        <v>6.6100001335144043</v>
      </c>
      <c r="E3577" s="53">
        <v>6.6100001335144043</v>
      </c>
    </row>
    <row r="3578" spans="1:5" ht="60" x14ac:dyDescent="0.25">
      <c r="A3578" s="5" t="s">
        <v>7059</v>
      </c>
      <c r="B3578" s="15" t="s">
        <v>7060</v>
      </c>
      <c r="C3578" s="20" t="s">
        <v>33</v>
      </c>
      <c r="D3578" s="43">
        <v>40.049999237060547</v>
      </c>
      <c r="E3578" s="54">
        <v>30</v>
      </c>
    </row>
    <row r="3579" spans="1:5" ht="45" x14ac:dyDescent="0.25">
      <c r="A3579" s="5" t="s">
        <v>7061</v>
      </c>
      <c r="B3579" s="15" t="s">
        <v>7062</v>
      </c>
      <c r="C3579" s="20" t="s">
        <v>33</v>
      </c>
      <c r="D3579" s="43">
        <v>39.349998474121094</v>
      </c>
      <c r="E3579" s="54">
        <v>39.349998474121094</v>
      </c>
    </row>
    <row r="3580" spans="1:5" ht="60" x14ac:dyDescent="0.25">
      <c r="A3580" s="5" t="s">
        <v>7063</v>
      </c>
      <c r="B3580" s="15" t="s">
        <v>7064</v>
      </c>
      <c r="C3580" s="20" t="s">
        <v>33</v>
      </c>
      <c r="D3580" s="42">
        <v>2.7799999713897705</v>
      </c>
      <c r="E3580" s="53">
        <v>2.7799999713897705</v>
      </c>
    </row>
    <row r="3581" spans="1:5" ht="60" x14ac:dyDescent="0.25">
      <c r="A3581" s="5" t="s">
        <v>7065</v>
      </c>
      <c r="B3581" s="15" t="s">
        <v>7066</v>
      </c>
      <c r="C3581" s="20" t="s">
        <v>33</v>
      </c>
      <c r="D3581" s="43">
        <v>10.410001754760742</v>
      </c>
      <c r="E3581" s="54">
        <v>20.460000991821289</v>
      </c>
    </row>
    <row r="3582" spans="1:5" ht="60" x14ac:dyDescent="0.25">
      <c r="A3582" s="5" t="s">
        <v>7067</v>
      </c>
      <c r="B3582" s="15" t="s">
        <v>7068</v>
      </c>
      <c r="C3582" s="20" t="s">
        <v>33</v>
      </c>
      <c r="D3582" s="47">
        <v>0.55000001192092896</v>
      </c>
      <c r="E3582" s="58">
        <v>0.55000001192092896</v>
      </c>
    </row>
    <row r="3583" spans="1:5" ht="45" x14ac:dyDescent="0.25">
      <c r="A3583" s="5" t="s">
        <v>7069</v>
      </c>
      <c r="B3583" s="15" t="s">
        <v>7070</v>
      </c>
      <c r="C3583" s="20" t="s">
        <v>33</v>
      </c>
      <c r="D3583" s="47">
        <v>0.25</v>
      </c>
      <c r="E3583" s="58">
        <v>0.25</v>
      </c>
    </row>
    <row r="3584" spans="1:5" ht="60" x14ac:dyDescent="0.25">
      <c r="A3584" s="5" t="s">
        <v>7071</v>
      </c>
      <c r="B3584" s="15" t="s">
        <v>7072</v>
      </c>
      <c r="C3584" s="20" t="s">
        <v>33</v>
      </c>
      <c r="D3584" s="46">
        <v>0</v>
      </c>
      <c r="E3584" s="57">
        <v>0</v>
      </c>
    </row>
    <row r="3585" spans="1:5" ht="45" x14ac:dyDescent="0.25">
      <c r="A3585" s="5" t="s">
        <v>7073</v>
      </c>
      <c r="B3585" s="15" t="s">
        <v>7074</v>
      </c>
      <c r="C3585" s="20" t="s">
        <v>33</v>
      </c>
      <c r="D3585" s="46">
        <v>0</v>
      </c>
      <c r="E3585" s="57">
        <v>0</v>
      </c>
    </row>
    <row r="3586" spans="1:5" x14ac:dyDescent="0.25">
      <c r="A3586" s="5"/>
      <c r="B3586" s="15"/>
      <c r="C3586" s="20"/>
      <c r="D3586" s="12"/>
      <c r="E3586" s="33"/>
    </row>
    <row r="3587" spans="1:5" x14ac:dyDescent="0.25">
      <c r="A3587" s="8"/>
      <c r="B3587" s="16"/>
      <c r="C3587" s="21"/>
      <c r="D3587" s="13"/>
      <c r="E3587" s="32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ELINK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142875</xdr:colOff>
                <xdr:row>5</xdr:row>
                <xdr:rowOff>0</xdr:rowOff>
              </to>
            </anchor>
          </controlPr>
        </control>
      </mc:Choice>
      <mc:Fallback>
        <control shapeId="3073" r:id="rId4" name="ELINK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3587"/>
  <sheetViews>
    <sheetView topLeftCell="B1" workbookViewId="0">
      <selection activeCell="E8" sqref="E8:G8"/>
    </sheetView>
  </sheetViews>
  <sheetFormatPr defaultColWidth="9.140625" defaultRowHeight="15" x14ac:dyDescent="0.25"/>
  <cols>
    <col min="1" max="1" width="9.7109375" style="1" hidden="1" customWidth="1"/>
    <col min="2" max="2" width="40.7109375" style="2" customWidth="1"/>
    <col min="3" max="5" width="10.7109375" style="1" customWidth="1"/>
    <col min="6" max="16384" width="9.140625" style="1"/>
  </cols>
  <sheetData>
    <row r="1" spans="1:7" ht="15" customHeight="1" x14ac:dyDescent="0.25">
      <c r="A1" s="6"/>
      <c r="B1" s="7"/>
      <c r="C1" s="17"/>
      <c r="D1" s="9" t="s">
        <v>1</v>
      </c>
      <c r="E1" s="28" t="s">
        <v>8</v>
      </c>
    </row>
    <row r="2" spans="1:7" ht="15" customHeight="1" x14ac:dyDescent="0.25">
      <c r="A2" s="4"/>
      <c r="B2" s="3"/>
      <c r="C2" s="10"/>
      <c r="D2" s="10"/>
      <c r="E2" s="29"/>
    </row>
    <row r="3" spans="1:7" ht="15" customHeight="1" x14ac:dyDescent="0.25">
      <c r="A3" s="4"/>
      <c r="B3" s="3"/>
      <c r="C3" s="10"/>
      <c r="D3" s="10"/>
      <c r="E3" s="29"/>
    </row>
    <row r="4" spans="1:7" ht="15" customHeight="1" x14ac:dyDescent="0.25">
      <c r="A4" s="4"/>
      <c r="B4" s="3"/>
      <c r="C4" s="10"/>
      <c r="D4" s="10"/>
      <c r="E4" s="29"/>
    </row>
    <row r="5" spans="1:7" ht="15" customHeight="1" x14ac:dyDescent="0.25">
      <c r="A5" s="4"/>
      <c r="B5" s="3"/>
      <c r="C5" s="10"/>
      <c r="D5" s="10"/>
      <c r="E5" s="29"/>
    </row>
    <row r="6" spans="1:7" ht="15" customHeight="1" x14ac:dyDescent="0.25">
      <c r="A6" s="4"/>
      <c r="B6" s="3"/>
      <c r="C6" s="18" t="s">
        <v>0</v>
      </c>
      <c r="D6" s="27" t="s">
        <v>7</v>
      </c>
      <c r="E6" s="141" t="s">
        <v>7</v>
      </c>
    </row>
    <row r="7" spans="1:7" ht="15" customHeight="1" x14ac:dyDescent="0.25">
      <c r="A7" s="8"/>
      <c r="B7" s="22" t="s">
        <v>2</v>
      </c>
      <c r="C7" s="23" t="s">
        <v>3</v>
      </c>
      <c r="D7" s="24" t="s">
        <v>4</v>
      </c>
      <c r="E7" s="30" t="s">
        <v>4</v>
      </c>
    </row>
    <row r="8" spans="1:7" ht="75" x14ac:dyDescent="0.25">
      <c r="A8" s="5" t="s">
        <v>9</v>
      </c>
      <c r="B8" s="14" t="s">
        <v>7075</v>
      </c>
      <c r="C8" s="19"/>
      <c r="D8" s="34">
        <v>0</v>
      </c>
      <c r="E8" s="41">
        <f>G8</f>
        <v>0</v>
      </c>
      <c r="F8" s="1" t="e">
        <f>VLOOKUP(B8,input!$L$4:$M$25,2,FALSE)</f>
        <v>#N/A</v>
      </c>
      <c r="G8" s="1">
        <f>_xlfn.IFNA(F8,D8)</f>
        <v>0</v>
      </c>
    </row>
    <row r="9" spans="1:7" ht="30" x14ac:dyDescent="0.25">
      <c r="A9" s="5" t="s">
        <v>11</v>
      </c>
      <c r="B9" s="14" t="s">
        <v>12</v>
      </c>
      <c r="C9" s="19"/>
      <c r="D9" s="35">
        <v>1</v>
      </c>
      <c r="E9" s="41">
        <f t="shared" ref="E9:E72" si="0">G9</f>
        <v>1</v>
      </c>
      <c r="F9" s="1" t="e">
        <f>VLOOKUP(B9,input!$L$4:$M$25,2,FALSE)</f>
        <v>#N/A</v>
      </c>
      <c r="G9" s="1">
        <f t="shared" ref="G9:G72" si="1">_xlfn.IFNA(F9,D9)</f>
        <v>1</v>
      </c>
    </row>
    <row r="10" spans="1:7" ht="30" x14ac:dyDescent="0.25">
      <c r="A10" s="5" t="s">
        <v>13</v>
      </c>
      <c r="B10" s="14" t="s">
        <v>14</v>
      </c>
      <c r="C10" s="19"/>
      <c r="D10" s="35">
        <v>1</v>
      </c>
      <c r="E10" s="41">
        <f t="shared" si="0"/>
        <v>1</v>
      </c>
      <c r="F10" s="1" t="e">
        <f>VLOOKUP(B10,input!$L$4:$M$25,2,FALSE)</f>
        <v>#N/A</v>
      </c>
      <c r="G10" s="1">
        <f t="shared" si="1"/>
        <v>1</v>
      </c>
    </row>
    <row r="11" spans="1:7" ht="30" x14ac:dyDescent="0.25">
      <c r="A11" s="5" t="s">
        <v>15</v>
      </c>
      <c r="B11" s="14" t="s">
        <v>16</v>
      </c>
      <c r="C11" s="19"/>
      <c r="D11" s="35">
        <v>1</v>
      </c>
      <c r="E11" s="41">
        <f t="shared" si="0"/>
        <v>1</v>
      </c>
      <c r="F11" s="1" t="e">
        <f>VLOOKUP(B11,input!$L$4:$M$25,2,FALSE)</f>
        <v>#N/A</v>
      </c>
      <c r="G11" s="1">
        <f t="shared" si="1"/>
        <v>1</v>
      </c>
    </row>
    <row r="12" spans="1:7" ht="30" x14ac:dyDescent="0.25">
      <c r="A12" s="5" t="s">
        <v>17</v>
      </c>
      <c r="B12" s="14" t="s">
        <v>18</v>
      </c>
      <c r="C12" s="19"/>
      <c r="D12" s="36">
        <v>30</v>
      </c>
      <c r="E12" s="41">
        <f t="shared" si="0"/>
        <v>30</v>
      </c>
      <c r="F12" s="1" t="e">
        <f>VLOOKUP(B12,input!$L$4:$M$25,2,FALSE)</f>
        <v>#N/A</v>
      </c>
      <c r="G12" s="1">
        <f t="shared" si="1"/>
        <v>30</v>
      </c>
    </row>
    <row r="13" spans="1:7" ht="30" x14ac:dyDescent="0.25">
      <c r="A13" s="5" t="s">
        <v>19</v>
      </c>
      <c r="B13" s="14" t="s">
        <v>20</v>
      </c>
      <c r="C13" s="19"/>
      <c r="D13" s="36">
        <v>60</v>
      </c>
      <c r="E13" s="41">
        <f t="shared" si="0"/>
        <v>60</v>
      </c>
      <c r="F13" s="1" t="e">
        <f>VLOOKUP(B13,input!$L$4:$M$25,2,FALSE)</f>
        <v>#N/A</v>
      </c>
      <c r="G13" s="1">
        <f t="shared" si="1"/>
        <v>60</v>
      </c>
    </row>
    <row r="14" spans="1:7" ht="30" x14ac:dyDescent="0.25">
      <c r="A14" s="5" t="s">
        <v>21</v>
      </c>
      <c r="B14" s="14" t="s">
        <v>22</v>
      </c>
      <c r="C14" s="19"/>
      <c r="D14" s="35">
        <v>1</v>
      </c>
      <c r="E14" s="41">
        <f t="shared" si="0"/>
        <v>1</v>
      </c>
      <c r="F14" s="1" t="e">
        <f>VLOOKUP(B14,input!$L$4:$M$25,2,FALSE)</f>
        <v>#N/A</v>
      </c>
      <c r="G14" s="1">
        <f t="shared" si="1"/>
        <v>1</v>
      </c>
    </row>
    <row r="15" spans="1:7" ht="30" x14ac:dyDescent="0.25">
      <c r="A15" s="5" t="s">
        <v>23</v>
      </c>
      <c r="B15" s="14" t="s">
        <v>24</v>
      </c>
      <c r="C15" s="19"/>
      <c r="D15" s="36">
        <v>20</v>
      </c>
      <c r="E15" s="41">
        <f t="shared" si="0"/>
        <v>20</v>
      </c>
      <c r="F15" s="1" t="e">
        <f>VLOOKUP(B15,input!$L$4:$M$25,2,FALSE)</f>
        <v>#N/A</v>
      </c>
      <c r="G15" s="1">
        <f t="shared" si="1"/>
        <v>20</v>
      </c>
    </row>
    <row r="16" spans="1:7" x14ac:dyDescent="0.25">
      <c r="A16" s="5" t="s">
        <v>25</v>
      </c>
      <c r="B16" s="14" t="s">
        <v>26</v>
      </c>
      <c r="C16" s="19" t="s">
        <v>27</v>
      </c>
      <c r="D16" s="35">
        <v>7</v>
      </c>
      <c r="E16" s="41">
        <f t="shared" si="0"/>
        <v>7</v>
      </c>
      <c r="F16" s="1" t="e">
        <f>VLOOKUP(B16,input!$L$4:$M$25,2,FALSE)</f>
        <v>#N/A</v>
      </c>
      <c r="G16" s="1">
        <f t="shared" si="1"/>
        <v>7</v>
      </c>
    </row>
    <row r="17" spans="1:7" x14ac:dyDescent="0.25">
      <c r="A17" s="5" t="s">
        <v>28</v>
      </c>
      <c r="B17" s="14" t="s">
        <v>29</v>
      </c>
      <c r="C17" s="19" t="s">
        <v>30</v>
      </c>
      <c r="D17" s="36">
        <v>32.179996490478516</v>
      </c>
      <c r="E17" s="41">
        <f t="shared" si="0"/>
        <v>30</v>
      </c>
      <c r="F17" s="1">
        <f>VLOOKUP(B17,input!$L$4:$M$25,2,FALSE)</f>
        <v>30</v>
      </c>
      <c r="G17" s="1">
        <f t="shared" si="1"/>
        <v>30</v>
      </c>
    </row>
    <row r="18" spans="1:7" x14ac:dyDescent="0.25">
      <c r="A18" s="5" t="s">
        <v>31</v>
      </c>
      <c r="B18" s="14" t="s">
        <v>32</v>
      </c>
      <c r="C18" s="19" t="s">
        <v>33</v>
      </c>
      <c r="D18" s="36">
        <v>59.560001373291016</v>
      </c>
      <c r="E18" s="41">
        <f t="shared" si="0"/>
        <v>75</v>
      </c>
      <c r="F18" s="1">
        <f>VLOOKUP(B18,input!$L$4:$M$25,2,FALSE)</f>
        <v>75</v>
      </c>
      <c r="G18" s="1">
        <f t="shared" si="1"/>
        <v>75</v>
      </c>
    </row>
    <row r="19" spans="1:7" x14ac:dyDescent="0.25">
      <c r="A19" s="5" t="s">
        <v>34</v>
      </c>
      <c r="B19" s="14" t="s">
        <v>35</v>
      </c>
      <c r="C19" s="19" t="s">
        <v>30</v>
      </c>
      <c r="D19" s="36">
        <v>25.634248733520508</v>
      </c>
      <c r="E19" s="41">
        <f t="shared" si="0"/>
        <v>25.634248733520508</v>
      </c>
      <c r="F19" s="1" t="e">
        <f>VLOOKUP(B19,input!$L$4:$M$25,2,FALSE)</f>
        <v>#N/A</v>
      </c>
      <c r="G19" s="1">
        <f t="shared" si="1"/>
        <v>25.634248733520508</v>
      </c>
    </row>
    <row r="20" spans="1:7" x14ac:dyDescent="0.25">
      <c r="A20" s="5" t="s">
        <v>36</v>
      </c>
      <c r="B20" s="14" t="s">
        <v>37</v>
      </c>
      <c r="C20" s="19" t="s">
        <v>38</v>
      </c>
      <c r="D20" s="35">
        <v>1.0124009847640991</v>
      </c>
      <c r="E20" s="41">
        <f t="shared" si="0"/>
        <v>1.0124</v>
      </c>
      <c r="F20" s="1">
        <f>VLOOKUP(B20,input!$L$4:$M$25,2,FALSE)</f>
        <v>1.0124</v>
      </c>
      <c r="G20" s="1">
        <f t="shared" si="1"/>
        <v>1.0124</v>
      </c>
    </row>
    <row r="21" spans="1:7" ht="30" x14ac:dyDescent="0.25">
      <c r="A21" s="5" t="s">
        <v>39</v>
      </c>
      <c r="B21" s="14" t="s">
        <v>40</v>
      </c>
      <c r="C21" s="19" t="s">
        <v>41</v>
      </c>
      <c r="D21" s="37">
        <v>302.60000610351562</v>
      </c>
      <c r="E21" s="41">
        <f t="shared" si="0"/>
        <v>234.53400000000002</v>
      </c>
      <c r="F21" s="1">
        <f>VLOOKUP(B21,input!$L$4:$M$25,2,FALSE)</f>
        <v>234.53400000000002</v>
      </c>
      <c r="G21" s="1">
        <f t="shared" si="1"/>
        <v>234.53400000000002</v>
      </c>
    </row>
    <row r="22" spans="1:7" ht="30" x14ac:dyDescent="0.25">
      <c r="A22" s="5" t="s">
        <v>42</v>
      </c>
      <c r="B22" s="14" t="s">
        <v>43</v>
      </c>
      <c r="C22" s="19" t="s">
        <v>33</v>
      </c>
      <c r="D22" s="36">
        <v>20</v>
      </c>
      <c r="E22" s="41">
        <f t="shared" si="0"/>
        <v>20</v>
      </c>
      <c r="F22" s="1" t="e">
        <f>VLOOKUP(B22,input!$L$4:$M$25,2,FALSE)</f>
        <v>#N/A</v>
      </c>
      <c r="G22" s="1">
        <f t="shared" si="1"/>
        <v>20</v>
      </c>
    </row>
    <row r="23" spans="1:7" ht="30" x14ac:dyDescent="0.25">
      <c r="A23" s="5" t="s">
        <v>44</v>
      </c>
      <c r="B23" s="14" t="s">
        <v>45</v>
      </c>
      <c r="C23" s="19" t="s">
        <v>30</v>
      </c>
      <c r="D23" s="37">
        <v>877.199951171875</v>
      </c>
      <c r="E23" s="41">
        <f t="shared" si="0"/>
        <v>863.72550000000001</v>
      </c>
      <c r="F23" s="1">
        <f>VLOOKUP(B23,input!$L$4:$M$25,2,FALSE)</f>
        <v>863.72550000000001</v>
      </c>
      <c r="G23" s="1">
        <f t="shared" si="1"/>
        <v>863.72550000000001</v>
      </c>
    </row>
    <row r="24" spans="1:7" ht="30" x14ac:dyDescent="0.25">
      <c r="A24" s="5" t="s">
        <v>46</v>
      </c>
      <c r="B24" s="14" t="s">
        <v>47</v>
      </c>
      <c r="C24" s="19" t="s">
        <v>33</v>
      </c>
      <c r="D24" s="36">
        <v>20</v>
      </c>
      <c r="E24" s="41">
        <f t="shared" si="0"/>
        <v>25</v>
      </c>
      <c r="F24" s="1">
        <f>VLOOKUP(B24,input!$L$4:$M$25,2,FALSE)</f>
        <v>25</v>
      </c>
      <c r="G24" s="1">
        <f t="shared" si="1"/>
        <v>25</v>
      </c>
    </row>
    <row r="25" spans="1:7" ht="30" x14ac:dyDescent="0.25">
      <c r="A25" s="5" t="s">
        <v>48</v>
      </c>
      <c r="B25" s="14" t="s">
        <v>49</v>
      </c>
      <c r="C25" s="19" t="s">
        <v>33</v>
      </c>
      <c r="D25" s="35">
        <v>2</v>
      </c>
      <c r="E25" s="41">
        <f t="shared" si="0"/>
        <v>2</v>
      </c>
      <c r="F25" s="1" t="e">
        <f>VLOOKUP(B25,input!$L$4:$M$25,2,FALSE)</f>
        <v>#N/A</v>
      </c>
      <c r="G25" s="1">
        <f t="shared" si="1"/>
        <v>2</v>
      </c>
    </row>
    <row r="26" spans="1:7" ht="30" x14ac:dyDescent="0.25">
      <c r="A26" s="5" t="s">
        <v>50</v>
      </c>
      <c r="B26" s="14" t="s">
        <v>51</v>
      </c>
      <c r="C26" s="19" t="s">
        <v>33</v>
      </c>
      <c r="D26" s="38">
        <v>0.25</v>
      </c>
      <c r="E26" s="41">
        <f t="shared" si="0"/>
        <v>0.25</v>
      </c>
      <c r="F26" s="1" t="e">
        <f>VLOOKUP(B26,input!$L$4:$M$25,2,FALSE)</f>
        <v>#N/A</v>
      </c>
      <c r="G26" s="1">
        <f t="shared" si="1"/>
        <v>0.25</v>
      </c>
    </row>
    <row r="27" spans="1:7" ht="30" x14ac:dyDescent="0.25">
      <c r="A27" s="5" t="s">
        <v>52</v>
      </c>
      <c r="B27" s="14" t="s">
        <v>53</v>
      </c>
      <c r="C27" s="19" t="s">
        <v>54</v>
      </c>
      <c r="D27" s="38">
        <v>-0.24906601011753082</v>
      </c>
      <c r="E27" s="41">
        <f t="shared" si="0"/>
        <v>-0.24906601011753082</v>
      </c>
      <c r="F27" s="1" t="e">
        <f>VLOOKUP(B27,input!$L$4:$M$25,2,FALSE)</f>
        <v>#N/A</v>
      </c>
      <c r="G27" s="1">
        <f t="shared" si="1"/>
        <v>-0.24906601011753082</v>
      </c>
    </row>
    <row r="28" spans="1:7" ht="30" x14ac:dyDescent="0.25">
      <c r="A28" s="5" t="s">
        <v>55</v>
      </c>
      <c r="B28" s="14" t="s">
        <v>56</v>
      </c>
      <c r="C28" s="19" t="s">
        <v>33</v>
      </c>
      <c r="D28" s="36">
        <v>51</v>
      </c>
      <c r="E28" s="41">
        <f t="shared" si="0"/>
        <v>51</v>
      </c>
      <c r="F28" s="1" t="e">
        <f>VLOOKUP(B28,input!$L$4:$M$25,2,FALSE)</f>
        <v>#N/A</v>
      </c>
      <c r="G28" s="1">
        <f t="shared" si="1"/>
        <v>51</v>
      </c>
    </row>
    <row r="29" spans="1:7" ht="30" x14ac:dyDescent="0.25">
      <c r="A29" s="5" t="s">
        <v>57</v>
      </c>
      <c r="B29" s="14" t="s">
        <v>58</v>
      </c>
      <c r="C29" s="19" t="s">
        <v>54</v>
      </c>
      <c r="D29" s="37">
        <v>149.43960571289062</v>
      </c>
      <c r="E29" s="41">
        <f t="shared" si="0"/>
        <v>149.43960571289062</v>
      </c>
      <c r="F29" s="1" t="e">
        <f>VLOOKUP(B29,input!$L$4:$M$25,2,FALSE)</f>
        <v>#N/A</v>
      </c>
      <c r="G29" s="1">
        <f t="shared" si="1"/>
        <v>149.43960571289062</v>
      </c>
    </row>
    <row r="30" spans="1:7" ht="30" x14ac:dyDescent="0.25">
      <c r="A30" s="5" t="s">
        <v>59</v>
      </c>
      <c r="B30" s="14" t="s">
        <v>60</v>
      </c>
      <c r="C30" s="19" t="s">
        <v>54</v>
      </c>
      <c r="D30" s="36">
        <v>64.720001220703125</v>
      </c>
      <c r="E30" s="41">
        <f t="shared" si="0"/>
        <v>64.720001220703125</v>
      </c>
      <c r="F30" s="1" t="e">
        <f>VLOOKUP(B30,input!$L$4:$M$25,2,FALSE)</f>
        <v>#N/A</v>
      </c>
      <c r="G30" s="1">
        <f t="shared" si="1"/>
        <v>64.720001220703125</v>
      </c>
    </row>
    <row r="31" spans="1:7" ht="30" x14ac:dyDescent="0.25">
      <c r="A31" s="5" t="s">
        <v>61</v>
      </c>
      <c r="B31" s="14" t="s">
        <v>62</v>
      </c>
      <c r="C31" s="19" t="s">
        <v>54</v>
      </c>
      <c r="D31" s="36">
        <v>17.299999237060547</v>
      </c>
      <c r="E31" s="41">
        <f t="shared" si="0"/>
        <v>17.299999237060547</v>
      </c>
      <c r="F31" s="1" t="e">
        <f>VLOOKUP(B31,input!$L$4:$M$25,2,FALSE)</f>
        <v>#N/A</v>
      </c>
      <c r="G31" s="1">
        <f t="shared" si="1"/>
        <v>17.299999237060547</v>
      </c>
    </row>
    <row r="32" spans="1:7" ht="30" x14ac:dyDescent="0.25">
      <c r="A32" s="5" t="s">
        <v>63</v>
      </c>
      <c r="B32" s="14" t="s">
        <v>64</v>
      </c>
      <c r="C32" s="19" t="s">
        <v>30</v>
      </c>
      <c r="D32" s="37">
        <v>459.99996948242187</v>
      </c>
      <c r="E32" s="41">
        <f t="shared" si="0"/>
        <v>459.99996948242187</v>
      </c>
      <c r="F32" s="1" t="e">
        <f>VLOOKUP(B32,input!$L$4:$M$25,2,FALSE)</f>
        <v>#N/A</v>
      </c>
      <c r="G32" s="1">
        <f t="shared" si="1"/>
        <v>459.99996948242187</v>
      </c>
    </row>
    <row r="33" spans="1:7" ht="45" x14ac:dyDescent="0.25">
      <c r="A33" s="5" t="s">
        <v>65</v>
      </c>
      <c r="B33" s="14" t="s">
        <v>66</v>
      </c>
      <c r="C33" s="19" t="s">
        <v>30</v>
      </c>
      <c r="D33" s="37">
        <v>339</v>
      </c>
      <c r="E33" s="41">
        <f t="shared" si="0"/>
        <v>339</v>
      </c>
      <c r="F33" s="1" t="e">
        <f>VLOOKUP(B33,input!$L$4:$M$25,2,FALSE)</f>
        <v>#N/A</v>
      </c>
      <c r="G33" s="1">
        <f t="shared" si="1"/>
        <v>339</v>
      </c>
    </row>
    <row r="34" spans="1:7" ht="45" x14ac:dyDescent="0.25">
      <c r="A34" s="5" t="s">
        <v>67</v>
      </c>
      <c r="B34" s="14" t="s">
        <v>68</v>
      </c>
      <c r="C34" s="19" t="s">
        <v>33</v>
      </c>
      <c r="D34" s="35">
        <v>6</v>
      </c>
      <c r="E34" s="41">
        <f t="shared" si="0"/>
        <v>6</v>
      </c>
      <c r="F34" s="1" t="e">
        <f>VLOOKUP(B34,input!$L$4:$M$25,2,FALSE)</f>
        <v>#N/A</v>
      </c>
      <c r="G34" s="1">
        <f t="shared" si="1"/>
        <v>6</v>
      </c>
    </row>
    <row r="35" spans="1:7" ht="45" x14ac:dyDescent="0.25">
      <c r="A35" s="5" t="s">
        <v>69</v>
      </c>
      <c r="B35" s="14" t="s">
        <v>70</v>
      </c>
      <c r="C35" s="19" t="s">
        <v>71</v>
      </c>
      <c r="D35" s="34">
        <v>0</v>
      </c>
      <c r="E35" s="41">
        <f t="shared" si="0"/>
        <v>0</v>
      </c>
      <c r="F35" s="1" t="e">
        <f>VLOOKUP(B35,input!$L$4:$M$25,2,FALSE)</f>
        <v>#N/A</v>
      </c>
      <c r="G35" s="1">
        <f t="shared" si="1"/>
        <v>0</v>
      </c>
    </row>
    <row r="36" spans="1:7" ht="30" x14ac:dyDescent="0.25">
      <c r="A36" s="5" t="s">
        <v>72</v>
      </c>
      <c r="B36" s="14" t="s">
        <v>73</v>
      </c>
      <c r="C36" s="19" t="s">
        <v>38</v>
      </c>
      <c r="D36" s="35">
        <v>5.2699985504150391</v>
      </c>
      <c r="E36" s="41">
        <f t="shared" si="0"/>
        <v>5.2699985504150391</v>
      </c>
      <c r="F36" s="1" t="e">
        <f>VLOOKUP(B36,input!$L$4:$M$25,2,FALSE)</f>
        <v>#N/A</v>
      </c>
      <c r="G36" s="1">
        <f t="shared" si="1"/>
        <v>5.2699985504150391</v>
      </c>
    </row>
    <row r="37" spans="1:7" ht="30" x14ac:dyDescent="0.25">
      <c r="A37" s="5" t="s">
        <v>74</v>
      </c>
      <c r="B37" s="14" t="s">
        <v>75</v>
      </c>
      <c r="C37" s="19" t="s">
        <v>30</v>
      </c>
      <c r="D37" s="37">
        <v>153.828125</v>
      </c>
      <c r="E37" s="41">
        <f t="shared" si="0"/>
        <v>153.828125</v>
      </c>
      <c r="F37" s="1" t="e">
        <f>VLOOKUP(B37,input!$L$4:$M$25,2,FALSE)</f>
        <v>#N/A</v>
      </c>
      <c r="G37" s="1">
        <f t="shared" si="1"/>
        <v>153.828125</v>
      </c>
    </row>
    <row r="38" spans="1:7" ht="45" x14ac:dyDescent="0.25">
      <c r="A38" s="5" t="s">
        <v>76</v>
      </c>
      <c r="B38" s="14" t="s">
        <v>77</v>
      </c>
      <c r="C38" s="19" t="s">
        <v>27</v>
      </c>
      <c r="D38" s="38">
        <v>0.41609999537467957</v>
      </c>
      <c r="E38" s="41">
        <f t="shared" si="0"/>
        <v>0.41609999537467957</v>
      </c>
      <c r="F38" s="1" t="e">
        <f>VLOOKUP(B38,input!$L$4:$M$25,2,FALSE)</f>
        <v>#N/A</v>
      </c>
      <c r="G38" s="1">
        <f t="shared" si="1"/>
        <v>0.41609999537467957</v>
      </c>
    </row>
    <row r="39" spans="1:7" ht="45" x14ac:dyDescent="0.25">
      <c r="A39" s="5" t="s">
        <v>78</v>
      </c>
      <c r="B39" s="14" t="s">
        <v>79</v>
      </c>
      <c r="C39" s="19" t="s">
        <v>27</v>
      </c>
      <c r="D39" s="38">
        <v>0.3903999924659729</v>
      </c>
      <c r="E39" s="41">
        <f t="shared" si="0"/>
        <v>0.3903999924659729</v>
      </c>
      <c r="F39" s="1" t="e">
        <f>VLOOKUP(B39,input!$L$4:$M$25,2,FALSE)</f>
        <v>#N/A</v>
      </c>
      <c r="G39" s="1">
        <f t="shared" si="1"/>
        <v>0.3903999924659729</v>
      </c>
    </row>
    <row r="40" spans="1:7" ht="30" x14ac:dyDescent="0.25">
      <c r="A40" s="5" t="s">
        <v>80</v>
      </c>
      <c r="B40" s="14" t="s">
        <v>81</v>
      </c>
      <c r="C40" s="19" t="s">
        <v>30</v>
      </c>
      <c r="D40" s="37">
        <v>436</v>
      </c>
      <c r="E40" s="41">
        <f t="shared" si="0"/>
        <v>436</v>
      </c>
      <c r="F40" s="1" t="e">
        <f>VLOOKUP(B40,input!$L$4:$M$25,2,FALSE)</f>
        <v>#N/A</v>
      </c>
      <c r="G40" s="1">
        <f t="shared" si="1"/>
        <v>436</v>
      </c>
    </row>
    <row r="41" spans="1:7" ht="30" x14ac:dyDescent="0.25">
      <c r="A41" s="5" t="s">
        <v>82</v>
      </c>
      <c r="B41" s="14" t="s">
        <v>83</v>
      </c>
      <c r="C41" s="19" t="s">
        <v>30</v>
      </c>
      <c r="D41" s="36">
        <v>15</v>
      </c>
      <c r="E41" s="41">
        <f t="shared" si="0"/>
        <v>15</v>
      </c>
      <c r="F41" s="1" t="e">
        <f>VLOOKUP(B41,input!$L$4:$M$25,2,FALSE)</f>
        <v>#N/A</v>
      </c>
      <c r="G41" s="1">
        <f t="shared" si="1"/>
        <v>15</v>
      </c>
    </row>
    <row r="42" spans="1:7" ht="30" x14ac:dyDescent="0.25">
      <c r="A42" s="5" t="s">
        <v>84</v>
      </c>
      <c r="B42" s="14" t="s">
        <v>85</v>
      </c>
      <c r="C42" s="19" t="s">
        <v>30</v>
      </c>
      <c r="D42" s="37">
        <v>411.5</v>
      </c>
      <c r="E42" s="41">
        <f t="shared" si="0"/>
        <v>411.5</v>
      </c>
      <c r="F42" s="1" t="e">
        <f>VLOOKUP(B42,input!$L$4:$M$25,2,FALSE)</f>
        <v>#N/A</v>
      </c>
      <c r="G42" s="1">
        <f t="shared" si="1"/>
        <v>411.5</v>
      </c>
    </row>
    <row r="43" spans="1:7" ht="30" x14ac:dyDescent="0.25">
      <c r="A43" s="5" t="s">
        <v>86</v>
      </c>
      <c r="B43" s="14" t="s">
        <v>87</v>
      </c>
      <c r="C43" s="19" t="s">
        <v>30</v>
      </c>
      <c r="D43" s="36">
        <v>15</v>
      </c>
      <c r="E43" s="41">
        <f t="shared" si="0"/>
        <v>15</v>
      </c>
      <c r="F43" s="1" t="e">
        <f>VLOOKUP(B43,input!$L$4:$M$25,2,FALSE)</f>
        <v>#N/A</v>
      </c>
      <c r="G43" s="1">
        <f t="shared" si="1"/>
        <v>15</v>
      </c>
    </row>
    <row r="44" spans="1:7" ht="30" x14ac:dyDescent="0.25">
      <c r="A44" s="5" t="s">
        <v>88</v>
      </c>
      <c r="B44" s="14" t="s">
        <v>89</v>
      </c>
      <c r="C44" s="19" t="s">
        <v>54</v>
      </c>
      <c r="D44" s="35">
        <v>4.9813203811645508</v>
      </c>
      <c r="E44" s="41">
        <f t="shared" si="0"/>
        <v>4.9813203811645508</v>
      </c>
      <c r="F44" s="1" t="e">
        <f>VLOOKUP(B44,input!$L$4:$M$25,2,FALSE)</f>
        <v>#N/A</v>
      </c>
      <c r="G44" s="1">
        <f t="shared" si="1"/>
        <v>4.9813203811645508</v>
      </c>
    </row>
    <row r="45" spans="1:7" ht="45" x14ac:dyDescent="0.25">
      <c r="A45" s="5" t="s">
        <v>90</v>
      </c>
      <c r="B45" s="14" t="s">
        <v>91</v>
      </c>
      <c r="C45" s="19" t="s">
        <v>30</v>
      </c>
      <c r="D45" s="35">
        <v>1.2000000476837158</v>
      </c>
      <c r="E45" s="41">
        <f t="shared" si="0"/>
        <v>1.2000000476837158</v>
      </c>
      <c r="F45" s="1" t="e">
        <f>VLOOKUP(B45,input!$L$4:$M$25,2,FALSE)</f>
        <v>#N/A</v>
      </c>
      <c r="G45" s="1">
        <f t="shared" si="1"/>
        <v>1.2000000476837158</v>
      </c>
    </row>
    <row r="46" spans="1:7" ht="30" x14ac:dyDescent="0.25">
      <c r="A46" s="5" t="s">
        <v>92</v>
      </c>
      <c r="B46" s="14" t="s">
        <v>93</v>
      </c>
      <c r="C46" s="19" t="s">
        <v>54</v>
      </c>
      <c r="D46" s="35">
        <v>4.9813203811645508</v>
      </c>
      <c r="E46" s="41">
        <f t="shared" si="0"/>
        <v>4.9813203811645508</v>
      </c>
      <c r="F46" s="1" t="e">
        <f>VLOOKUP(B46,input!$L$4:$M$25,2,FALSE)</f>
        <v>#N/A</v>
      </c>
      <c r="G46" s="1">
        <f t="shared" si="1"/>
        <v>4.9813203811645508</v>
      </c>
    </row>
    <row r="47" spans="1:7" ht="30" x14ac:dyDescent="0.25">
      <c r="A47" s="5" t="s">
        <v>94</v>
      </c>
      <c r="B47" s="14" t="s">
        <v>95</v>
      </c>
      <c r="C47" s="19" t="s">
        <v>30</v>
      </c>
      <c r="D47" s="35">
        <v>1</v>
      </c>
      <c r="E47" s="41">
        <f t="shared" si="0"/>
        <v>1</v>
      </c>
      <c r="F47" s="1" t="e">
        <f>VLOOKUP(B47,input!$L$4:$M$25,2,FALSE)</f>
        <v>#N/A</v>
      </c>
      <c r="G47" s="1">
        <f t="shared" si="1"/>
        <v>1</v>
      </c>
    </row>
    <row r="48" spans="1:7" ht="30" x14ac:dyDescent="0.25">
      <c r="A48" s="5" t="s">
        <v>96</v>
      </c>
      <c r="B48" s="14" t="s">
        <v>97</v>
      </c>
      <c r="C48" s="19" t="s">
        <v>54</v>
      </c>
      <c r="D48" s="35">
        <v>4.9813203811645508</v>
      </c>
      <c r="E48" s="41">
        <f t="shared" si="0"/>
        <v>4.9813203811645508</v>
      </c>
      <c r="F48" s="1" t="e">
        <f>VLOOKUP(B48,input!$L$4:$M$25,2,FALSE)</f>
        <v>#N/A</v>
      </c>
      <c r="G48" s="1">
        <f t="shared" si="1"/>
        <v>4.9813203811645508</v>
      </c>
    </row>
    <row r="49" spans="1:7" ht="30" x14ac:dyDescent="0.25">
      <c r="A49" s="5" t="s">
        <v>98</v>
      </c>
      <c r="B49" s="14" t="s">
        <v>99</v>
      </c>
      <c r="C49" s="19" t="s">
        <v>30</v>
      </c>
      <c r="D49" s="35">
        <v>1</v>
      </c>
      <c r="E49" s="41">
        <f t="shared" si="0"/>
        <v>1</v>
      </c>
      <c r="F49" s="1" t="e">
        <f>VLOOKUP(B49,input!$L$4:$M$25,2,FALSE)</f>
        <v>#N/A</v>
      </c>
      <c r="G49" s="1">
        <f t="shared" si="1"/>
        <v>1</v>
      </c>
    </row>
    <row r="50" spans="1:7" ht="30" x14ac:dyDescent="0.25">
      <c r="A50" s="5" t="s">
        <v>100</v>
      </c>
      <c r="B50" s="14" t="s">
        <v>101</v>
      </c>
      <c r="C50" s="19" t="s">
        <v>54</v>
      </c>
      <c r="D50" s="35">
        <v>4.9813203811645508</v>
      </c>
      <c r="E50" s="41">
        <f t="shared" si="0"/>
        <v>4.9813203811645508</v>
      </c>
      <c r="F50" s="1" t="e">
        <f>VLOOKUP(B50,input!$L$4:$M$25,2,FALSE)</f>
        <v>#N/A</v>
      </c>
      <c r="G50" s="1">
        <f t="shared" si="1"/>
        <v>4.9813203811645508</v>
      </c>
    </row>
    <row r="51" spans="1:7" ht="30" x14ac:dyDescent="0.25">
      <c r="A51" s="5" t="s">
        <v>102</v>
      </c>
      <c r="B51" s="14" t="s">
        <v>103</v>
      </c>
      <c r="C51" s="19" t="s">
        <v>30</v>
      </c>
      <c r="D51" s="35">
        <v>1</v>
      </c>
      <c r="E51" s="41">
        <f t="shared" si="0"/>
        <v>1</v>
      </c>
      <c r="F51" s="1" t="e">
        <f>VLOOKUP(B51,input!$L$4:$M$25,2,FALSE)</f>
        <v>#N/A</v>
      </c>
      <c r="G51" s="1">
        <f t="shared" si="1"/>
        <v>1</v>
      </c>
    </row>
    <row r="52" spans="1:7" ht="30" x14ac:dyDescent="0.25">
      <c r="A52" s="5" t="s">
        <v>104</v>
      </c>
      <c r="B52" s="14" t="s">
        <v>105</v>
      </c>
      <c r="C52" s="19" t="s">
        <v>54</v>
      </c>
      <c r="D52" s="35">
        <v>4.9813203811645508</v>
      </c>
      <c r="E52" s="41">
        <f t="shared" si="0"/>
        <v>4.9813203811645508</v>
      </c>
      <c r="F52" s="1" t="e">
        <f>VLOOKUP(B52,input!$L$4:$M$25,2,FALSE)</f>
        <v>#N/A</v>
      </c>
      <c r="G52" s="1">
        <f t="shared" si="1"/>
        <v>4.9813203811645508</v>
      </c>
    </row>
    <row r="53" spans="1:7" ht="30" x14ac:dyDescent="0.25">
      <c r="A53" s="5" t="s">
        <v>106</v>
      </c>
      <c r="B53" s="14" t="s">
        <v>107</v>
      </c>
      <c r="C53" s="19" t="s">
        <v>30</v>
      </c>
      <c r="D53" s="35">
        <v>1</v>
      </c>
      <c r="E53" s="41">
        <f t="shared" si="0"/>
        <v>1</v>
      </c>
      <c r="F53" s="1" t="e">
        <f>VLOOKUP(B53,input!$L$4:$M$25,2,FALSE)</f>
        <v>#N/A</v>
      </c>
      <c r="G53" s="1">
        <f t="shared" si="1"/>
        <v>1</v>
      </c>
    </row>
    <row r="54" spans="1:7" ht="30" x14ac:dyDescent="0.25">
      <c r="A54" s="5" t="s">
        <v>108</v>
      </c>
      <c r="B54" s="14" t="s">
        <v>109</v>
      </c>
      <c r="C54" s="19" t="s">
        <v>30</v>
      </c>
      <c r="D54" s="37">
        <v>303</v>
      </c>
      <c r="E54" s="41">
        <f t="shared" si="0"/>
        <v>303</v>
      </c>
      <c r="F54" s="1" t="e">
        <f>VLOOKUP(B54,input!$L$4:$M$25,2,FALSE)</f>
        <v>#N/A</v>
      </c>
      <c r="G54" s="1">
        <f t="shared" si="1"/>
        <v>303</v>
      </c>
    </row>
    <row r="55" spans="1:7" ht="30" x14ac:dyDescent="0.25">
      <c r="A55" s="5" t="s">
        <v>110</v>
      </c>
      <c r="B55" s="14" t="s">
        <v>111</v>
      </c>
      <c r="C55" s="19" t="s">
        <v>33</v>
      </c>
      <c r="D55" s="38">
        <v>0.75</v>
      </c>
      <c r="E55" s="41">
        <f t="shared" si="0"/>
        <v>0.75</v>
      </c>
      <c r="F55" s="1" t="e">
        <f>VLOOKUP(B55,input!$L$4:$M$25,2,FALSE)</f>
        <v>#N/A</v>
      </c>
      <c r="G55" s="1">
        <f t="shared" si="1"/>
        <v>0.75</v>
      </c>
    </row>
    <row r="56" spans="1:7" ht="30" x14ac:dyDescent="0.25">
      <c r="A56" s="5" t="s">
        <v>112</v>
      </c>
      <c r="B56" s="14" t="s">
        <v>113</v>
      </c>
      <c r="C56" s="19" t="s">
        <v>30</v>
      </c>
      <c r="D56" s="35">
        <v>5</v>
      </c>
      <c r="E56" s="41">
        <f t="shared" si="0"/>
        <v>5</v>
      </c>
      <c r="F56" s="1" t="e">
        <f>VLOOKUP(B56,input!$L$4:$M$25,2,FALSE)</f>
        <v>#N/A</v>
      </c>
      <c r="G56" s="1">
        <f t="shared" si="1"/>
        <v>5</v>
      </c>
    </row>
    <row r="57" spans="1:7" ht="45" x14ac:dyDescent="0.25">
      <c r="A57" s="5" t="s">
        <v>114</v>
      </c>
      <c r="B57" s="14" t="s">
        <v>115</v>
      </c>
      <c r="C57" s="19" t="s">
        <v>33</v>
      </c>
      <c r="D57" s="35">
        <v>9</v>
      </c>
      <c r="E57" s="41">
        <f t="shared" si="0"/>
        <v>9</v>
      </c>
      <c r="F57" s="1" t="e">
        <f>VLOOKUP(B57,input!$L$4:$M$25,2,FALSE)</f>
        <v>#N/A</v>
      </c>
      <c r="G57" s="1">
        <f t="shared" si="1"/>
        <v>9</v>
      </c>
    </row>
    <row r="58" spans="1:7" ht="45" x14ac:dyDescent="0.25">
      <c r="A58" s="5" t="s">
        <v>116</v>
      </c>
      <c r="B58" s="14" t="s">
        <v>117</v>
      </c>
      <c r="C58" s="19" t="s">
        <v>33</v>
      </c>
      <c r="D58" s="36">
        <v>99.786720275878906</v>
      </c>
      <c r="E58" s="41">
        <f t="shared" si="0"/>
        <v>99.786720275878906</v>
      </c>
      <c r="F58" s="1" t="e">
        <f>VLOOKUP(B58,input!$L$4:$M$25,2,FALSE)</f>
        <v>#N/A</v>
      </c>
      <c r="G58" s="1">
        <f t="shared" si="1"/>
        <v>99.786720275878906</v>
      </c>
    </row>
    <row r="59" spans="1:7" ht="45" x14ac:dyDescent="0.25">
      <c r="A59" s="5" t="s">
        <v>118</v>
      </c>
      <c r="B59" s="14" t="s">
        <v>119</v>
      </c>
      <c r="C59" s="19" t="s">
        <v>71</v>
      </c>
      <c r="D59" s="35">
        <v>8.5989999771118164</v>
      </c>
      <c r="E59" s="41">
        <f t="shared" si="0"/>
        <v>8.5989999771118164</v>
      </c>
      <c r="F59" s="1" t="e">
        <f>VLOOKUP(B59,input!$L$4:$M$25,2,FALSE)</f>
        <v>#N/A</v>
      </c>
      <c r="G59" s="1">
        <f t="shared" si="1"/>
        <v>8.5989999771118164</v>
      </c>
    </row>
    <row r="60" spans="1:7" ht="45" x14ac:dyDescent="0.25">
      <c r="A60" s="5" t="s">
        <v>120</v>
      </c>
      <c r="B60" s="14" t="s">
        <v>121</v>
      </c>
      <c r="C60" s="19" t="s">
        <v>122</v>
      </c>
      <c r="D60" s="36">
        <v>25</v>
      </c>
      <c r="E60" s="41">
        <f t="shared" si="0"/>
        <v>25</v>
      </c>
      <c r="F60" s="1" t="e">
        <f>VLOOKUP(B60,input!$L$4:$M$25,2,FALSE)</f>
        <v>#N/A</v>
      </c>
      <c r="G60" s="1">
        <f t="shared" si="1"/>
        <v>25</v>
      </c>
    </row>
    <row r="61" spans="1:7" ht="45" x14ac:dyDescent="0.25">
      <c r="A61" s="5" t="s">
        <v>123</v>
      </c>
      <c r="B61" s="14" t="s">
        <v>124</v>
      </c>
      <c r="C61" s="19" t="s">
        <v>125</v>
      </c>
      <c r="D61" s="35">
        <v>1.2192000150680542</v>
      </c>
      <c r="E61" s="41">
        <f t="shared" si="0"/>
        <v>1.2192000150680542</v>
      </c>
      <c r="F61" s="1" t="e">
        <f>VLOOKUP(B61,input!$L$4:$M$25,2,FALSE)</f>
        <v>#N/A</v>
      </c>
      <c r="G61" s="1">
        <f t="shared" si="1"/>
        <v>1.2192000150680542</v>
      </c>
    </row>
    <row r="62" spans="1:7" ht="45" x14ac:dyDescent="0.25">
      <c r="A62" s="5" t="s">
        <v>126</v>
      </c>
      <c r="B62" s="14" t="s">
        <v>127</v>
      </c>
      <c r="C62" s="19" t="s">
        <v>33</v>
      </c>
      <c r="D62" s="35">
        <v>6</v>
      </c>
      <c r="E62" s="41">
        <f t="shared" si="0"/>
        <v>6</v>
      </c>
      <c r="F62" s="1" t="e">
        <f>VLOOKUP(B62,input!$L$4:$M$25,2,FALSE)</f>
        <v>#N/A</v>
      </c>
      <c r="G62" s="1">
        <f t="shared" si="1"/>
        <v>6</v>
      </c>
    </row>
    <row r="63" spans="1:7" ht="45" x14ac:dyDescent="0.25">
      <c r="A63" s="5" t="s">
        <v>128</v>
      </c>
      <c r="B63" s="14" t="s">
        <v>129</v>
      </c>
      <c r="C63" s="19"/>
      <c r="D63" s="38">
        <v>0.48095673322677612</v>
      </c>
      <c r="E63" s="41">
        <f t="shared" si="0"/>
        <v>0.48095673322677612</v>
      </c>
      <c r="F63" s="1" t="e">
        <f>VLOOKUP(B63,input!$L$4:$M$25,2,FALSE)</f>
        <v>#N/A</v>
      </c>
      <c r="G63" s="1">
        <f t="shared" si="1"/>
        <v>0.48095673322677612</v>
      </c>
    </row>
    <row r="64" spans="1:7" ht="45" x14ac:dyDescent="0.25">
      <c r="A64" s="5" t="s">
        <v>130</v>
      </c>
      <c r="B64" s="14" t="s">
        <v>131</v>
      </c>
      <c r="C64" s="19" t="s">
        <v>125</v>
      </c>
      <c r="D64" s="38">
        <v>0.21335999667644501</v>
      </c>
      <c r="E64" s="41">
        <f t="shared" si="0"/>
        <v>0.21335999667644501</v>
      </c>
      <c r="F64" s="1" t="e">
        <f>VLOOKUP(B64,input!$L$4:$M$25,2,FALSE)</f>
        <v>#N/A</v>
      </c>
      <c r="G64" s="1">
        <f t="shared" si="1"/>
        <v>0.21335999667644501</v>
      </c>
    </row>
    <row r="65" spans="1:7" ht="45" x14ac:dyDescent="0.25">
      <c r="A65" s="5" t="s">
        <v>132</v>
      </c>
      <c r="B65" s="14" t="s">
        <v>133</v>
      </c>
      <c r="C65" s="19" t="s">
        <v>134</v>
      </c>
      <c r="D65" s="34">
        <v>100000000</v>
      </c>
      <c r="E65" s="41">
        <f t="shared" si="0"/>
        <v>100000000</v>
      </c>
      <c r="F65" s="1" t="e">
        <f>VLOOKUP(B65,input!$L$4:$M$25,2,FALSE)</f>
        <v>#N/A</v>
      </c>
      <c r="G65" s="1">
        <f t="shared" si="1"/>
        <v>100000000</v>
      </c>
    </row>
    <row r="66" spans="1:7" ht="45" x14ac:dyDescent="0.25">
      <c r="A66" s="5" t="s">
        <v>135</v>
      </c>
      <c r="B66" s="14" t="s">
        <v>136</v>
      </c>
      <c r="C66" s="19" t="s">
        <v>30</v>
      </c>
      <c r="D66" s="35">
        <v>1.2000000476837158</v>
      </c>
      <c r="E66" s="41">
        <f t="shared" si="0"/>
        <v>1.2000000476837158</v>
      </c>
      <c r="F66" s="1" t="e">
        <f>VLOOKUP(B66,input!$L$4:$M$25,2,FALSE)</f>
        <v>#N/A</v>
      </c>
      <c r="G66" s="1">
        <f t="shared" si="1"/>
        <v>1.2000000476837158</v>
      </c>
    </row>
    <row r="67" spans="1:7" ht="30" x14ac:dyDescent="0.25">
      <c r="A67" s="5" t="s">
        <v>137</v>
      </c>
      <c r="B67" s="14" t="s">
        <v>138</v>
      </c>
      <c r="C67" s="19" t="s">
        <v>54</v>
      </c>
      <c r="D67" s="36">
        <v>50.550266265869141</v>
      </c>
      <c r="E67" s="41">
        <f t="shared" si="0"/>
        <v>50.550266265869141</v>
      </c>
      <c r="F67" s="1" t="e">
        <f>VLOOKUP(B67,input!$L$4:$M$25,2,FALSE)</f>
        <v>#N/A</v>
      </c>
      <c r="G67" s="1">
        <f t="shared" si="1"/>
        <v>50.550266265869141</v>
      </c>
    </row>
    <row r="68" spans="1:7" ht="30" x14ac:dyDescent="0.25">
      <c r="A68" s="5" t="s">
        <v>139</v>
      </c>
      <c r="B68" s="14" t="s">
        <v>140</v>
      </c>
      <c r="C68" s="19" t="s">
        <v>33</v>
      </c>
      <c r="D68" s="34">
        <v>0</v>
      </c>
      <c r="E68" s="41">
        <f t="shared" si="0"/>
        <v>0</v>
      </c>
      <c r="F68" s="1" t="e">
        <f>VLOOKUP(B68,input!$L$4:$M$25,2,FALSE)</f>
        <v>#N/A</v>
      </c>
      <c r="G68" s="1">
        <f t="shared" si="1"/>
        <v>0</v>
      </c>
    </row>
    <row r="69" spans="1:7" x14ac:dyDescent="0.25">
      <c r="A69" s="5" t="s">
        <v>141</v>
      </c>
      <c r="B69" s="14" t="s">
        <v>142</v>
      </c>
      <c r="C69" s="19" t="s">
        <v>33</v>
      </c>
      <c r="D69" s="34">
        <v>0</v>
      </c>
      <c r="E69" s="41">
        <f t="shared" si="0"/>
        <v>0</v>
      </c>
      <c r="F69" s="1" t="e">
        <f>VLOOKUP(B69,input!$L$4:$M$25,2,FALSE)</f>
        <v>#N/A</v>
      </c>
      <c r="G69" s="1">
        <f t="shared" si="1"/>
        <v>0</v>
      </c>
    </row>
    <row r="70" spans="1:7" ht="30" x14ac:dyDescent="0.25">
      <c r="A70" s="5" t="s">
        <v>143</v>
      </c>
      <c r="B70" s="14" t="s">
        <v>144</v>
      </c>
      <c r="C70" s="19" t="s">
        <v>33</v>
      </c>
      <c r="D70" s="36">
        <v>80</v>
      </c>
      <c r="E70" s="41">
        <f t="shared" si="0"/>
        <v>80</v>
      </c>
      <c r="F70" s="1" t="e">
        <f>VLOOKUP(B70,input!$L$4:$M$25,2,FALSE)</f>
        <v>#N/A</v>
      </c>
      <c r="G70" s="1">
        <f t="shared" si="1"/>
        <v>80</v>
      </c>
    </row>
    <row r="71" spans="1:7" x14ac:dyDescent="0.25">
      <c r="A71" s="5" t="s">
        <v>145</v>
      </c>
      <c r="B71" s="14" t="s">
        <v>146</v>
      </c>
      <c r="C71" s="19"/>
      <c r="D71" s="37">
        <v>1200</v>
      </c>
      <c r="E71" s="41">
        <f t="shared" si="0"/>
        <v>1200</v>
      </c>
      <c r="F71" s="1" t="e">
        <f>VLOOKUP(B71,input!$L$4:$M$25,2,FALSE)</f>
        <v>#N/A</v>
      </c>
      <c r="G71" s="1">
        <f t="shared" si="1"/>
        <v>1200</v>
      </c>
    </row>
    <row r="72" spans="1:7" ht="30" x14ac:dyDescent="0.25">
      <c r="A72" s="5" t="s">
        <v>147</v>
      </c>
      <c r="B72" s="14" t="s">
        <v>148</v>
      </c>
      <c r="C72" s="19"/>
      <c r="D72" s="37">
        <v>1200</v>
      </c>
      <c r="E72" s="41">
        <f t="shared" si="0"/>
        <v>1200</v>
      </c>
      <c r="F72" s="1" t="e">
        <f>VLOOKUP(B72,input!$L$4:$M$25,2,FALSE)</f>
        <v>#N/A</v>
      </c>
      <c r="G72" s="1">
        <f t="shared" si="1"/>
        <v>1200</v>
      </c>
    </row>
    <row r="73" spans="1:7" ht="30" x14ac:dyDescent="0.25">
      <c r="A73" s="5" t="s">
        <v>149</v>
      </c>
      <c r="B73" s="14" t="s">
        <v>150</v>
      </c>
      <c r="C73" s="19" t="s">
        <v>33</v>
      </c>
      <c r="D73" s="36">
        <v>99</v>
      </c>
      <c r="E73" s="41">
        <f t="shared" ref="E73:E136" si="2">G73</f>
        <v>99</v>
      </c>
      <c r="F73" s="1" t="e">
        <f>VLOOKUP(B73,input!$L$4:$M$25,2,FALSE)</f>
        <v>#N/A</v>
      </c>
      <c r="G73" s="1">
        <f t="shared" ref="G73:G136" si="3">_xlfn.IFNA(F73,D73)</f>
        <v>99</v>
      </c>
    </row>
    <row r="74" spans="1:7" ht="30" x14ac:dyDescent="0.25">
      <c r="A74" s="5" t="s">
        <v>151</v>
      </c>
      <c r="B74" s="14" t="s">
        <v>152</v>
      </c>
      <c r="C74" s="19"/>
      <c r="D74" s="35">
        <v>1</v>
      </c>
      <c r="E74" s="41">
        <f t="shared" si="2"/>
        <v>1</v>
      </c>
      <c r="F74" s="1" t="e">
        <f>VLOOKUP(B74,input!$L$4:$M$25,2,FALSE)</f>
        <v>#N/A</v>
      </c>
      <c r="G74" s="1">
        <f t="shared" si="3"/>
        <v>1</v>
      </c>
    </row>
    <row r="75" spans="1:7" ht="30" x14ac:dyDescent="0.25">
      <c r="A75" s="5" t="s">
        <v>153</v>
      </c>
      <c r="B75" s="14" t="s">
        <v>154</v>
      </c>
      <c r="C75" s="19" t="s">
        <v>155</v>
      </c>
      <c r="D75" s="35">
        <v>8.807307243347168</v>
      </c>
      <c r="E75" s="41">
        <f t="shared" si="2"/>
        <v>8.807307243347168</v>
      </c>
      <c r="F75" s="1" t="e">
        <f>VLOOKUP(B75,input!$L$4:$M$25,2,FALSE)</f>
        <v>#N/A</v>
      </c>
      <c r="G75" s="1">
        <f t="shared" si="3"/>
        <v>8.807307243347168</v>
      </c>
    </row>
    <row r="76" spans="1:7" ht="30" x14ac:dyDescent="0.25">
      <c r="A76" s="5" t="s">
        <v>156</v>
      </c>
      <c r="B76" s="14" t="s">
        <v>157</v>
      </c>
      <c r="C76" s="19" t="s">
        <v>54</v>
      </c>
      <c r="D76" s="64">
        <v>4.1062630771193653E-6</v>
      </c>
      <c r="E76" s="41">
        <f t="shared" si="2"/>
        <v>4.1062630771193653E-6</v>
      </c>
      <c r="F76" s="1" t="e">
        <f>VLOOKUP(B76,input!$L$4:$M$25,2,FALSE)</f>
        <v>#N/A</v>
      </c>
      <c r="G76" s="1">
        <f t="shared" si="3"/>
        <v>4.1062630771193653E-6</v>
      </c>
    </row>
    <row r="77" spans="1:7" ht="30" x14ac:dyDescent="0.25">
      <c r="A77" s="5" t="s">
        <v>158</v>
      </c>
      <c r="B77" s="14" t="s">
        <v>159</v>
      </c>
      <c r="C77" s="19"/>
      <c r="D77" s="37">
        <v>1200</v>
      </c>
      <c r="E77" s="41">
        <f t="shared" si="2"/>
        <v>1200</v>
      </c>
      <c r="F77" s="1" t="e">
        <f>VLOOKUP(B77,input!$L$4:$M$25,2,FALSE)</f>
        <v>#N/A</v>
      </c>
      <c r="G77" s="1">
        <f t="shared" si="3"/>
        <v>1200</v>
      </c>
    </row>
    <row r="78" spans="1:7" ht="30" x14ac:dyDescent="0.25">
      <c r="A78" s="5" t="s">
        <v>160</v>
      </c>
      <c r="B78" s="14" t="s">
        <v>161</v>
      </c>
      <c r="C78" s="19" t="s">
        <v>162</v>
      </c>
      <c r="D78" s="37">
        <v>140.546142578125</v>
      </c>
      <c r="E78" s="41">
        <f t="shared" si="2"/>
        <v>140.546142578125</v>
      </c>
      <c r="F78" s="1" t="e">
        <f>VLOOKUP(B78,input!$L$4:$M$25,2,FALSE)</f>
        <v>#N/A</v>
      </c>
      <c r="G78" s="1">
        <f t="shared" si="3"/>
        <v>140.546142578125</v>
      </c>
    </row>
    <row r="79" spans="1:7" ht="45" x14ac:dyDescent="0.25">
      <c r="A79" s="5" t="s">
        <v>163</v>
      </c>
      <c r="B79" s="14" t="s">
        <v>164</v>
      </c>
      <c r="C79" s="19" t="s">
        <v>54</v>
      </c>
      <c r="D79" s="36">
        <v>77.385910034179687</v>
      </c>
      <c r="E79" s="41">
        <f t="shared" si="2"/>
        <v>77.385910034179687</v>
      </c>
      <c r="F79" s="1" t="e">
        <f>VLOOKUP(B79,input!$L$4:$M$25,2,FALSE)</f>
        <v>#N/A</v>
      </c>
      <c r="G79" s="1">
        <f t="shared" si="3"/>
        <v>77.385910034179687</v>
      </c>
    </row>
    <row r="80" spans="1:7" ht="30" x14ac:dyDescent="0.25">
      <c r="A80" s="5" t="s">
        <v>165</v>
      </c>
      <c r="B80" s="14" t="s">
        <v>166</v>
      </c>
      <c r="C80" s="19"/>
      <c r="D80" s="35">
        <v>1.0499999523162842</v>
      </c>
      <c r="E80" s="41">
        <f t="shared" si="2"/>
        <v>1.0499999523162842</v>
      </c>
      <c r="F80" s="1" t="e">
        <f>VLOOKUP(B80,input!$L$4:$M$25,2,FALSE)</f>
        <v>#N/A</v>
      </c>
      <c r="G80" s="1">
        <f t="shared" si="3"/>
        <v>1.0499999523162842</v>
      </c>
    </row>
    <row r="81" spans="1:7" ht="30" x14ac:dyDescent="0.25">
      <c r="A81" s="5" t="s">
        <v>167</v>
      </c>
      <c r="B81" s="14" t="s">
        <v>168</v>
      </c>
      <c r="C81" s="19" t="s">
        <v>54</v>
      </c>
      <c r="D81" s="36">
        <v>81.905555725097656</v>
      </c>
      <c r="E81" s="41">
        <f t="shared" si="2"/>
        <v>81.905555725097656</v>
      </c>
      <c r="F81" s="1" t="e">
        <f>VLOOKUP(B81,input!$L$4:$M$25,2,FALSE)</f>
        <v>#N/A</v>
      </c>
      <c r="G81" s="1">
        <f t="shared" si="3"/>
        <v>81.905555725097656</v>
      </c>
    </row>
    <row r="82" spans="1:7" ht="30" x14ac:dyDescent="0.25">
      <c r="A82" s="5" t="s">
        <v>169</v>
      </c>
      <c r="B82" s="14" t="s">
        <v>170</v>
      </c>
      <c r="C82" s="19" t="s">
        <v>33</v>
      </c>
      <c r="D82" s="34">
        <v>0</v>
      </c>
      <c r="E82" s="41">
        <f t="shared" si="2"/>
        <v>0</v>
      </c>
      <c r="F82" s="1" t="e">
        <f>VLOOKUP(B82,input!$L$4:$M$25,2,FALSE)</f>
        <v>#N/A</v>
      </c>
      <c r="G82" s="1">
        <f t="shared" si="3"/>
        <v>0</v>
      </c>
    </row>
    <row r="83" spans="1:7" ht="30" x14ac:dyDescent="0.25">
      <c r="A83" s="5" t="s">
        <v>171</v>
      </c>
      <c r="B83" s="14" t="s">
        <v>172</v>
      </c>
      <c r="C83" s="19" t="s">
        <v>33</v>
      </c>
      <c r="D83" s="34">
        <v>0</v>
      </c>
      <c r="E83" s="41">
        <f t="shared" si="2"/>
        <v>0</v>
      </c>
      <c r="F83" s="1" t="e">
        <f>VLOOKUP(B83,input!$L$4:$M$25,2,FALSE)</f>
        <v>#N/A</v>
      </c>
      <c r="G83" s="1">
        <f t="shared" si="3"/>
        <v>0</v>
      </c>
    </row>
    <row r="84" spans="1:7" ht="30" x14ac:dyDescent="0.25">
      <c r="A84" s="5" t="s">
        <v>173</v>
      </c>
      <c r="B84" s="14" t="s">
        <v>174</v>
      </c>
      <c r="C84" s="19" t="s">
        <v>33</v>
      </c>
      <c r="D84" s="36">
        <v>80</v>
      </c>
      <c r="E84" s="41">
        <f t="shared" si="2"/>
        <v>80</v>
      </c>
      <c r="F84" s="1" t="e">
        <f>VLOOKUP(B84,input!$L$4:$M$25,2,FALSE)</f>
        <v>#N/A</v>
      </c>
      <c r="G84" s="1">
        <f t="shared" si="3"/>
        <v>80</v>
      </c>
    </row>
    <row r="85" spans="1:7" ht="30" x14ac:dyDescent="0.25">
      <c r="A85" s="5" t="s">
        <v>175</v>
      </c>
      <c r="B85" s="14" t="s">
        <v>176</v>
      </c>
      <c r="C85" s="19"/>
      <c r="D85" s="37">
        <v>1200</v>
      </c>
      <c r="E85" s="41">
        <f t="shared" si="2"/>
        <v>1200</v>
      </c>
      <c r="F85" s="1" t="e">
        <f>VLOOKUP(B85,input!$L$4:$M$25,2,FALSE)</f>
        <v>#N/A</v>
      </c>
      <c r="G85" s="1">
        <f t="shared" si="3"/>
        <v>1200</v>
      </c>
    </row>
    <row r="86" spans="1:7" ht="30" x14ac:dyDescent="0.25">
      <c r="A86" s="5" t="s">
        <v>177</v>
      </c>
      <c r="B86" s="14" t="s">
        <v>178</v>
      </c>
      <c r="C86" s="19"/>
      <c r="D86" s="37">
        <v>1200</v>
      </c>
      <c r="E86" s="41">
        <f t="shared" si="2"/>
        <v>1200</v>
      </c>
      <c r="F86" s="1" t="e">
        <f>VLOOKUP(B86,input!$L$4:$M$25,2,FALSE)</f>
        <v>#N/A</v>
      </c>
      <c r="G86" s="1">
        <f t="shared" si="3"/>
        <v>1200</v>
      </c>
    </row>
    <row r="87" spans="1:7" ht="30" x14ac:dyDescent="0.25">
      <c r="A87" s="5" t="s">
        <v>179</v>
      </c>
      <c r="B87" s="14" t="s">
        <v>180</v>
      </c>
      <c r="C87" s="19" t="s">
        <v>33</v>
      </c>
      <c r="D87" s="36">
        <v>99</v>
      </c>
      <c r="E87" s="41">
        <f t="shared" si="2"/>
        <v>99</v>
      </c>
      <c r="F87" s="1" t="e">
        <f>VLOOKUP(B87,input!$L$4:$M$25,2,FALSE)</f>
        <v>#N/A</v>
      </c>
      <c r="G87" s="1">
        <f t="shared" si="3"/>
        <v>99</v>
      </c>
    </row>
    <row r="88" spans="1:7" ht="30" x14ac:dyDescent="0.25">
      <c r="A88" s="5" t="s">
        <v>181</v>
      </c>
      <c r="B88" s="14" t="s">
        <v>182</v>
      </c>
      <c r="C88" s="19"/>
      <c r="D88" s="35">
        <v>1</v>
      </c>
      <c r="E88" s="41">
        <f t="shared" si="2"/>
        <v>1</v>
      </c>
      <c r="F88" s="1" t="e">
        <f>VLOOKUP(B88,input!$L$4:$M$25,2,FALSE)</f>
        <v>#N/A</v>
      </c>
      <c r="G88" s="1">
        <f t="shared" si="3"/>
        <v>1</v>
      </c>
    </row>
    <row r="89" spans="1:7" ht="30" x14ac:dyDescent="0.25">
      <c r="A89" s="5" t="s">
        <v>183</v>
      </c>
      <c r="B89" s="14" t="s">
        <v>184</v>
      </c>
      <c r="C89" s="19" t="s">
        <v>155</v>
      </c>
      <c r="D89" s="35">
        <v>2.0986406803131104</v>
      </c>
      <c r="E89" s="41">
        <f t="shared" si="2"/>
        <v>2.0986406803131104</v>
      </c>
      <c r="F89" s="1" t="e">
        <f>VLOOKUP(B89,input!$L$4:$M$25,2,FALSE)</f>
        <v>#N/A</v>
      </c>
      <c r="G89" s="1">
        <f t="shared" si="3"/>
        <v>2.0986406803131104</v>
      </c>
    </row>
    <row r="90" spans="1:7" ht="30" x14ac:dyDescent="0.25">
      <c r="A90" s="5" t="s">
        <v>185</v>
      </c>
      <c r="B90" s="14" t="s">
        <v>186</v>
      </c>
      <c r="C90" s="19" t="s">
        <v>54</v>
      </c>
      <c r="D90" s="34">
        <v>0</v>
      </c>
      <c r="E90" s="41">
        <f t="shared" si="2"/>
        <v>0</v>
      </c>
      <c r="F90" s="1" t="e">
        <f>VLOOKUP(B90,input!$L$4:$M$25,2,FALSE)</f>
        <v>#N/A</v>
      </c>
      <c r="G90" s="1">
        <f t="shared" si="3"/>
        <v>0</v>
      </c>
    </row>
    <row r="91" spans="1:7" ht="30" x14ac:dyDescent="0.25">
      <c r="A91" s="5" t="s">
        <v>187</v>
      </c>
      <c r="B91" s="14" t="s">
        <v>188</v>
      </c>
      <c r="C91" s="19"/>
      <c r="D91" s="37">
        <v>1200</v>
      </c>
      <c r="E91" s="41">
        <f t="shared" si="2"/>
        <v>1200</v>
      </c>
      <c r="F91" s="1" t="e">
        <f>VLOOKUP(B91,input!$L$4:$M$25,2,FALSE)</f>
        <v>#N/A</v>
      </c>
      <c r="G91" s="1">
        <f t="shared" si="3"/>
        <v>1200</v>
      </c>
    </row>
    <row r="92" spans="1:7" ht="45" x14ac:dyDescent="0.25">
      <c r="A92" s="5" t="s">
        <v>189</v>
      </c>
      <c r="B92" s="14" t="s">
        <v>190</v>
      </c>
      <c r="C92" s="19" t="s">
        <v>162</v>
      </c>
      <c r="D92" s="36">
        <v>20.854406356811523</v>
      </c>
      <c r="E92" s="41">
        <f t="shared" si="2"/>
        <v>20.854406356811523</v>
      </c>
      <c r="F92" s="1" t="e">
        <f>VLOOKUP(B92,input!$L$4:$M$25,2,FALSE)</f>
        <v>#N/A</v>
      </c>
      <c r="G92" s="1">
        <f t="shared" si="3"/>
        <v>20.854406356811523</v>
      </c>
    </row>
    <row r="93" spans="1:7" ht="45" x14ac:dyDescent="0.25">
      <c r="A93" s="5" t="s">
        <v>191</v>
      </c>
      <c r="B93" s="14" t="s">
        <v>192</v>
      </c>
      <c r="C93" s="19" t="s">
        <v>54</v>
      </c>
      <c r="D93" s="36">
        <v>87.4635009765625</v>
      </c>
      <c r="E93" s="41">
        <f t="shared" si="2"/>
        <v>87.4635009765625</v>
      </c>
      <c r="F93" s="1" t="e">
        <f>VLOOKUP(B93,input!$L$4:$M$25,2,FALSE)</f>
        <v>#N/A</v>
      </c>
      <c r="G93" s="1">
        <f t="shared" si="3"/>
        <v>87.4635009765625</v>
      </c>
    </row>
    <row r="94" spans="1:7" ht="30" x14ac:dyDescent="0.25">
      <c r="A94" s="5" t="s">
        <v>193</v>
      </c>
      <c r="B94" s="14" t="s">
        <v>194</v>
      </c>
      <c r="C94" s="19"/>
      <c r="D94" s="35">
        <v>1.0499999523162842</v>
      </c>
      <c r="E94" s="41">
        <f t="shared" si="2"/>
        <v>1.0499999523162842</v>
      </c>
      <c r="F94" s="1" t="e">
        <f>VLOOKUP(B94,input!$L$4:$M$25,2,FALSE)</f>
        <v>#N/A</v>
      </c>
      <c r="G94" s="1">
        <f t="shared" si="3"/>
        <v>1.0499999523162842</v>
      </c>
    </row>
    <row r="95" spans="1:7" ht="30" x14ac:dyDescent="0.25">
      <c r="A95" s="5" t="s">
        <v>195</v>
      </c>
      <c r="B95" s="14" t="s">
        <v>196</v>
      </c>
      <c r="C95" s="19" t="s">
        <v>54</v>
      </c>
      <c r="D95" s="37">
        <v>166.87425231933594</v>
      </c>
      <c r="E95" s="41">
        <f t="shared" si="2"/>
        <v>166.87425231933594</v>
      </c>
      <c r="F95" s="1" t="e">
        <f>VLOOKUP(B95,input!$L$4:$M$25,2,FALSE)</f>
        <v>#N/A</v>
      </c>
      <c r="G95" s="1">
        <f t="shared" si="3"/>
        <v>166.87425231933594</v>
      </c>
    </row>
    <row r="96" spans="1:7" ht="30" x14ac:dyDescent="0.25">
      <c r="A96" s="5" t="s">
        <v>197</v>
      </c>
      <c r="B96" s="14" t="s">
        <v>198</v>
      </c>
      <c r="C96" s="19" t="s">
        <v>33</v>
      </c>
      <c r="D96" s="34">
        <v>0</v>
      </c>
      <c r="E96" s="41">
        <f t="shared" si="2"/>
        <v>0</v>
      </c>
      <c r="F96" s="1" t="e">
        <f>VLOOKUP(B96,input!$L$4:$M$25,2,FALSE)</f>
        <v>#N/A</v>
      </c>
      <c r="G96" s="1">
        <f t="shared" si="3"/>
        <v>0</v>
      </c>
    </row>
    <row r="97" spans="1:7" ht="30" x14ac:dyDescent="0.25">
      <c r="A97" s="5" t="s">
        <v>199</v>
      </c>
      <c r="B97" s="14" t="s">
        <v>200</v>
      </c>
      <c r="C97" s="19" t="s">
        <v>33</v>
      </c>
      <c r="D97" s="34">
        <v>0</v>
      </c>
      <c r="E97" s="41">
        <f t="shared" si="2"/>
        <v>0</v>
      </c>
      <c r="F97" s="1" t="e">
        <f>VLOOKUP(B97,input!$L$4:$M$25,2,FALSE)</f>
        <v>#N/A</v>
      </c>
      <c r="G97" s="1">
        <f t="shared" si="3"/>
        <v>0</v>
      </c>
    </row>
    <row r="98" spans="1:7" ht="30" x14ac:dyDescent="0.25">
      <c r="A98" s="5" t="s">
        <v>201</v>
      </c>
      <c r="B98" s="14" t="s">
        <v>202</v>
      </c>
      <c r="C98" s="19" t="s">
        <v>33</v>
      </c>
      <c r="D98" s="36">
        <v>80</v>
      </c>
      <c r="E98" s="41">
        <f t="shared" si="2"/>
        <v>80</v>
      </c>
      <c r="F98" s="1" t="e">
        <f>VLOOKUP(B98,input!$L$4:$M$25,2,FALSE)</f>
        <v>#N/A</v>
      </c>
      <c r="G98" s="1">
        <f t="shared" si="3"/>
        <v>80</v>
      </c>
    </row>
    <row r="99" spans="1:7" ht="30" x14ac:dyDescent="0.25">
      <c r="A99" s="5" t="s">
        <v>203</v>
      </c>
      <c r="B99" s="14" t="s">
        <v>204</v>
      </c>
      <c r="C99" s="19"/>
      <c r="D99" s="37">
        <v>1200</v>
      </c>
      <c r="E99" s="41">
        <f t="shared" si="2"/>
        <v>1200</v>
      </c>
      <c r="F99" s="1" t="e">
        <f>VLOOKUP(B99,input!$L$4:$M$25,2,FALSE)</f>
        <v>#N/A</v>
      </c>
      <c r="G99" s="1">
        <f t="shared" si="3"/>
        <v>1200</v>
      </c>
    </row>
    <row r="100" spans="1:7" ht="30" x14ac:dyDescent="0.25">
      <c r="A100" s="5" t="s">
        <v>205</v>
      </c>
      <c r="B100" s="14" t="s">
        <v>206</v>
      </c>
      <c r="C100" s="19"/>
      <c r="D100" s="37">
        <v>1200</v>
      </c>
      <c r="E100" s="41">
        <f t="shared" si="2"/>
        <v>1200</v>
      </c>
      <c r="F100" s="1" t="e">
        <f>VLOOKUP(B100,input!$L$4:$M$25,2,FALSE)</f>
        <v>#N/A</v>
      </c>
      <c r="G100" s="1">
        <f t="shared" si="3"/>
        <v>1200</v>
      </c>
    </row>
    <row r="101" spans="1:7" ht="30" x14ac:dyDescent="0.25">
      <c r="A101" s="5" t="s">
        <v>207</v>
      </c>
      <c r="B101" s="14" t="s">
        <v>208</v>
      </c>
      <c r="C101" s="19" t="s">
        <v>33</v>
      </c>
      <c r="D101" s="36">
        <v>99</v>
      </c>
      <c r="E101" s="41">
        <f t="shared" si="2"/>
        <v>99</v>
      </c>
      <c r="F101" s="1" t="e">
        <f>VLOOKUP(B101,input!$L$4:$M$25,2,FALSE)</f>
        <v>#N/A</v>
      </c>
      <c r="G101" s="1">
        <f t="shared" si="3"/>
        <v>99</v>
      </c>
    </row>
    <row r="102" spans="1:7" ht="30" x14ac:dyDescent="0.25">
      <c r="A102" s="5" t="s">
        <v>209</v>
      </c>
      <c r="B102" s="14" t="s">
        <v>210</v>
      </c>
      <c r="C102" s="19"/>
      <c r="D102" s="35">
        <v>1</v>
      </c>
      <c r="E102" s="41">
        <f t="shared" si="2"/>
        <v>1</v>
      </c>
      <c r="F102" s="1" t="e">
        <f>VLOOKUP(B102,input!$L$4:$M$25,2,FALSE)</f>
        <v>#N/A</v>
      </c>
      <c r="G102" s="1">
        <f t="shared" si="3"/>
        <v>1</v>
      </c>
    </row>
    <row r="103" spans="1:7" ht="30" x14ac:dyDescent="0.25">
      <c r="A103" s="5" t="s">
        <v>211</v>
      </c>
      <c r="B103" s="14" t="s">
        <v>212</v>
      </c>
      <c r="C103" s="19" t="s">
        <v>155</v>
      </c>
      <c r="D103" s="35">
        <v>4.3295145034790039</v>
      </c>
      <c r="E103" s="41">
        <f t="shared" si="2"/>
        <v>4.3295145034790039</v>
      </c>
      <c r="F103" s="1" t="e">
        <f>VLOOKUP(B103,input!$L$4:$M$25,2,FALSE)</f>
        <v>#N/A</v>
      </c>
      <c r="G103" s="1">
        <f t="shared" si="3"/>
        <v>4.3295145034790039</v>
      </c>
    </row>
    <row r="104" spans="1:7" ht="30" x14ac:dyDescent="0.25">
      <c r="A104" s="5" t="s">
        <v>213</v>
      </c>
      <c r="B104" s="14" t="s">
        <v>214</v>
      </c>
      <c r="C104" s="19" t="s">
        <v>54</v>
      </c>
      <c r="D104" s="34">
        <v>0</v>
      </c>
      <c r="E104" s="41">
        <f t="shared" si="2"/>
        <v>0</v>
      </c>
      <c r="F104" s="1" t="e">
        <f>VLOOKUP(B104,input!$L$4:$M$25,2,FALSE)</f>
        <v>#N/A</v>
      </c>
      <c r="G104" s="1">
        <f t="shared" si="3"/>
        <v>0</v>
      </c>
    </row>
    <row r="105" spans="1:7" ht="30" x14ac:dyDescent="0.25">
      <c r="A105" s="5" t="s">
        <v>215</v>
      </c>
      <c r="B105" s="14" t="s">
        <v>216</v>
      </c>
      <c r="C105" s="19"/>
      <c r="D105" s="37">
        <v>1200</v>
      </c>
      <c r="E105" s="41">
        <f t="shared" si="2"/>
        <v>1200</v>
      </c>
      <c r="F105" s="1" t="e">
        <f>VLOOKUP(B105,input!$L$4:$M$25,2,FALSE)</f>
        <v>#N/A</v>
      </c>
      <c r="G105" s="1">
        <f t="shared" si="3"/>
        <v>1200</v>
      </c>
    </row>
    <row r="106" spans="1:7" ht="45" x14ac:dyDescent="0.25">
      <c r="A106" s="5" t="s">
        <v>217</v>
      </c>
      <c r="B106" s="14" t="s">
        <v>218</v>
      </c>
      <c r="C106" s="19" t="s">
        <v>162</v>
      </c>
      <c r="D106" s="36">
        <v>21.705606460571289</v>
      </c>
      <c r="E106" s="41">
        <f t="shared" si="2"/>
        <v>21.705606460571289</v>
      </c>
      <c r="F106" s="1" t="e">
        <f>VLOOKUP(B106,input!$L$4:$M$25,2,FALSE)</f>
        <v>#N/A</v>
      </c>
      <c r="G106" s="1">
        <f t="shared" si="3"/>
        <v>21.705606460571289</v>
      </c>
    </row>
    <row r="107" spans="1:7" ht="45" x14ac:dyDescent="0.25">
      <c r="A107" s="5" t="s">
        <v>219</v>
      </c>
      <c r="B107" s="14" t="s">
        <v>220</v>
      </c>
      <c r="C107" s="19" t="s">
        <v>54</v>
      </c>
      <c r="D107" s="37">
        <v>178.197998046875</v>
      </c>
      <c r="E107" s="41">
        <f t="shared" si="2"/>
        <v>178.197998046875</v>
      </c>
      <c r="F107" s="1" t="e">
        <f>VLOOKUP(B107,input!$L$4:$M$25,2,FALSE)</f>
        <v>#N/A</v>
      </c>
      <c r="G107" s="1">
        <f t="shared" si="3"/>
        <v>178.197998046875</v>
      </c>
    </row>
    <row r="108" spans="1:7" ht="30" x14ac:dyDescent="0.25">
      <c r="A108" s="5" t="s">
        <v>221</v>
      </c>
      <c r="B108" s="14" t="s">
        <v>222</v>
      </c>
      <c r="C108" s="19"/>
      <c r="D108" s="35">
        <v>1.0499999523162842</v>
      </c>
      <c r="E108" s="41">
        <f t="shared" si="2"/>
        <v>1.0499999523162842</v>
      </c>
      <c r="F108" s="1" t="e">
        <f>VLOOKUP(B108,input!$L$4:$M$25,2,FALSE)</f>
        <v>#N/A</v>
      </c>
      <c r="G108" s="1">
        <f t="shared" si="3"/>
        <v>1.0499999523162842</v>
      </c>
    </row>
    <row r="109" spans="1:7" ht="30" x14ac:dyDescent="0.25">
      <c r="A109" s="5" t="s">
        <v>223</v>
      </c>
      <c r="B109" s="14" t="s">
        <v>224</v>
      </c>
      <c r="C109" s="19" t="s">
        <v>54</v>
      </c>
      <c r="D109" s="37">
        <v>166.87425231933594</v>
      </c>
      <c r="E109" s="41">
        <f t="shared" si="2"/>
        <v>166.87425231933594</v>
      </c>
      <c r="F109" s="1" t="e">
        <f>VLOOKUP(B109,input!$L$4:$M$25,2,FALSE)</f>
        <v>#N/A</v>
      </c>
      <c r="G109" s="1">
        <f t="shared" si="3"/>
        <v>166.87425231933594</v>
      </c>
    </row>
    <row r="110" spans="1:7" ht="30" x14ac:dyDescent="0.25">
      <c r="A110" s="5" t="s">
        <v>225</v>
      </c>
      <c r="B110" s="14" t="s">
        <v>226</v>
      </c>
      <c r="C110" s="19" t="s">
        <v>33</v>
      </c>
      <c r="D110" s="34">
        <v>0</v>
      </c>
      <c r="E110" s="41">
        <f t="shared" si="2"/>
        <v>0</v>
      </c>
      <c r="F110" s="1" t="e">
        <f>VLOOKUP(B110,input!$L$4:$M$25,2,FALSE)</f>
        <v>#N/A</v>
      </c>
      <c r="G110" s="1">
        <f t="shared" si="3"/>
        <v>0</v>
      </c>
    </row>
    <row r="111" spans="1:7" ht="30" x14ac:dyDescent="0.25">
      <c r="A111" s="5" t="s">
        <v>227</v>
      </c>
      <c r="B111" s="14" t="s">
        <v>228</v>
      </c>
      <c r="C111" s="19" t="s">
        <v>33</v>
      </c>
      <c r="D111" s="34">
        <v>0</v>
      </c>
      <c r="E111" s="41">
        <f t="shared" si="2"/>
        <v>0</v>
      </c>
      <c r="F111" s="1" t="e">
        <f>VLOOKUP(B111,input!$L$4:$M$25,2,FALSE)</f>
        <v>#N/A</v>
      </c>
      <c r="G111" s="1">
        <f t="shared" si="3"/>
        <v>0</v>
      </c>
    </row>
    <row r="112" spans="1:7" ht="30" x14ac:dyDescent="0.25">
      <c r="A112" s="5" t="s">
        <v>229</v>
      </c>
      <c r="B112" s="14" t="s">
        <v>230</v>
      </c>
      <c r="C112" s="19" t="s">
        <v>33</v>
      </c>
      <c r="D112" s="36">
        <v>80</v>
      </c>
      <c r="E112" s="41">
        <f t="shared" si="2"/>
        <v>80</v>
      </c>
      <c r="F112" s="1" t="e">
        <f>VLOOKUP(B112,input!$L$4:$M$25,2,FALSE)</f>
        <v>#N/A</v>
      </c>
      <c r="G112" s="1">
        <f t="shared" si="3"/>
        <v>80</v>
      </c>
    </row>
    <row r="113" spans="1:7" ht="30" x14ac:dyDescent="0.25">
      <c r="A113" s="5" t="s">
        <v>231</v>
      </c>
      <c r="B113" s="14" t="s">
        <v>232</v>
      </c>
      <c r="C113" s="19"/>
      <c r="D113" s="37">
        <v>1200</v>
      </c>
      <c r="E113" s="41">
        <f t="shared" si="2"/>
        <v>1200</v>
      </c>
      <c r="F113" s="1" t="e">
        <f>VLOOKUP(B113,input!$L$4:$M$25,2,FALSE)</f>
        <v>#N/A</v>
      </c>
      <c r="G113" s="1">
        <f t="shared" si="3"/>
        <v>1200</v>
      </c>
    </row>
    <row r="114" spans="1:7" ht="30" x14ac:dyDescent="0.25">
      <c r="A114" s="5" t="s">
        <v>233</v>
      </c>
      <c r="B114" s="14" t="s">
        <v>234</v>
      </c>
      <c r="C114" s="19"/>
      <c r="D114" s="37">
        <v>1200</v>
      </c>
      <c r="E114" s="41">
        <f t="shared" si="2"/>
        <v>1200</v>
      </c>
      <c r="F114" s="1" t="e">
        <f>VLOOKUP(B114,input!$L$4:$M$25,2,FALSE)</f>
        <v>#N/A</v>
      </c>
      <c r="G114" s="1">
        <f t="shared" si="3"/>
        <v>1200</v>
      </c>
    </row>
    <row r="115" spans="1:7" ht="30" x14ac:dyDescent="0.25">
      <c r="A115" s="5" t="s">
        <v>235</v>
      </c>
      <c r="B115" s="14" t="s">
        <v>236</v>
      </c>
      <c r="C115" s="19" t="s">
        <v>33</v>
      </c>
      <c r="D115" s="36">
        <v>99</v>
      </c>
      <c r="E115" s="41">
        <f t="shared" si="2"/>
        <v>99</v>
      </c>
      <c r="F115" s="1" t="e">
        <f>VLOOKUP(B115,input!$L$4:$M$25,2,FALSE)</f>
        <v>#N/A</v>
      </c>
      <c r="G115" s="1">
        <f t="shared" si="3"/>
        <v>99</v>
      </c>
    </row>
    <row r="116" spans="1:7" ht="30" x14ac:dyDescent="0.25">
      <c r="A116" s="5" t="s">
        <v>237</v>
      </c>
      <c r="B116" s="14" t="s">
        <v>238</v>
      </c>
      <c r="C116" s="19"/>
      <c r="D116" s="35">
        <v>1</v>
      </c>
      <c r="E116" s="41">
        <f t="shared" si="2"/>
        <v>1</v>
      </c>
      <c r="F116" s="1" t="e">
        <f>VLOOKUP(B116,input!$L$4:$M$25,2,FALSE)</f>
        <v>#N/A</v>
      </c>
      <c r="G116" s="1">
        <f t="shared" si="3"/>
        <v>1</v>
      </c>
    </row>
    <row r="117" spans="1:7" ht="30" x14ac:dyDescent="0.25">
      <c r="A117" s="5" t="s">
        <v>239</v>
      </c>
      <c r="B117" s="14" t="s">
        <v>240</v>
      </c>
      <c r="C117" s="19" t="s">
        <v>155</v>
      </c>
      <c r="D117" s="35">
        <v>4.3295145034790039</v>
      </c>
      <c r="E117" s="41">
        <f t="shared" si="2"/>
        <v>4.3295145034790039</v>
      </c>
      <c r="F117" s="1" t="e">
        <f>VLOOKUP(B117,input!$L$4:$M$25,2,FALSE)</f>
        <v>#N/A</v>
      </c>
      <c r="G117" s="1">
        <f t="shared" si="3"/>
        <v>4.3295145034790039</v>
      </c>
    </row>
    <row r="118" spans="1:7" ht="30" x14ac:dyDescent="0.25">
      <c r="A118" s="5" t="s">
        <v>241</v>
      </c>
      <c r="B118" s="14" t="s">
        <v>242</v>
      </c>
      <c r="C118" s="19" t="s">
        <v>54</v>
      </c>
      <c r="D118" s="34">
        <v>0</v>
      </c>
      <c r="E118" s="41">
        <f t="shared" si="2"/>
        <v>0</v>
      </c>
      <c r="F118" s="1" t="e">
        <f>VLOOKUP(B118,input!$L$4:$M$25,2,FALSE)</f>
        <v>#N/A</v>
      </c>
      <c r="G118" s="1">
        <f t="shared" si="3"/>
        <v>0</v>
      </c>
    </row>
    <row r="119" spans="1:7" ht="30" x14ac:dyDescent="0.25">
      <c r="A119" s="5" t="s">
        <v>243</v>
      </c>
      <c r="B119" s="14" t="s">
        <v>244</v>
      </c>
      <c r="C119" s="19"/>
      <c r="D119" s="37">
        <v>1200</v>
      </c>
      <c r="E119" s="41">
        <f t="shared" si="2"/>
        <v>1200</v>
      </c>
      <c r="F119" s="1" t="e">
        <f>VLOOKUP(B119,input!$L$4:$M$25,2,FALSE)</f>
        <v>#N/A</v>
      </c>
      <c r="G119" s="1">
        <f t="shared" si="3"/>
        <v>1200</v>
      </c>
    </row>
    <row r="120" spans="1:7" ht="45" x14ac:dyDescent="0.25">
      <c r="A120" s="5" t="s">
        <v>245</v>
      </c>
      <c r="B120" s="14" t="s">
        <v>246</v>
      </c>
      <c r="C120" s="19" t="s">
        <v>162</v>
      </c>
      <c r="D120" s="36">
        <v>21.705606460571289</v>
      </c>
      <c r="E120" s="41">
        <f t="shared" si="2"/>
        <v>21.705606460571289</v>
      </c>
      <c r="F120" s="1" t="e">
        <f>VLOOKUP(B120,input!$L$4:$M$25,2,FALSE)</f>
        <v>#N/A</v>
      </c>
      <c r="G120" s="1">
        <f t="shared" si="3"/>
        <v>21.705606460571289</v>
      </c>
    </row>
    <row r="121" spans="1:7" ht="45" x14ac:dyDescent="0.25">
      <c r="A121" s="5" t="s">
        <v>247</v>
      </c>
      <c r="B121" s="14" t="s">
        <v>248</v>
      </c>
      <c r="C121" s="19" t="s">
        <v>54</v>
      </c>
      <c r="D121" s="37">
        <v>178.197998046875</v>
      </c>
      <c r="E121" s="41">
        <f t="shared" si="2"/>
        <v>178.197998046875</v>
      </c>
      <c r="F121" s="1" t="e">
        <f>VLOOKUP(B121,input!$L$4:$M$25,2,FALSE)</f>
        <v>#N/A</v>
      </c>
      <c r="G121" s="1">
        <f t="shared" si="3"/>
        <v>178.197998046875</v>
      </c>
    </row>
    <row r="122" spans="1:7" ht="30" x14ac:dyDescent="0.25">
      <c r="A122" s="5" t="s">
        <v>249</v>
      </c>
      <c r="B122" s="14" t="s">
        <v>250</v>
      </c>
      <c r="C122" s="19"/>
      <c r="D122" s="35">
        <v>1.0499999523162842</v>
      </c>
      <c r="E122" s="41">
        <f t="shared" si="2"/>
        <v>1.0499999523162842</v>
      </c>
      <c r="F122" s="1" t="e">
        <f>VLOOKUP(B122,input!$L$4:$M$25,2,FALSE)</f>
        <v>#N/A</v>
      </c>
      <c r="G122" s="1">
        <f t="shared" si="3"/>
        <v>1.0499999523162842</v>
      </c>
    </row>
    <row r="123" spans="1:7" ht="30" x14ac:dyDescent="0.25">
      <c r="A123" s="5" t="s">
        <v>251</v>
      </c>
      <c r="B123" s="14" t="s">
        <v>252</v>
      </c>
      <c r="C123" s="19" t="s">
        <v>54</v>
      </c>
      <c r="D123" s="36">
        <v>81.905555725097656</v>
      </c>
      <c r="E123" s="41">
        <f t="shared" si="2"/>
        <v>81.905555725097656</v>
      </c>
      <c r="F123" s="1" t="e">
        <f>VLOOKUP(B123,input!$L$4:$M$25,2,FALSE)</f>
        <v>#N/A</v>
      </c>
      <c r="G123" s="1">
        <f t="shared" si="3"/>
        <v>81.905555725097656</v>
      </c>
    </row>
    <row r="124" spans="1:7" ht="30" x14ac:dyDescent="0.25">
      <c r="A124" s="5" t="s">
        <v>253</v>
      </c>
      <c r="B124" s="14" t="s">
        <v>254</v>
      </c>
      <c r="C124" s="19" t="s">
        <v>33</v>
      </c>
      <c r="D124" s="34">
        <v>0</v>
      </c>
      <c r="E124" s="41">
        <f t="shared" si="2"/>
        <v>0</v>
      </c>
      <c r="F124" s="1" t="e">
        <f>VLOOKUP(B124,input!$L$4:$M$25,2,FALSE)</f>
        <v>#N/A</v>
      </c>
      <c r="G124" s="1">
        <f t="shared" si="3"/>
        <v>0</v>
      </c>
    </row>
    <row r="125" spans="1:7" ht="30" x14ac:dyDescent="0.25">
      <c r="A125" s="5" t="s">
        <v>255</v>
      </c>
      <c r="B125" s="14" t="s">
        <v>256</v>
      </c>
      <c r="C125" s="19" t="s">
        <v>33</v>
      </c>
      <c r="D125" s="34">
        <v>0</v>
      </c>
      <c r="E125" s="41">
        <f t="shared" si="2"/>
        <v>0</v>
      </c>
      <c r="F125" s="1" t="e">
        <f>VLOOKUP(B125,input!$L$4:$M$25,2,FALSE)</f>
        <v>#N/A</v>
      </c>
      <c r="G125" s="1">
        <f t="shared" si="3"/>
        <v>0</v>
      </c>
    </row>
    <row r="126" spans="1:7" ht="30" x14ac:dyDescent="0.25">
      <c r="A126" s="5" t="s">
        <v>257</v>
      </c>
      <c r="B126" s="14" t="s">
        <v>258</v>
      </c>
      <c r="C126" s="19" t="s">
        <v>33</v>
      </c>
      <c r="D126" s="36">
        <v>80</v>
      </c>
      <c r="E126" s="41">
        <f t="shared" si="2"/>
        <v>80</v>
      </c>
      <c r="F126" s="1" t="e">
        <f>VLOOKUP(B126,input!$L$4:$M$25,2,FALSE)</f>
        <v>#N/A</v>
      </c>
      <c r="G126" s="1">
        <f t="shared" si="3"/>
        <v>80</v>
      </c>
    </row>
    <row r="127" spans="1:7" ht="30" x14ac:dyDescent="0.25">
      <c r="A127" s="5" t="s">
        <v>259</v>
      </c>
      <c r="B127" s="14" t="s">
        <v>260</v>
      </c>
      <c r="C127" s="19"/>
      <c r="D127" s="37">
        <v>1200</v>
      </c>
      <c r="E127" s="41">
        <f t="shared" si="2"/>
        <v>1200</v>
      </c>
      <c r="F127" s="1" t="e">
        <f>VLOOKUP(B127,input!$L$4:$M$25,2,FALSE)</f>
        <v>#N/A</v>
      </c>
      <c r="G127" s="1">
        <f t="shared" si="3"/>
        <v>1200</v>
      </c>
    </row>
    <row r="128" spans="1:7" ht="30" x14ac:dyDescent="0.25">
      <c r="A128" s="5" t="s">
        <v>261</v>
      </c>
      <c r="B128" s="14" t="s">
        <v>262</v>
      </c>
      <c r="C128" s="19"/>
      <c r="D128" s="37">
        <v>1200</v>
      </c>
      <c r="E128" s="41">
        <f t="shared" si="2"/>
        <v>1200</v>
      </c>
      <c r="F128" s="1" t="e">
        <f>VLOOKUP(B128,input!$L$4:$M$25,2,FALSE)</f>
        <v>#N/A</v>
      </c>
      <c r="G128" s="1">
        <f t="shared" si="3"/>
        <v>1200</v>
      </c>
    </row>
    <row r="129" spans="1:7" ht="30" x14ac:dyDescent="0.25">
      <c r="A129" s="5" t="s">
        <v>263</v>
      </c>
      <c r="B129" s="14" t="s">
        <v>264</v>
      </c>
      <c r="C129" s="19" t="s">
        <v>33</v>
      </c>
      <c r="D129" s="36">
        <v>99</v>
      </c>
      <c r="E129" s="41">
        <f t="shared" si="2"/>
        <v>99</v>
      </c>
      <c r="F129" s="1" t="e">
        <f>VLOOKUP(B129,input!$L$4:$M$25,2,FALSE)</f>
        <v>#N/A</v>
      </c>
      <c r="G129" s="1">
        <f t="shared" si="3"/>
        <v>99</v>
      </c>
    </row>
    <row r="130" spans="1:7" ht="30" x14ac:dyDescent="0.25">
      <c r="A130" s="5" t="s">
        <v>265</v>
      </c>
      <c r="B130" s="14" t="s">
        <v>266</v>
      </c>
      <c r="C130" s="19"/>
      <c r="D130" s="35">
        <v>1</v>
      </c>
      <c r="E130" s="41">
        <f t="shared" si="2"/>
        <v>1</v>
      </c>
      <c r="F130" s="1" t="e">
        <f>VLOOKUP(B130,input!$L$4:$M$25,2,FALSE)</f>
        <v>#N/A</v>
      </c>
      <c r="G130" s="1">
        <f t="shared" si="3"/>
        <v>1</v>
      </c>
    </row>
    <row r="131" spans="1:7" ht="30" x14ac:dyDescent="0.25">
      <c r="A131" s="5" t="s">
        <v>267</v>
      </c>
      <c r="B131" s="14" t="s">
        <v>268</v>
      </c>
      <c r="C131" s="19" t="s">
        <v>155</v>
      </c>
      <c r="D131" s="35">
        <v>2.0986406803131104</v>
      </c>
      <c r="E131" s="41">
        <f t="shared" si="2"/>
        <v>2.0986406803131104</v>
      </c>
      <c r="F131" s="1" t="e">
        <f>VLOOKUP(B131,input!$L$4:$M$25,2,FALSE)</f>
        <v>#N/A</v>
      </c>
      <c r="G131" s="1">
        <f t="shared" si="3"/>
        <v>2.0986406803131104</v>
      </c>
    </row>
    <row r="132" spans="1:7" ht="30" x14ac:dyDescent="0.25">
      <c r="A132" s="5" t="s">
        <v>269</v>
      </c>
      <c r="B132" s="14" t="s">
        <v>270</v>
      </c>
      <c r="C132" s="19" t="s">
        <v>54</v>
      </c>
      <c r="D132" s="34">
        <v>0</v>
      </c>
      <c r="E132" s="41">
        <f t="shared" si="2"/>
        <v>0</v>
      </c>
      <c r="F132" s="1" t="e">
        <f>VLOOKUP(B132,input!$L$4:$M$25,2,FALSE)</f>
        <v>#N/A</v>
      </c>
      <c r="G132" s="1">
        <f t="shared" si="3"/>
        <v>0</v>
      </c>
    </row>
    <row r="133" spans="1:7" ht="30" x14ac:dyDescent="0.25">
      <c r="A133" s="5" t="s">
        <v>271</v>
      </c>
      <c r="B133" s="14" t="s">
        <v>272</v>
      </c>
      <c r="C133" s="19"/>
      <c r="D133" s="37">
        <v>1200</v>
      </c>
      <c r="E133" s="41">
        <f t="shared" si="2"/>
        <v>1200</v>
      </c>
      <c r="F133" s="1" t="e">
        <f>VLOOKUP(B133,input!$L$4:$M$25,2,FALSE)</f>
        <v>#N/A</v>
      </c>
      <c r="G133" s="1">
        <f t="shared" si="3"/>
        <v>1200</v>
      </c>
    </row>
    <row r="134" spans="1:7" ht="45" x14ac:dyDescent="0.25">
      <c r="A134" s="5" t="s">
        <v>273</v>
      </c>
      <c r="B134" s="14" t="s">
        <v>274</v>
      </c>
      <c r="C134" s="19" t="s">
        <v>162</v>
      </c>
      <c r="D134" s="36">
        <v>20.854406356811523</v>
      </c>
      <c r="E134" s="41">
        <f t="shared" si="2"/>
        <v>20.854406356811523</v>
      </c>
      <c r="F134" s="1" t="e">
        <f>VLOOKUP(B134,input!$L$4:$M$25,2,FALSE)</f>
        <v>#N/A</v>
      </c>
      <c r="G134" s="1">
        <f t="shared" si="3"/>
        <v>20.854406356811523</v>
      </c>
    </row>
    <row r="135" spans="1:7" ht="45" x14ac:dyDescent="0.25">
      <c r="A135" s="5" t="s">
        <v>275</v>
      </c>
      <c r="B135" s="14" t="s">
        <v>276</v>
      </c>
      <c r="C135" s="19" t="s">
        <v>54</v>
      </c>
      <c r="D135" s="36">
        <v>87.4635009765625</v>
      </c>
      <c r="E135" s="41">
        <f t="shared" si="2"/>
        <v>87.4635009765625</v>
      </c>
      <c r="F135" s="1" t="e">
        <f>VLOOKUP(B135,input!$L$4:$M$25,2,FALSE)</f>
        <v>#N/A</v>
      </c>
      <c r="G135" s="1">
        <f t="shared" si="3"/>
        <v>87.4635009765625</v>
      </c>
    </row>
    <row r="136" spans="1:7" ht="30" x14ac:dyDescent="0.25">
      <c r="A136" s="5" t="s">
        <v>277</v>
      </c>
      <c r="B136" s="14" t="s">
        <v>278</v>
      </c>
      <c r="C136" s="19"/>
      <c r="D136" s="35">
        <v>1.0499999523162842</v>
      </c>
      <c r="E136" s="41">
        <f t="shared" si="2"/>
        <v>1.0499999523162842</v>
      </c>
      <c r="F136" s="1" t="e">
        <f>VLOOKUP(B136,input!$L$4:$M$25,2,FALSE)</f>
        <v>#N/A</v>
      </c>
      <c r="G136" s="1">
        <f t="shared" si="3"/>
        <v>1.0499999523162842</v>
      </c>
    </row>
    <row r="137" spans="1:7" ht="30" x14ac:dyDescent="0.25">
      <c r="A137" s="5" t="s">
        <v>279</v>
      </c>
      <c r="B137" s="14" t="s">
        <v>280</v>
      </c>
      <c r="C137" s="19" t="s">
        <v>30</v>
      </c>
      <c r="D137" s="36">
        <v>85</v>
      </c>
      <c r="E137" s="41">
        <f t="shared" ref="E137:E200" si="4">G137</f>
        <v>85</v>
      </c>
      <c r="F137" s="1" t="e">
        <f>VLOOKUP(B137,input!$L$4:$M$25,2,FALSE)</f>
        <v>#N/A</v>
      </c>
      <c r="G137" s="1">
        <f t="shared" ref="G137:G200" si="5">_xlfn.IFNA(F137,D137)</f>
        <v>85</v>
      </c>
    </row>
    <row r="138" spans="1:7" ht="30" x14ac:dyDescent="0.25">
      <c r="A138" s="5" t="s">
        <v>281</v>
      </c>
      <c r="B138" s="14" t="s">
        <v>282</v>
      </c>
      <c r="C138" s="19" t="s">
        <v>30</v>
      </c>
      <c r="D138" s="35">
        <v>5</v>
      </c>
      <c r="E138" s="41">
        <f t="shared" si="4"/>
        <v>5</v>
      </c>
      <c r="F138" s="1" t="e">
        <f>VLOOKUP(B138,input!$L$4:$M$25,2,FALSE)</f>
        <v>#N/A</v>
      </c>
      <c r="G138" s="1">
        <f t="shared" si="5"/>
        <v>5</v>
      </c>
    </row>
    <row r="139" spans="1:7" ht="30" x14ac:dyDescent="0.25">
      <c r="A139" s="5" t="s">
        <v>283</v>
      </c>
      <c r="B139" s="14" t="s">
        <v>284</v>
      </c>
      <c r="C139" s="19" t="s">
        <v>30</v>
      </c>
      <c r="D139" s="35">
        <v>5.5999999046325684</v>
      </c>
      <c r="E139" s="41">
        <f t="shared" si="4"/>
        <v>5.5999999046325684</v>
      </c>
      <c r="F139" s="1" t="e">
        <f>VLOOKUP(B139,input!$L$4:$M$25,2,FALSE)</f>
        <v>#N/A</v>
      </c>
      <c r="G139" s="1">
        <f t="shared" si="5"/>
        <v>5.5999999046325684</v>
      </c>
    </row>
    <row r="140" spans="1:7" ht="45" x14ac:dyDescent="0.25">
      <c r="A140" s="5" t="s">
        <v>285</v>
      </c>
      <c r="B140" s="14" t="s">
        <v>286</v>
      </c>
      <c r="C140" s="19" t="s">
        <v>38</v>
      </c>
      <c r="D140" s="38">
        <v>0.41367900371551514</v>
      </c>
      <c r="E140" s="41">
        <f t="shared" si="4"/>
        <v>0.41367900371551514</v>
      </c>
      <c r="F140" s="1" t="e">
        <f>VLOOKUP(B140,input!$L$4:$M$25,2,FALSE)</f>
        <v>#N/A</v>
      </c>
      <c r="G140" s="1">
        <f t="shared" si="5"/>
        <v>0.41367900371551514</v>
      </c>
    </row>
    <row r="141" spans="1:7" ht="30" x14ac:dyDescent="0.25">
      <c r="A141" s="5" t="s">
        <v>287</v>
      </c>
      <c r="B141" s="14" t="s">
        <v>288</v>
      </c>
      <c r="C141" s="19" t="s">
        <v>30</v>
      </c>
      <c r="D141" s="35">
        <v>2</v>
      </c>
      <c r="E141" s="41">
        <f t="shared" si="4"/>
        <v>2</v>
      </c>
      <c r="F141" s="1" t="e">
        <f>VLOOKUP(B141,input!$L$4:$M$25,2,FALSE)</f>
        <v>#N/A</v>
      </c>
      <c r="G141" s="1">
        <f t="shared" si="5"/>
        <v>2</v>
      </c>
    </row>
    <row r="142" spans="1:7" ht="30" x14ac:dyDescent="0.25">
      <c r="A142" s="5" t="s">
        <v>289</v>
      </c>
      <c r="B142" s="14" t="s">
        <v>290</v>
      </c>
      <c r="C142" s="19" t="s">
        <v>30</v>
      </c>
      <c r="D142" s="37">
        <v>110</v>
      </c>
      <c r="E142" s="41">
        <f t="shared" si="4"/>
        <v>110</v>
      </c>
      <c r="F142" s="1" t="e">
        <f>VLOOKUP(B142,input!$L$4:$M$25,2,FALSE)</f>
        <v>#N/A</v>
      </c>
      <c r="G142" s="1">
        <f t="shared" si="5"/>
        <v>110</v>
      </c>
    </row>
    <row r="143" spans="1:7" ht="30" x14ac:dyDescent="0.25">
      <c r="A143" s="5" t="s">
        <v>291</v>
      </c>
      <c r="B143" s="14" t="s">
        <v>292</v>
      </c>
      <c r="C143" s="19" t="s">
        <v>30</v>
      </c>
      <c r="D143" s="35">
        <v>5.5999999046325684</v>
      </c>
      <c r="E143" s="41">
        <f t="shared" si="4"/>
        <v>5.5999999046325684</v>
      </c>
      <c r="F143" s="1" t="e">
        <f>VLOOKUP(B143,input!$L$4:$M$25,2,FALSE)</f>
        <v>#N/A</v>
      </c>
      <c r="G143" s="1">
        <f t="shared" si="5"/>
        <v>5.5999999046325684</v>
      </c>
    </row>
    <row r="144" spans="1:7" ht="45" x14ac:dyDescent="0.25">
      <c r="A144" s="5" t="s">
        <v>293</v>
      </c>
      <c r="B144" s="14" t="s">
        <v>294</v>
      </c>
      <c r="C144" s="19" t="s">
        <v>38</v>
      </c>
      <c r="D144" s="38">
        <v>0.41367900371551514</v>
      </c>
      <c r="E144" s="41">
        <f t="shared" si="4"/>
        <v>0.41367900371551514</v>
      </c>
      <c r="F144" s="1" t="e">
        <f>VLOOKUP(B144,input!$L$4:$M$25,2,FALSE)</f>
        <v>#N/A</v>
      </c>
      <c r="G144" s="1">
        <f t="shared" si="5"/>
        <v>0.41367900371551514</v>
      </c>
    </row>
    <row r="145" spans="1:7" ht="30" x14ac:dyDescent="0.25">
      <c r="A145" s="5" t="s">
        <v>295</v>
      </c>
      <c r="B145" s="14" t="s">
        <v>296</v>
      </c>
      <c r="C145" s="19" t="s">
        <v>30</v>
      </c>
      <c r="D145" s="35">
        <v>2</v>
      </c>
      <c r="E145" s="41">
        <f t="shared" si="4"/>
        <v>2</v>
      </c>
      <c r="F145" s="1" t="e">
        <f>VLOOKUP(B145,input!$L$4:$M$25,2,FALSE)</f>
        <v>#N/A</v>
      </c>
      <c r="G145" s="1">
        <f t="shared" si="5"/>
        <v>2</v>
      </c>
    </row>
    <row r="146" spans="1:7" ht="30" x14ac:dyDescent="0.25">
      <c r="A146" s="5" t="s">
        <v>297</v>
      </c>
      <c r="B146" s="14" t="s">
        <v>298</v>
      </c>
      <c r="C146" s="19" t="s">
        <v>30</v>
      </c>
      <c r="D146" s="37">
        <v>125</v>
      </c>
      <c r="E146" s="41">
        <f t="shared" si="4"/>
        <v>125</v>
      </c>
      <c r="F146" s="1" t="e">
        <f>VLOOKUP(B146,input!$L$4:$M$25,2,FALSE)</f>
        <v>#N/A</v>
      </c>
      <c r="G146" s="1">
        <f t="shared" si="5"/>
        <v>125</v>
      </c>
    </row>
    <row r="147" spans="1:7" ht="30" x14ac:dyDescent="0.25">
      <c r="A147" s="5" t="s">
        <v>299</v>
      </c>
      <c r="B147" s="14" t="s">
        <v>300</v>
      </c>
      <c r="C147" s="19" t="s">
        <v>30</v>
      </c>
      <c r="D147" s="35">
        <v>5.5999999046325684</v>
      </c>
      <c r="E147" s="41">
        <f t="shared" si="4"/>
        <v>5.5999999046325684</v>
      </c>
      <c r="F147" s="1" t="e">
        <f>VLOOKUP(B147,input!$L$4:$M$25,2,FALSE)</f>
        <v>#N/A</v>
      </c>
      <c r="G147" s="1">
        <f t="shared" si="5"/>
        <v>5.5999999046325684</v>
      </c>
    </row>
    <row r="148" spans="1:7" ht="45" x14ac:dyDescent="0.25">
      <c r="A148" s="5" t="s">
        <v>301</v>
      </c>
      <c r="B148" s="14" t="s">
        <v>302</v>
      </c>
      <c r="C148" s="19" t="s">
        <v>38</v>
      </c>
      <c r="D148" s="38">
        <v>0.41367900371551514</v>
      </c>
      <c r="E148" s="41">
        <f t="shared" si="4"/>
        <v>0.41367900371551514</v>
      </c>
      <c r="F148" s="1" t="e">
        <f>VLOOKUP(B148,input!$L$4:$M$25,2,FALSE)</f>
        <v>#N/A</v>
      </c>
      <c r="G148" s="1">
        <f t="shared" si="5"/>
        <v>0.41367900371551514</v>
      </c>
    </row>
    <row r="149" spans="1:7" ht="30" x14ac:dyDescent="0.25">
      <c r="A149" s="5" t="s">
        <v>303</v>
      </c>
      <c r="B149" s="14" t="s">
        <v>304</v>
      </c>
      <c r="C149" s="19" t="s">
        <v>30</v>
      </c>
      <c r="D149" s="35">
        <v>2</v>
      </c>
      <c r="E149" s="41">
        <f t="shared" si="4"/>
        <v>2</v>
      </c>
      <c r="F149" s="1" t="e">
        <f>VLOOKUP(B149,input!$L$4:$M$25,2,FALSE)</f>
        <v>#N/A</v>
      </c>
      <c r="G149" s="1">
        <f t="shared" si="5"/>
        <v>2</v>
      </c>
    </row>
    <row r="150" spans="1:7" ht="30" x14ac:dyDescent="0.25">
      <c r="A150" s="5" t="s">
        <v>305</v>
      </c>
      <c r="B150" s="14" t="s">
        <v>306</v>
      </c>
      <c r="C150" s="19" t="s">
        <v>30</v>
      </c>
      <c r="D150" s="37">
        <v>150</v>
      </c>
      <c r="E150" s="41">
        <f t="shared" si="4"/>
        <v>150</v>
      </c>
      <c r="F150" s="1" t="e">
        <f>VLOOKUP(B150,input!$L$4:$M$25,2,FALSE)</f>
        <v>#N/A</v>
      </c>
      <c r="G150" s="1">
        <f t="shared" si="5"/>
        <v>150</v>
      </c>
    </row>
    <row r="151" spans="1:7" ht="30" x14ac:dyDescent="0.25">
      <c r="A151" s="5" t="s">
        <v>307</v>
      </c>
      <c r="B151" s="14" t="s">
        <v>308</v>
      </c>
      <c r="C151" s="19" t="s">
        <v>30</v>
      </c>
      <c r="D151" s="35">
        <v>5</v>
      </c>
      <c r="E151" s="41">
        <f t="shared" si="4"/>
        <v>5</v>
      </c>
      <c r="F151" s="1" t="e">
        <f>VLOOKUP(B151,input!$L$4:$M$25,2,FALSE)</f>
        <v>#N/A</v>
      </c>
      <c r="G151" s="1">
        <f t="shared" si="5"/>
        <v>5</v>
      </c>
    </row>
    <row r="152" spans="1:7" ht="30" x14ac:dyDescent="0.25">
      <c r="A152" s="5" t="s">
        <v>309</v>
      </c>
      <c r="B152" s="14" t="s">
        <v>310</v>
      </c>
      <c r="C152" s="19" t="s">
        <v>30</v>
      </c>
      <c r="D152" s="35">
        <v>5.5999999046325684</v>
      </c>
      <c r="E152" s="41">
        <f t="shared" si="4"/>
        <v>5.5999999046325684</v>
      </c>
      <c r="F152" s="1" t="e">
        <f>VLOOKUP(B152,input!$L$4:$M$25,2,FALSE)</f>
        <v>#N/A</v>
      </c>
      <c r="G152" s="1">
        <f t="shared" si="5"/>
        <v>5.5999999046325684</v>
      </c>
    </row>
    <row r="153" spans="1:7" ht="45" x14ac:dyDescent="0.25">
      <c r="A153" s="5" t="s">
        <v>311</v>
      </c>
      <c r="B153" s="14" t="s">
        <v>312</v>
      </c>
      <c r="C153" s="19" t="s">
        <v>38</v>
      </c>
      <c r="D153" s="38">
        <v>0.41367900371551514</v>
      </c>
      <c r="E153" s="41">
        <f t="shared" si="4"/>
        <v>0.41367900371551514</v>
      </c>
      <c r="F153" s="1" t="e">
        <f>VLOOKUP(B153,input!$L$4:$M$25,2,FALSE)</f>
        <v>#N/A</v>
      </c>
      <c r="G153" s="1">
        <f t="shared" si="5"/>
        <v>0.41367900371551514</v>
      </c>
    </row>
    <row r="154" spans="1:7" ht="30" x14ac:dyDescent="0.25">
      <c r="A154" s="5" t="s">
        <v>313</v>
      </c>
      <c r="B154" s="14" t="s">
        <v>314</v>
      </c>
      <c r="C154" s="19" t="s">
        <v>30</v>
      </c>
      <c r="D154" s="35">
        <v>2</v>
      </c>
      <c r="E154" s="41">
        <f t="shared" si="4"/>
        <v>2</v>
      </c>
      <c r="F154" s="1" t="e">
        <f>VLOOKUP(B154,input!$L$4:$M$25,2,FALSE)</f>
        <v>#N/A</v>
      </c>
      <c r="G154" s="1">
        <f t="shared" si="5"/>
        <v>2</v>
      </c>
    </row>
    <row r="155" spans="1:7" ht="30" x14ac:dyDescent="0.25">
      <c r="A155" s="5" t="s">
        <v>315</v>
      </c>
      <c r="B155" s="14" t="s">
        <v>316</v>
      </c>
      <c r="C155" s="19" t="s">
        <v>30</v>
      </c>
      <c r="D155" s="37">
        <v>203.76924133300781</v>
      </c>
      <c r="E155" s="41">
        <f t="shared" si="4"/>
        <v>203.76924133300781</v>
      </c>
      <c r="F155" s="1" t="e">
        <f>VLOOKUP(B155,input!$L$4:$M$25,2,FALSE)</f>
        <v>#N/A</v>
      </c>
      <c r="G155" s="1">
        <f t="shared" si="5"/>
        <v>203.76924133300781</v>
      </c>
    </row>
    <row r="156" spans="1:7" ht="30" x14ac:dyDescent="0.25">
      <c r="A156" s="5" t="s">
        <v>317</v>
      </c>
      <c r="B156" s="14" t="s">
        <v>318</v>
      </c>
      <c r="C156" s="19" t="s">
        <v>30</v>
      </c>
      <c r="D156" s="38">
        <v>-0.18999999761581421</v>
      </c>
      <c r="E156" s="41">
        <f t="shared" si="4"/>
        <v>-0.18999999761581421</v>
      </c>
      <c r="F156" s="1" t="e">
        <f>VLOOKUP(B156,input!$L$4:$M$25,2,FALSE)</f>
        <v>#N/A</v>
      </c>
      <c r="G156" s="1">
        <f t="shared" si="5"/>
        <v>-0.18999999761581421</v>
      </c>
    </row>
    <row r="157" spans="1:7" ht="30" x14ac:dyDescent="0.25">
      <c r="A157" s="5" t="s">
        <v>319</v>
      </c>
      <c r="B157" s="14" t="s">
        <v>320</v>
      </c>
      <c r="C157" s="19" t="s">
        <v>30</v>
      </c>
      <c r="D157" s="35">
        <v>5</v>
      </c>
      <c r="E157" s="41">
        <f t="shared" si="4"/>
        <v>5</v>
      </c>
      <c r="F157" s="1" t="e">
        <f>VLOOKUP(B157,input!$L$4:$M$25,2,FALSE)</f>
        <v>#N/A</v>
      </c>
      <c r="G157" s="1">
        <f t="shared" si="5"/>
        <v>5</v>
      </c>
    </row>
    <row r="158" spans="1:7" ht="30" x14ac:dyDescent="0.25">
      <c r="A158" s="5" t="s">
        <v>321</v>
      </c>
      <c r="B158" s="14" t="s">
        <v>322</v>
      </c>
      <c r="C158" s="19" t="s">
        <v>30</v>
      </c>
      <c r="D158" s="35">
        <v>6.5359997749328613</v>
      </c>
      <c r="E158" s="41">
        <f t="shared" si="4"/>
        <v>6.5359997749328613</v>
      </c>
      <c r="F158" s="1" t="e">
        <f>VLOOKUP(B158,input!$L$4:$M$25,2,FALSE)</f>
        <v>#N/A</v>
      </c>
      <c r="G158" s="1">
        <f t="shared" si="5"/>
        <v>6.5359997749328613</v>
      </c>
    </row>
    <row r="159" spans="1:7" ht="45" x14ac:dyDescent="0.25">
      <c r="A159" s="5" t="s">
        <v>323</v>
      </c>
      <c r="B159" s="14" t="s">
        <v>324</v>
      </c>
      <c r="C159" s="19" t="s">
        <v>38</v>
      </c>
      <c r="D159" s="38">
        <v>0.41367900371551514</v>
      </c>
      <c r="E159" s="41">
        <f t="shared" si="4"/>
        <v>0.41367900371551514</v>
      </c>
      <c r="F159" s="1" t="e">
        <f>VLOOKUP(B159,input!$L$4:$M$25,2,FALSE)</f>
        <v>#N/A</v>
      </c>
      <c r="G159" s="1">
        <f t="shared" si="5"/>
        <v>0.41367900371551514</v>
      </c>
    </row>
    <row r="160" spans="1:7" ht="30" x14ac:dyDescent="0.25">
      <c r="A160" s="5" t="s">
        <v>325</v>
      </c>
      <c r="B160" s="14" t="s">
        <v>326</v>
      </c>
      <c r="C160" s="19" t="s">
        <v>30</v>
      </c>
      <c r="D160" s="35">
        <v>2</v>
      </c>
      <c r="E160" s="41">
        <f t="shared" si="4"/>
        <v>2</v>
      </c>
      <c r="F160" s="1" t="e">
        <f>VLOOKUP(B160,input!$L$4:$M$25,2,FALSE)</f>
        <v>#N/A</v>
      </c>
      <c r="G160" s="1">
        <f t="shared" si="5"/>
        <v>2</v>
      </c>
    </row>
    <row r="161" spans="1:7" ht="30" x14ac:dyDescent="0.25">
      <c r="A161" s="5" t="s">
        <v>327</v>
      </c>
      <c r="B161" s="14" t="s">
        <v>328</v>
      </c>
      <c r="C161" s="19" t="s">
        <v>30</v>
      </c>
      <c r="D161" s="37">
        <v>228.10000610351562</v>
      </c>
      <c r="E161" s="41">
        <f t="shared" si="4"/>
        <v>228.10000610351562</v>
      </c>
      <c r="F161" s="1" t="e">
        <f>VLOOKUP(B161,input!$L$4:$M$25,2,FALSE)</f>
        <v>#N/A</v>
      </c>
      <c r="G161" s="1">
        <f t="shared" si="5"/>
        <v>228.10000610351562</v>
      </c>
    </row>
    <row r="162" spans="1:7" ht="30" x14ac:dyDescent="0.25">
      <c r="A162" s="5" t="s">
        <v>329</v>
      </c>
      <c r="B162" s="14" t="s">
        <v>330</v>
      </c>
      <c r="C162" s="19" t="s">
        <v>30</v>
      </c>
      <c r="D162" s="35">
        <v>-4.0999999046325684</v>
      </c>
      <c r="E162" s="41">
        <f t="shared" si="4"/>
        <v>-4.0999999046325684</v>
      </c>
      <c r="F162" s="1" t="e">
        <f>VLOOKUP(B162,input!$L$4:$M$25,2,FALSE)</f>
        <v>#N/A</v>
      </c>
      <c r="G162" s="1">
        <f t="shared" si="5"/>
        <v>-4.0999999046325684</v>
      </c>
    </row>
    <row r="163" spans="1:7" ht="30" x14ac:dyDescent="0.25">
      <c r="A163" s="5" t="s">
        <v>331</v>
      </c>
      <c r="B163" s="14" t="s">
        <v>332</v>
      </c>
      <c r="C163" s="19" t="s">
        <v>30</v>
      </c>
      <c r="D163" s="35">
        <v>5</v>
      </c>
      <c r="E163" s="41">
        <f t="shared" si="4"/>
        <v>5</v>
      </c>
      <c r="F163" s="1" t="e">
        <f>VLOOKUP(B163,input!$L$4:$M$25,2,FALSE)</f>
        <v>#N/A</v>
      </c>
      <c r="G163" s="1">
        <f t="shared" si="5"/>
        <v>5</v>
      </c>
    </row>
    <row r="164" spans="1:7" ht="30" x14ac:dyDescent="0.25">
      <c r="A164" s="5" t="s">
        <v>333</v>
      </c>
      <c r="B164" s="14" t="s">
        <v>334</v>
      </c>
      <c r="C164" s="19" t="s">
        <v>30</v>
      </c>
      <c r="D164" s="35">
        <v>7.0409998893737793</v>
      </c>
      <c r="E164" s="41">
        <f t="shared" si="4"/>
        <v>7.0409998893737793</v>
      </c>
      <c r="F164" s="1" t="e">
        <f>VLOOKUP(B164,input!$L$4:$M$25,2,FALSE)</f>
        <v>#N/A</v>
      </c>
      <c r="G164" s="1">
        <f t="shared" si="5"/>
        <v>7.0409998893737793</v>
      </c>
    </row>
    <row r="165" spans="1:7" ht="45" x14ac:dyDescent="0.25">
      <c r="A165" s="5" t="s">
        <v>335</v>
      </c>
      <c r="B165" s="14" t="s">
        <v>336</v>
      </c>
      <c r="C165" s="19" t="s">
        <v>38</v>
      </c>
      <c r="D165" s="38">
        <v>0.41367900371551514</v>
      </c>
      <c r="E165" s="41">
        <f t="shared" si="4"/>
        <v>0.41367900371551514</v>
      </c>
      <c r="F165" s="1" t="e">
        <f>VLOOKUP(B165,input!$L$4:$M$25,2,FALSE)</f>
        <v>#N/A</v>
      </c>
      <c r="G165" s="1">
        <f t="shared" si="5"/>
        <v>0.41367900371551514</v>
      </c>
    </row>
    <row r="166" spans="1:7" ht="30" x14ac:dyDescent="0.25">
      <c r="A166" s="5" t="s">
        <v>337</v>
      </c>
      <c r="B166" s="14" t="s">
        <v>338</v>
      </c>
      <c r="C166" s="19" t="s">
        <v>30</v>
      </c>
      <c r="D166" s="38">
        <v>0.27777779102325439</v>
      </c>
      <c r="E166" s="41">
        <f t="shared" si="4"/>
        <v>0.27777779102325439</v>
      </c>
      <c r="F166" s="1" t="e">
        <f>VLOOKUP(B166,input!$L$4:$M$25,2,FALSE)</f>
        <v>#N/A</v>
      </c>
      <c r="G166" s="1">
        <f t="shared" si="5"/>
        <v>0.27777779102325439</v>
      </c>
    </row>
    <row r="167" spans="1:7" ht="30" x14ac:dyDescent="0.25">
      <c r="A167" s="5" t="s">
        <v>339</v>
      </c>
      <c r="B167" s="14" t="s">
        <v>340</v>
      </c>
      <c r="C167" s="19" t="s">
        <v>38</v>
      </c>
      <c r="D167" s="35">
        <v>1.0124009847640991</v>
      </c>
      <c r="E167" s="41">
        <f t="shared" si="4"/>
        <v>1.0124009847640991</v>
      </c>
      <c r="F167" s="1" t="e">
        <f>VLOOKUP(B167,input!$L$4:$M$25,2,FALSE)</f>
        <v>#N/A</v>
      </c>
      <c r="G167" s="1">
        <f t="shared" si="5"/>
        <v>1.0124009847640991</v>
      </c>
    </row>
    <row r="168" spans="1:7" ht="30" x14ac:dyDescent="0.25">
      <c r="A168" s="5" t="s">
        <v>341</v>
      </c>
      <c r="B168" s="14" t="s">
        <v>342</v>
      </c>
      <c r="C168" s="19" t="s">
        <v>30</v>
      </c>
      <c r="D168" s="36">
        <v>33.000003814697266</v>
      </c>
      <c r="E168" s="41">
        <f t="shared" si="4"/>
        <v>33.000003814697266</v>
      </c>
      <c r="F168" s="1" t="e">
        <f>VLOOKUP(B168,input!$L$4:$M$25,2,FALSE)</f>
        <v>#N/A</v>
      </c>
      <c r="G168" s="1">
        <f t="shared" si="5"/>
        <v>33.000003814697266</v>
      </c>
    </row>
    <row r="169" spans="1:7" x14ac:dyDescent="0.25">
      <c r="A169" s="5" t="s">
        <v>343</v>
      </c>
      <c r="B169" s="14" t="s">
        <v>344</v>
      </c>
      <c r="C169" s="19" t="s">
        <v>41</v>
      </c>
      <c r="D169" s="36">
        <v>79</v>
      </c>
      <c r="E169" s="41">
        <f t="shared" si="4"/>
        <v>79</v>
      </c>
      <c r="F169" s="1" t="e">
        <f>VLOOKUP(B169,input!$L$4:$M$25,2,FALSE)</f>
        <v>#N/A</v>
      </c>
      <c r="G169" s="1">
        <f t="shared" si="5"/>
        <v>79</v>
      </c>
    </row>
    <row r="170" spans="1:7" ht="30" x14ac:dyDescent="0.25">
      <c r="A170" s="5" t="s">
        <v>345</v>
      </c>
      <c r="B170" s="14" t="s">
        <v>346</v>
      </c>
      <c r="C170" s="19" t="s">
        <v>347</v>
      </c>
      <c r="D170" s="35">
        <v>2.4391825199127197</v>
      </c>
      <c r="E170" s="41">
        <f t="shared" si="4"/>
        <v>2.4391825199127197</v>
      </c>
      <c r="F170" s="1" t="e">
        <f>VLOOKUP(B170,input!$L$4:$M$25,2,FALSE)</f>
        <v>#N/A</v>
      </c>
      <c r="G170" s="1">
        <f t="shared" si="5"/>
        <v>2.4391825199127197</v>
      </c>
    </row>
    <row r="171" spans="1:7" x14ac:dyDescent="0.25">
      <c r="A171" s="5" t="s">
        <v>348</v>
      </c>
      <c r="B171" s="14" t="s">
        <v>349</v>
      </c>
      <c r="C171" s="19"/>
      <c r="D171" s="11" t="s">
        <v>350</v>
      </c>
      <c r="E171" s="41" t="str">
        <f t="shared" si="4"/>
        <v>Perf. Test WI sim</v>
      </c>
      <c r="F171" s="1" t="e">
        <f>VLOOKUP(B171,input!$L$4:$M$25,2,FALSE)</f>
        <v>#N/A</v>
      </c>
      <c r="G171" s="1" t="str">
        <f t="shared" si="5"/>
        <v>Perf. Test WI sim</v>
      </c>
    </row>
    <row r="172" spans="1:7" ht="30" x14ac:dyDescent="0.25">
      <c r="A172" s="5" t="s">
        <v>351</v>
      </c>
      <c r="B172" s="14" t="s">
        <v>352</v>
      </c>
      <c r="C172" s="19"/>
      <c r="D172" s="34">
        <v>0</v>
      </c>
      <c r="E172" s="41">
        <f t="shared" si="4"/>
        <v>0</v>
      </c>
      <c r="F172" s="1" t="e">
        <f>VLOOKUP(B172,input!$L$4:$M$25,2,FALSE)</f>
        <v>#N/A</v>
      </c>
      <c r="G172" s="1">
        <f t="shared" si="5"/>
        <v>0</v>
      </c>
    </row>
    <row r="173" spans="1:7" ht="30" x14ac:dyDescent="0.25">
      <c r="A173" s="5" t="s">
        <v>353</v>
      </c>
      <c r="B173" s="14" t="s">
        <v>354</v>
      </c>
      <c r="C173" s="19" t="s">
        <v>33</v>
      </c>
      <c r="D173" s="36">
        <v>40.049999237060547</v>
      </c>
      <c r="E173" s="41">
        <f t="shared" si="4"/>
        <v>30</v>
      </c>
      <c r="F173" s="1">
        <f>VLOOKUP(B173,input!$L$4:$M$25,2,FALSE)</f>
        <v>30</v>
      </c>
      <c r="G173" s="1">
        <f t="shared" si="5"/>
        <v>30</v>
      </c>
    </row>
    <row r="174" spans="1:7" ht="30" x14ac:dyDescent="0.25">
      <c r="A174" s="5" t="s">
        <v>355</v>
      </c>
      <c r="B174" s="14" t="s">
        <v>356</v>
      </c>
      <c r="C174" s="19" t="s">
        <v>33</v>
      </c>
      <c r="D174" s="35">
        <v>6.6100001335144043</v>
      </c>
      <c r="E174" s="41">
        <f t="shared" si="4"/>
        <v>6.6100001335144043</v>
      </c>
      <c r="F174" s="1" t="e">
        <f>VLOOKUP(B174,input!$L$4:$M$25,2,FALSE)</f>
        <v>#N/A</v>
      </c>
      <c r="G174" s="1">
        <f t="shared" si="5"/>
        <v>6.6100001335144043</v>
      </c>
    </row>
    <row r="175" spans="1:7" x14ac:dyDescent="0.25">
      <c r="A175" s="5" t="s">
        <v>357</v>
      </c>
      <c r="B175" s="14" t="s">
        <v>358</v>
      </c>
      <c r="C175" s="19" t="s">
        <v>33</v>
      </c>
      <c r="D175" s="36">
        <v>39.349998474121094</v>
      </c>
      <c r="E175" s="41">
        <f t="shared" si="4"/>
        <v>39.349998474121094</v>
      </c>
      <c r="F175" s="1" t="e">
        <f>VLOOKUP(B175,input!$L$4:$M$25,2,FALSE)</f>
        <v>#N/A</v>
      </c>
      <c r="G175" s="1">
        <f t="shared" si="5"/>
        <v>39.349998474121094</v>
      </c>
    </row>
    <row r="176" spans="1:7" x14ac:dyDescent="0.25">
      <c r="A176" s="5" t="s">
        <v>359</v>
      </c>
      <c r="B176" s="14" t="s">
        <v>360</v>
      </c>
      <c r="C176" s="19" t="s">
        <v>33</v>
      </c>
      <c r="D176" s="35">
        <v>2.7799999713897705</v>
      </c>
      <c r="E176" s="41">
        <f t="shared" si="4"/>
        <v>2.7799999713897705</v>
      </c>
      <c r="F176" s="1" t="e">
        <f>VLOOKUP(B176,input!$L$4:$M$25,2,FALSE)</f>
        <v>#N/A</v>
      </c>
      <c r="G176" s="1">
        <f t="shared" si="5"/>
        <v>2.7799999713897705</v>
      </c>
    </row>
    <row r="177" spans="1:7" ht="30" x14ac:dyDescent="0.25">
      <c r="A177" s="5" t="s">
        <v>361</v>
      </c>
      <c r="B177" s="14" t="s">
        <v>362</v>
      </c>
      <c r="C177" s="19" t="s">
        <v>33</v>
      </c>
      <c r="D177" s="38">
        <v>0.55000001192092896</v>
      </c>
      <c r="E177" s="41">
        <f t="shared" si="4"/>
        <v>0.55000001192092896</v>
      </c>
      <c r="F177" s="1" t="e">
        <f>VLOOKUP(B177,input!$L$4:$M$25,2,FALSE)</f>
        <v>#N/A</v>
      </c>
      <c r="G177" s="1">
        <f t="shared" si="5"/>
        <v>0.55000001192092896</v>
      </c>
    </row>
    <row r="178" spans="1:7" ht="30" x14ac:dyDescent="0.25">
      <c r="A178" s="5" t="s">
        <v>363</v>
      </c>
      <c r="B178" s="14" t="s">
        <v>364</v>
      </c>
      <c r="C178" s="19" t="s">
        <v>33</v>
      </c>
      <c r="D178" s="34">
        <v>0</v>
      </c>
      <c r="E178" s="41">
        <f t="shared" si="4"/>
        <v>0</v>
      </c>
      <c r="F178" s="1" t="e">
        <f>VLOOKUP(B178,input!$L$4:$M$25,2,FALSE)</f>
        <v>#N/A</v>
      </c>
      <c r="G178" s="1">
        <f t="shared" si="5"/>
        <v>0</v>
      </c>
    </row>
    <row r="179" spans="1:7" x14ac:dyDescent="0.25">
      <c r="A179" s="5" t="s">
        <v>365</v>
      </c>
      <c r="B179" s="14" t="s">
        <v>366</v>
      </c>
      <c r="C179" s="19" t="s">
        <v>33</v>
      </c>
      <c r="D179" s="38">
        <v>0.25</v>
      </c>
      <c r="E179" s="41">
        <f t="shared" si="4"/>
        <v>0.25</v>
      </c>
      <c r="F179" s="1" t="e">
        <f>VLOOKUP(B179,input!$L$4:$M$25,2,FALSE)</f>
        <v>#N/A</v>
      </c>
      <c r="G179" s="1">
        <f t="shared" si="5"/>
        <v>0.25</v>
      </c>
    </row>
    <row r="180" spans="1:7" ht="30" x14ac:dyDescent="0.25">
      <c r="A180" s="5" t="s">
        <v>367</v>
      </c>
      <c r="B180" s="14" t="s">
        <v>368</v>
      </c>
      <c r="C180" s="19" t="s">
        <v>33</v>
      </c>
      <c r="D180" s="36">
        <v>10.410001754760742</v>
      </c>
      <c r="E180" s="41">
        <f t="shared" si="4"/>
        <v>10.410001754760742</v>
      </c>
      <c r="F180" s="1" t="e">
        <f>VLOOKUP(B180,input!$L$4:$M$25,2,FALSE)</f>
        <v>#N/A</v>
      </c>
      <c r="G180" s="1">
        <f t="shared" si="5"/>
        <v>10.410001754760742</v>
      </c>
    </row>
    <row r="181" spans="1:7" x14ac:dyDescent="0.25">
      <c r="A181" s="5" t="s">
        <v>369</v>
      </c>
      <c r="B181" s="14" t="s">
        <v>370</v>
      </c>
      <c r="C181" s="19" t="s">
        <v>371</v>
      </c>
      <c r="D181" s="34">
        <v>16747</v>
      </c>
      <c r="E181" s="41">
        <f t="shared" si="4"/>
        <v>16747</v>
      </c>
      <c r="F181" s="1">
        <f>VLOOKUP(B181,input!$L$4:$M$25,2,FALSE)</f>
        <v>16747</v>
      </c>
      <c r="G181" s="1">
        <f t="shared" si="5"/>
        <v>16747</v>
      </c>
    </row>
    <row r="182" spans="1:7" ht="30" x14ac:dyDescent="0.25">
      <c r="A182" s="5" t="s">
        <v>372</v>
      </c>
      <c r="B182" s="14" t="s">
        <v>373</v>
      </c>
      <c r="C182" s="19" t="s">
        <v>33</v>
      </c>
      <c r="D182" s="36">
        <v>28.420000076293945</v>
      </c>
      <c r="E182" s="41">
        <f t="shared" si="4"/>
        <v>28.420000076293945</v>
      </c>
      <c r="F182" s="1" t="e">
        <f>VLOOKUP(B182,input!$L$4:$M$25,2,FALSE)</f>
        <v>#N/A</v>
      </c>
      <c r="G182" s="1">
        <f t="shared" si="5"/>
        <v>28.420000076293945</v>
      </c>
    </row>
    <row r="183" spans="1:7" ht="30" x14ac:dyDescent="0.25">
      <c r="A183" s="5" t="s">
        <v>374</v>
      </c>
      <c r="B183" s="14" t="s">
        <v>375</v>
      </c>
      <c r="C183" s="19" t="s">
        <v>376</v>
      </c>
      <c r="D183" s="35">
        <v>1.2978314161300659</v>
      </c>
      <c r="E183" s="41">
        <f t="shared" si="4"/>
        <v>1.2978314161300659</v>
      </c>
      <c r="F183" s="1" t="e">
        <f>VLOOKUP(B183,input!$L$4:$M$25,2,FALSE)</f>
        <v>#N/A</v>
      </c>
      <c r="G183" s="1">
        <f t="shared" si="5"/>
        <v>1.2978314161300659</v>
      </c>
    </row>
    <row r="184" spans="1:7" ht="30" x14ac:dyDescent="0.25">
      <c r="A184" s="5" t="s">
        <v>377</v>
      </c>
      <c r="B184" s="14" t="s">
        <v>378</v>
      </c>
      <c r="C184" s="19" t="s">
        <v>376</v>
      </c>
      <c r="D184" s="35">
        <v>2.0932765007019043</v>
      </c>
      <c r="E184" s="41">
        <f t="shared" si="4"/>
        <v>2.0932765007019043</v>
      </c>
      <c r="F184" s="1" t="e">
        <f>VLOOKUP(B184,input!$L$4:$M$25,2,FALSE)</f>
        <v>#N/A</v>
      </c>
      <c r="G184" s="1">
        <f t="shared" si="5"/>
        <v>2.0932765007019043</v>
      </c>
    </row>
    <row r="185" spans="1:7" ht="30" x14ac:dyDescent="0.25">
      <c r="A185" s="5" t="s">
        <v>379</v>
      </c>
      <c r="B185" s="14" t="s">
        <v>380</v>
      </c>
      <c r="C185" s="19"/>
      <c r="D185" s="36">
        <v>46</v>
      </c>
      <c r="E185" s="41">
        <f t="shared" si="4"/>
        <v>46</v>
      </c>
      <c r="F185" s="1" t="e">
        <f>VLOOKUP(B185,input!$L$4:$M$25,2,FALSE)</f>
        <v>#N/A</v>
      </c>
      <c r="G185" s="1">
        <f t="shared" si="5"/>
        <v>46</v>
      </c>
    </row>
    <row r="186" spans="1:7" ht="30" x14ac:dyDescent="0.25">
      <c r="A186" s="5" t="s">
        <v>381</v>
      </c>
      <c r="B186" s="14" t="s">
        <v>382</v>
      </c>
      <c r="C186" s="19" t="s">
        <v>33</v>
      </c>
      <c r="D186" s="36">
        <v>18</v>
      </c>
      <c r="E186" s="41">
        <f t="shared" si="4"/>
        <v>18</v>
      </c>
      <c r="F186" s="1" t="e">
        <f>VLOOKUP(B186,input!$L$4:$M$25,2,FALSE)</f>
        <v>#N/A</v>
      </c>
      <c r="G186" s="1">
        <f t="shared" si="5"/>
        <v>18</v>
      </c>
    </row>
    <row r="187" spans="1:7" ht="30" x14ac:dyDescent="0.25">
      <c r="A187" s="5" t="s">
        <v>383</v>
      </c>
      <c r="B187" s="14" t="s">
        <v>384</v>
      </c>
      <c r="C187" s="19" t="s">
        <v>33</v>
      </c>
      <c r="D187" s="36">
        <v>19</v>
      </c>
      <c r="E187" s="41">
        <f t="shared" si="4"/>
        <v>19</v>
      </c>
      <c r="F187" s="1" t="e">
        <f>VLOOKUP(B187,input!$L$4:$M$25,2,FALSE)</f>
        <v>#N/A</v>
      </c>
      <c r="G187" s="1">
        <f t="shared" si="5"/>
        <v>19</v>
      </c>
    </row>
    <row r="188" spans="1:7" ht="30" x14ac:dyDescent="0.25">
      <c r="A188" s="5" t="s">
        <v>385</v>
      </c>
      <c r="B188" s="14" t="s">
        <v>386</v>
      </c>
      <c r="C188" s="19" t="s">
        <v>33</v>
      </c>
      <c r="D188" s="36">
        <v>23.5</v>
      </c>
      <c r="E188" s="41">
        <f t="shared" si="4"/>
        <v>23.5</v>
      </c>
      <c r="F188" s="1" t="e">
        <f>VLOOKUP(B188,input!$L$4:$M$25,2,FALSE)</f>
        <v>#N/A</v>
      </c>
      <c r="G188" s="1">
        <f t="shared" si="5"/>
        <v>23.5</v>
      </c>
    </row>
    <row r="189" spans="1:7" ht="30" x14ac:dyDescent="0.25">
      <c r="A189" s="5" t="s">
        <v>387</v>
      </c>
      <c r="B189" s="14" t="s">
        <v>388</v>
      </c>
      <c r="C189" s="19" t="s">
        <v>33</v>
      </c>
      <c r="D189" s="36">
        <v>18.5</v>
      </c>
      <c r="E189" s="41">
        <f t="shared" si="4"/>
        <v>18.5</v>
      </c>
      <c r="F189" s="1" t="e">
        <f>VLOOKUP(B189,input!$L$4:$M$25,2,FALSE)</f>
        <v>#N/A</v>
      </c>
      <c r="G189" s="1">
        <f t="shared" si="5"/>
        <v>18.5</v>
      </c>
    </row>
    <row r="190" spans="1:7" ht="30" x14ac:dyDescent="0.25">
      <c r="A190" s="5" t="s">
        <v>389</v>
      </c>
      <c r="B190" s="14" t="s">
        <v>390</v>
      </c>
      <c r="C190" s="19" t="s">
        <v>33</v>
      </c>
      <c r="D190" s="35">
        <v>7.0999999046325684</v>
      </c>
      <c r="E190" s="41">
        <f t="shared" si="4"/>
        <v>7.0999999046325684</v>
      </c>
      <c r="F190" s="1" t="e">
        <f>VLOOKUP(B190,input!$L$4:$M$25,2,FALSE)</f>
        <v>#N/A</v>
      </c>
      <c r="G190" s="1">
        <f t="shared" si="5"/>
        <v>7.0999999046325684</v>
      </c>
    </row>
    <row r="191" spans="1:7" ht="30" x14ac:dyDescent="0.25">
      <c r="A191" s="5" t="s">
        <v>391</v>
      </c>
      <c r="B191" s="14" t="s">
        <v>392</v>
      </c>
      <c r="C191" s="19" t="s">
        <v>33</v>
      </c>
      <c r="D191" s="35">
        <v>5</v>
      </c>
      <c r="E191" s="41">
        <f t="shared" si="4"/>
        <v>5</v>
      </c>
      <c r="F191" s="1" t="e">
        <f>VLOOKUP(B191,input!$L$4:$M$25,2,FALSE)</f>
        <v>#N/A</v>
      </c>
      <c r="G191" s="1">
        <f t="shared" si="5"/>
        <v>5</v>
      </c>
    </row>
    <row r="192" spans="1:7" ht="30" x14ac:dyDescent="0.25">
      <c r="A192" s="5" t="s">
        <v>393</v>
      </c>
      <c r="B192" s="14" t="s">
        <v>394</v>
      </c>
      <c r="C192" s="19" t="s">
        <v>33</v>
      </c>
      <c r="D192" s="38">
        <v>0.5</v>
      </c>
      <c r="E192" s="41">
        <f t="shared" si="4"/>
        <v>0.5</v>
      </c>
      <c r="F192" s="1" t="e">
        <f>VLOOKUP(B192,input!$L$4:$M$25,2,FALSE)</f>
        <v>#N/A</v>
      </c>
      <c r="G192" s="1">
        <f t="shared" si="5"/>
        <v>0.5</v>
      </c>
    </row>
    <row r="193" spans="1:7" ht="30" x14ac:dyDescent="0.25">
      <c r="A193" s="5" t="s">
        <v>395</v>
      </c>
      <c r="B193" s="14" t="s">
        <v>396</v>
      </c>
      <c r="C193" s="19" t="s">
        <v>33</v>
      </c>
      <c r="D193" s="38">
        <v>0.69999998807907104</v>
      </c>
      <c r="E193" s="41">
        <f t="shared" si="4"/>
        <v>0.69999998807907104</v>
      </c>
      <c r="F193" s="1" t="e">
        <f>VLOOKUP(B193,input!$L$4:$M$25,2,FALSE)</f>
        <v>#N/A</v>
      </c>
      <c r="G193" s="1">
        <f t="shared" si="5"/>
        <v>0.69999998807907104</v>
      </c>
    </row>
    <row r="194" spans="1:7" ht="30" x14ac:dyDescent="0.25">
      <c r="A194" s="5" t="s">
        <v>397</v>
      </c>
      <c r="B194" s="14" t="s">
        <v>398</v>
      </c>
      <c r="C194" s="19" t="s">
        <v>33</v>
      </c>
      <c r="D194" s="38">
        <v>3.9999999105930328E-2</v>
      </c>
      <c r="E194" s="41">
        <f t="shared" si="4"/>
        <v>3.9999999105930328E-2</v>
      </c>
      <c r="F194" s="1" t="e">
        <f>VLOOKUP(B194,input!$L$4:$M$25,2,FALSE)</f>
        <v>#N/A</v>
      </c>
      <c r="G194" s="1">
        <f t="shared" si="5"/>
        <v>3.9999999105930328E-2</v>
      </c>
    </row>
    <row r="195" spans="1:7" ht="30" x14ac:dyDescent="0.25">
      <c r="A195" s="5" t="s">
        <v>399</v>
      </c>
      <c r="B195" s="14" t="s">
        <v>400</v>
      </c>
      <c r="C195" s="19" t="s">
        <v>33</v>
      </c>
      <c r="D195" s="35">
        <v>7.6599998474121094</v>
      </c>
      <c r="E195" s="41">
        <f t="shared" si="4"/>
        <v>7.6599998474121094</v>
      </c>
      <c r="F195" s="1" t="e">
        <f>VLOOKUP(B195,input!$L$4:$M$25,2,FALSE)</f>
        <v>#N/A</v>
      </c>
      <c r="G195" s="1">
        <f t="shared" si="5"/>
        <v>7.6599998474121094</v>
      </c>
    </row>
    <row r="196" spans="1:7" ht="30" x14ac:dyDescent="0.25">
      <c r="A196" s="5" t="s">
        <v>401</v>
      </c>
      <c r="B196" s="14" t="s">
        <v>402</v>
      </c>
      <c r="C196" s="19" t="s">
        <v>33</v>
      </c>
      <c r="D196" s="34">
        <v>0</v>
      </c>
      <c r="E196" s="41">
        <f t="shared" si="4"/>
        <v>0</v>
      </c>
      <c r="F196" s="1" t="e">
        <f>VLOOKUP(B196,input!$L$4:$M$25,2,FALSE)</f>
        <v>#N/A</v>
      </c>
      <c r="G196" s="1">
        <f t="shared" si="5"/>
        <v>0</v>
      </c>
    </row>
    <row r="197" spans="1:7" ht="30" x14ac:dyDescent="0.25">
      <c r="A197" s="5" t="s">
        <v>403</v>
      </c>
      <c r="B197" s="14" t="s">
        <v>404</v>
      </c>
      <c r="C197" s="19" t="s">
        <v>30</v>
      </c>
      <c r="D197" s="37">
        <v>1095</v>
      </c>
      <c r="E197" s="41">
        <f t="shared" si="4"/>
        <v>1095</v>
      </c>
      <c r="F197" s="1" t="e">
        <f>VLOOKUP(B197,input!$L$4:$M$25,2,FALSE)</f>
        <v>#N/A</v>
      </c>
      <c r="G197" s="1">
        <f t="shared" si="5"/>
        <v>1095</v>
      </c>
    </row>
    <row r="198" spans="1:7" ht="30" x14ac:dyDescent="0.25">
      <c r="A198" s="5" t="s">
        <v>405</v>
      </c>
      <c r="B198" s="14" t="s">
        <v>406</v>
      </c>
      <c r="C198" s="19" t="s">
        <v>30</v>
      </c>
      <c r="D198" s="37">
        <v>1130</v>
      </c>
      <c r="E198" s="41">
        <f t="shared" si="4"/>
        <v>1130</v>
      </c>
      <c r="F198" s="1" t="e">
        <f>VLOOKUP(B198,input!$L$4:$M$25,2,FALSE)</f>
        <v>#N/A</v>
      </c>
      <c r="G198" s="1">
        <f t="shared" si="5"/>
        <v>1130</v>
      </c>
    </row>
    <row r="199" spans="1:7" x14ac:dyDescent="0.25">
      <c r="A199" s="5" t="s">
        <v>407</v>
      </c>
      <c r="B199" s="14" t="s">
        <v>408</v>
      </c>
      <c r="C199" s="19" t="s">
        <v>41</v>
      </c>
      <c r="D199" s="37">
        <v>239.49998474121094</v>
      </c>
      <c r="E199" s="41">
        <f t="shared" si="4"/>
        <v>239.49998474121094</v>
      </c>
      <c r="F199" s="1" t="e">
        <f>VLOOKUP(B199,input!$L$4:$M$25,2,FALSE)</f>
        <v>#N/A</v>
      </c>
      <c r="G199" s="1">
        <f t="shared" si="5"/>
        <v>239.49998474121094</v>
      </c>
    </row>
    <row r="200" spans="1:7" ht="30" x14ac:dyDescent="0.25">
      <c r="A200" s="5" t="s">
        <v>409</v>
      </c>
      <c r="B200" s="14" t="s">
        <v>410</v>
      </c>
      <c r="C200" s="19" t="s">
        <v>347</v>
      </c>
      <c r="D200" s="34">
        <v>0</v>
      </c>
      <c r="E200" s="41">
        <f t="shared" si="4"/>
        <v>0</v>
      </c>
      <c r="F200" s="1" t="e">
        <f>VLOOKUP(B200,input!$L$4:$M$25,2,FALSE)</f>
        <v>#N/A</v>
      </c>
      <c r="G200" s="1">
        <f t="shared" si="5"/>
        <v>0</v>
      </c>
    </row>
    <row r="201" spans="1:7" ht="30" x14ac:dyDescent="0.25">
      <c r="A201" s="5" t="s">
        <v>411</v>
      </c>
      <c r="B201" s="14" t="s">
        <v>412</v>
      </c>
      <c r="C201" s="19" t="s">
        <v>413</v>
      </c>
      <c r="D201" s="34">
        <v>0</v>
      </c>
      <c r="E201" s="41">
        <f t="shared" ref="E201:E264" si="6">G201</f>
        <v>0</v>
      </c>
      <c r="F201" s="1" t="e">
        <f>VLOOKUP(B201,input!$L$4:$M$25,2,FALSE)</f>
        <v>#N/A</v>
      </c>
      <c r="G201" s="1">
        <f t="shared" ref="G201:G264" si="7">_xlfn.IFNA(F201,D201)</f>
        <v>0</v>
      </c>
    </row>
    <row r="202" spans="1:7" x14ac:dyDescent="0.25">
      <c r="A202" s="5" t="s">
        <v>414</v>
      </c>
      <c r="B202" s="14" t="s">
        <v>415</v>
      </c>
      <c r="C202" s="19" t="s">
        <v>41</v>
      </c>
      <c r="D202" s="37">
        <v>211.16799926757812</v>
      </c>
      <c r="E202" s="41">
        <f t="shared" si="6"/>
        <v>211.16799926757812</v>
      </c>
      <c r="F202" s="1" t="e">
        <f>VLOOKUP(B202,input!$L$4:$M$25,2,FALSE)</f>
        <v>#N/A</v>
      </c>
      <c r="G202" s="1">
        <f t="shared" si="7"/>
        <v>211.16799926757812</v>
      </c>
    </row>
    <row r="203" spans="1:7" ht="30" x14ac:dyDescent="0.25">
      <c r="A203" s="5" t="s">
        <v>416</v>
      </c>
      <c r="B203" s="14" t="s">
        <v>417</v>
      </c>
      <c r="C203" s="19" t="s">
        <v>347</v>
      </c>
      <c r="D203" s="34">
        <v>0</v>
      </c>
      <c r="E203" s="41">
        <f t="shared" si="6"/>
        <v>0</v>
      </c>
      <c r="F203" s="1" t="e">
        <f>VLOOKUP(B203,input!$L$4:$M$25,2,FALSE)</f>
        <v>#N/A</v>
      </c>
      <c r="G203" s="1">
        <f t="shared" si="7"/>
        <v>0</v>
      </c>
    </row>
    <row r="204" spans="1:7" ht="30" x14ac:dyDescent="0.25">
      <c r="A204" s="5" t="s">
        <v>418</v>
      </c>
      <c r="B204" s="14" t="s">
        <v>419</v>
      </c>
      <c r="C204" s="19" t="s">
        <v>413</v>
      </c>
      <c r="D204" s="34">
        <v>0</v>
      </c>
      <c r="E204" s="41">
        <f t="shared" si="6"/>
        <v>0</v>
      </c>
      <c r="F204" s="1" t="e">
        <f>VLOOKUP(B204,input!$L$4:$M$25,2,FALSE)</f>
        <v>#N/A</v>
      </c>
      <c r="G204" s="1">
        <f t="shared" si="7"/>
        <v>0</v>
      </c>
    </row>
    <row r="205" spans="1:7" x14ac:dyDescent="0.25">
      <c r="A205" s="5" t="s">
        <v>420</v>
      </c>
      <c r="B205" s="14" t="s">
        <v>421</v>
      </c>
      <c r="C205" s="19" t="s">
        <v>41</v>
      </c>
      <c r="D205" s="37">
        <v>211.16799926757812</v>
      </c>
      <c r="E205" s="41">
        <f t="shared" si="6"/>
        <v>211.16799926757812</v>
      </c>
      <c r="F205" s="1" t="e">
        <f>VLOOKUP(B205,input!$L$4:$M$25,2,FALSE)</f>
        <v>#N/A</v>
      </c>
      <c r="G205" s="1">
        <f t="shared" si="7"/>
        <v>211.16799926757812</v>
      </c>
    </row>
    <row r="206" spans="1:7" ht="30" x14ac:dyDescent="0.25">
      <c r="A206" s="5" t="s">
        <v>422</v>
      </c>
      <c r="B206" s="14" t="s">
        <v>423</v>
      </c>
      <c r="C206" s="19" t="s">
        <v>347</v>
      </c>
      <c r="D206" s="34">
        <v>0</v>
      </c>
      <c r="E206" s="41">
        <f t="shared" si="6"/>
        <v>0</v>
      </c>
      <c r="F206" s="1" t="e">
        <f>VLOOKUP(B206,input!$L$4:$M$25,2,FALSE)</f>
        <v>#N/A</v>
      </c>
      <c r="G206" s="1">
        <f t="shared" si="7"/>
        <v>0</v>
      </c>
    </row>
    <row r="207" spans="1:7" ht="30" x14ac:dyDescent="0.25">
      <c r="A207" s="5" t="s">
        <v>424</v>
      </c>
      <c r="B207" s="14" t="s">
        <v>425</v>
      </c>
      <c r="C207" s="19" t="s">
        <v>413</v>
      </c>
      <c r="D207" s="34">
        <v>0</v>
      </c>
      <c r="E207" s="41">
        <f t="shared" si="6"/>
        <v>0</v>
      </c>
      <c r="F207" s="1" t="e">
        <f>VLOOKUP(B207,input!$L$4:$M$25,2,FALSE)</f>
        <v>#N/A</v>
      </c>
      <c r="G207" s="1">
        <f t="shared" si="7"/>
        <v>0</v>
      </c>
    </row>
    <row r="208" spans="1:7" x14ac:dyDescent="0.25">
      <c r="A208" s="5" t="s">
        <v>426</v>
      </c>
      <c r="B208" s="14" t="s">
        <v>427</v>
      </c>
      <c r="C208" s="19" t="s">
        <v>41</v>
      </c>
      <c r="D208" s="37">
        <v>239.49998474121094</v>
      </c>
      <c r="E208" s="41">
        <f t="shared" si="6"/>
        <v>239.49998474121094</v>
      </c>
      <c r="F208" s="1" t="e">
        <f>VLOOKUP(B208,input!$L$4:$M$25,2,FALSE)</f>
        <v>#N/A</v>
      </c>
      <c r="G208" s="1">
        <f t="shared" si="7"/>
        <v>239.49998474121094</v>
      </c>
    </row>
    <row r="209" spans="1:7" ht="30" x14ac:dyDescent="0.25">
      <c r="A209" s="5" t="s">
        <v>428</v>
      </c>
      <c r="B209" s="14" t="s">
        <v>429</v>
      </c>
      <c r="C209" s="19" t="s">
        <v>347</v>
      </c>
      <c r="D209" s="34">
        <v>0</v>
      </c>
      <c r="E209" s="41">
        <f t="shared" si="6"/>
        <v>0</v>
      </c>
      <c r="F209" s="1" t="e">
        <f>VLOOKUP(B209,input!$L$4:$M$25,2,FALSE)</f>
        <v>#N/A</v>
      </c>
      <c r="G209" s="1">
        <f t="shared" si="7"/>
        <v>0</v>
      </c>
    </row>
    <row r="210" spans="1:7" ht="30" x14ac:dyDescent="0.25">
      <c r="A210" s="5" t="s">
        <v>430</v>
      </c>
      <c r="B210" s="14" t="s">
        <v>431</v>
      </c>
      <c r="C210" s="19" t="s">
        <v>413</v>
      </c>
      <c r="D210" s="34">
        <v>0</v>
      </c>
      <c r="E210" s="41">
        <f t="shared" si="6"/>
        <v>0</v>
      </c>
      <c r="F210" s="1" t="e">
        <f>VLOOKUP(B210,input!$L$4:$M$25,2,FALSE)</f>
        <v>#N/A</v>
      </c>
      <c r="G210" s="1">
        <f t="shared" si="7"/>
        <v>0</v>
      </c>
    </row>
    <row r="211" spans="1:7" ht="30" x14ac:dyDescent="0.25">
      <c r="A211" s="5" t="s">
        <v>432</v>
      </c>
      <c r="B211" s="14" t="s">
        <v>433</v>
      </c>
      <c r="C211" s="19" t="s">
        <v>33</v>
      </c>
      <c r="D211" s="36">
        <v>75</v>
      </c>
      <c r="E211" s="41">
        <f t="shared" si="6"/>
        <v>75</v>
      </c>
      <c r="F211" s="1" t="e">
        <f>VLOOKUP(B211,input!$L$4:$M$25,2,FALSE)</f>
        <v>#N/A</v>
      </c>
      <c r="G211" s="1">
        <f t="shared" si="7"/>
        <v>75</v>
      </c>
    </row>
    <row r="212" spans="1:7" ht="30" x14ac:dyDescent="0.25">
      <c r="A212" s="5" t="s">
        <v>434</v>
      </c>
      <c r="B212" s="14" t="s">
        <v>435</v>
      </c>
      <c r="C212" s="19"/>
      <c r="D212" s="35">
        <v>1.0349382162094116</v>
      </c>
      <c r="E212" s="41">
        <f t="shared" si="6"/>
        <v>1.0349382162094116</v>
      </c>
      <c r="F212" s="1" t="e">
        <f>VLOOKUP(B212,input!$L$4:$M$25,2,FALSE)</f>
        <v>#N/A</v>
      </c>
      <c r="G212" s="1">
        <f t="shared" si="7"/>
        <v>1.0349382162094116</v>
      </c>
    </row>
    <row r="213" spans="1:7" ht="30" x14ac:dyDescent="0.25">
      <c r="A213" s="5" t="s">
        <v>436</v>
      </c>
      <c r="B213" s="14" t="s">
        <v>437</v>
      </c>
      <c r="C213" s="19" t="s">
        <v>33</v>
      </c>
      <c r="D213" s="36">
        <v>50</v>
      </c>
      <c r="E213" s="41">
        <f t="shared" si="6"/>
        <v>50</v>
      </c>
      <c r="F213" s="1" t="e">
        <f>VLOOKUP(B213,input!$L$4:$M$25,2,FALSE)</f>
        <v>#N/A</v>
      </c>
      <c r="G213" s="1">
        <f t="shared" si="7"/>
        <v>50</v>
      </c>
    </row>
    <row r="214" spans="1:7" ht="30" x14ac:dyDescent="0.25">
      <c r="A214" s="5" t="s">
        <v>438</v>
      </c>
      <c r="B214" s="14" t="s">
        <v>439</v>
      </c>
      <c r="C214" s="19"/>
      <c r="D214" s="35">
        <v>1.0349382162094116</v>
      </c>
      <c r="E214" s="41">
        <f t="shared" si="6"/>
        <v>1.0349382162094116</v>
      </c>
      <c r="F214" s="1" t="e">
        <f>VLOOKUP(B214,input!$L$4:$M$25,2,FALSE)</f>
        <v>#N/A</v>
      </c>
      <c r="G214" s="1">
        <f t="shared" si="7"/>
        <v>1.0349382162094116</v>
      </c>
    </row>
    <row r="215" spans="1:7" ht="30" x14ac:dyDescent="0.25">
      <c r="A215" s="5" t="s">
        <v>440</v>
      </c>
      <c r="B215" s="14" t="s">
        <v>441</v>
      </c>
      <c r="C215" s="19" t="s">
        <v>33</v>
      </c>
      <c r="D215" s="36">
        <v>50</v>
      </c>
      <c r="E215" s="41">
        <f t="shared" si="6"/>
        <v>50</v>
      </c>
      <c r="F215" s="1" t="e">
        <f>VLOOKUP(B215,input!$L$4:$M$25,2,FALSE)</f>
        <v>#N/A</v>
      </c>
      <c r="G215" s="1">
        <f t="shared" si="7"/>
        <v>50</v>
      </c>
    </row>
    <row r="216" spans="1:7" ht="30" x14ac:dyDescent="0.25">
      <c r="A216" s="5" t="s">
        <v>442</v>
      </c>
      <c r="B216" s="14" t="s">
        <v>443</v>
      </c>
      <c r="C216" s="19"/>
      <c r="D216" s="35">
        <v>1.0349382162094116</v>
      </c>
      <c r="E216" s="41">
        <f t="shared" si="6"/>
        <v>1.0349382162094116</v>
      </c>
      <c r="F216" s="1" t="e">
        <f>VLOOKUP(B216,input!$L$4:$M$25,2,FALSE)</f>
        <v>#N/A</v>
      </c>
      <c r="G216" s="1">
        <f t="shared" si="7"/>
        <v>1.0349382162094116</v>
      </c>
    </row>
    <row r="217" spans="1:7" ht="30" x14ac:dyDescent="0.25">
      <c r="A217" s="5" t="s">
        <v>444</v>
      </c>
      <c r="B217" s="14" t="s">
        <v>445</v>
      </c>
      <c r="C217" s="19" t="s">
        <v>33</v>
      </c>
      <c r="D217" s="36">
        <v>50</v>
      </c>
      <c r="E217" s="41">
        <f t="shared" si="6"/>
        <v>50</v>
      </c>
      <c r="F217" s="1" t="e">
        <f>VLOOKUP(B217,input!$L$4:$M$25,2,FALSE)</f>
        <v>#N/A</v>
      </c>
      <c r="G217" s="1">
        <f t="shared" si="7"/>
        <v>50</v>
      </c>
    </row>
    <row r="218" spans="1:7" ht="30" x14ac:dyDescent="0.25">
      <c r="A218" s="5" t="s">
        <v>446</v>
      </c>
      <c r="B218" s="14" t="s">
        <v>447</v>
      </c>
      <c r="C218" s="19"/>
      <c r="D218" s="35">
        <v>1.75</v>
      </c>
      <c r="E218" s="41">
        <f t="shared" si="6"/>
        <v>1.75</v>
      </c>
      <c r="F218" s="1" t="e">
        <f>VLOOKUP(B218,input!$L$4:$M$25,2,FALSE)</f>
        <v>#N/A</v>
      </c>
      <c r="G218" s="1">
        <f t="shared" si="7"/>
        <v>1.75</v>
      </c>
    </row>
    <row r="219" spans="1:7" ht="30" x14ac:dyDescent="0.25">
      <c r="A219" s="5" t="s">
        <v>448</v>
      </c>
      <c r="B219" s="14" t="s">
        <v>449</v>
      </c>
      <c r="C219" s="19" t="s">
        <v>33</v>
      </c>
      <c r="D219" s="36">
        <v>50</v>
      </c>
      <c r="E219" s="41">
        <f t="shared" si="6"/>
        <v>50</v>
      </c>
      <c r="F219" s="1" t="e">
        <f>VLOOKUP(B219,input!$L$4:$M$25,2,FALSE)</f>
        <v>#N/A</v>
      </c>
      <c r="G219" s="1">
        <f t="shared" si="7"/>
        <v>50</v>
      </c>
    </row>
    <row r="220" spans="1:7" ht="30" x14ac:dyDescent="0.25">
      <c r="A220" s="5" t="s">
        <v>450</v>
      </c>
      <c r="B220" s="14" t="s">
        <v>451</v>
      </c>
      <c r="C220" s="19"/>
      <c r="D220" s="35">
        <v>1.3898880481719971</v>
      </c>
      <c r="E220" s="41">
        <f t="shared" si="6"/>
        <v>1.3898880481719971</v>
      </c>
      <c r="F220" s="1" t="e">
        <f>VLOOKUP(B220,input!$L$4:$M$25,2,FALSE)</f>
        <v>#N/A</v>
      </c>
      <c r="G220" s="1">
        <f t="shared" si="7"/>
        <v>1.3898880481719971</v>
      </c>
    </row>
    <row r="221" spans="1:7" ht="30" x14ac:dyDescent="0.25">
      <c r="A221" s="5" t="s">
        <v>452</v>
      </c>
      <c r="B221" s="14" t="s">
        <v>453</v>
      </c>
      <c r="C221" s="19" t="s">
        <v>33</v>
      </c>
      <c r="D221" s="36">
        <v>50</v>
      </c>
      <c r="E221" s="41">
        <f t="shared" si="6"/>
        <v>50</v>
      </c>
      <c r="F221" s="1" t="e">
        <f>VLOOKUP(B221,input!$L$4:$M$25,2,FALSE)</f>
        <v>#N/A</v>
      </c>
      <c r="G221" s="1">
        <f t="shared" si="7"/>
        <v>50</v>
      </c>
    </row>
    <row r="222" spans="1:7" ht="30" x14ac:dyDescent="0.25">
      <c r="A222" s="5" t="s">
        <v>454</v>
      </c>
      <c r="B222" s="14" t="s">
        <v>455</v>
      </c>
      <c r="C222" s="19"/>
      <c r="D222" s="35">
        <v>1.3898880481719971</v>
      </c>
      <c r="E222" s="41">
        <f t="shared" si="6"/>
        <v>1.3898880481719971</v>
      </c>
      <c r="F222" s="1" t="e">
        <f>VLOOKUP(B222,input!$L$4:$M$25,2,FALSE)</f>
        <v>#N/A</v>
      </c>
      <c r="G222" s="1">
        <f t="shared" si="7"/>
        <v>1.3898880481719971</v>
      </c>
    </row>
    <row r="223" spans="1:7" ht="30" x14ac:dyDescent="0.25">
      <c r="A223" s="5" t="s">
        <v>456</v>
      </c>
      <c r="B223" s="14" t="s">
        <v>457</v>
      </c>
      <c r="C223" s="19" t="s">
        <v>30</v>
      </c>
      <c r="D223" s="36">
        <v>14.999990463256836</v>
      </c>
      <c r="E223" s="41">
        <f t="shared" si="6"/>
        <v>14.999990463256836</v>
      </c>
      <c r="F223" s="1" t="e">
        <f>VLOOKUP(B223,input!$L$4:$M$25,2,FALSE)</f>
        <v>#N/A</v>
      </c>
      <c r="G223" s="1">
        <f t="shared" si="7"/>
        <v>14.999990463256836</v>
      </c>
    </row>
    <row r="224" spans="1:7" x14ac:dyDescent="0.25">
      <c r="A224" s="5" t="s">
        <v>458</v>
      </c>
      <c r="B224" s="14" t="s">
        <v>459</v>
      </c>
      <c r="C224" s="19"/>
      <c r="D224" s="35">
        <v>1</v>
      </c>
      <c r="E224" s="41">
        <f t="shared" si="6"/>
        <v>1</v>
      </c>
      <c r="F224" s="1" t="e">
        <f>VLOOKUP(B224,input!$L$4:$M$25,2,FALSE)</f>
        <v>#N/A</v>
      </c>
      <c r="G224" s="1">
        <f t="shared" si="7"/>
        <v>1</v>
      </c>
    </row>
    <row r="225" spans="1:7" ht="30" x14ac:dyDescent="0.25">
      <c r="A225" s="5" t="s">
        <v>460</v>
      </c>
      <c r="B225" s="14" t="s">
        <v>461</v>
      </c>
      <c r="C225" s="19"/>
      <c r="D225" s="38">
        <v>9.9999994039535522E-2</v>
      </c>
      <c r="E225" s="41">
        <f t="shared" si="6"/>
        <v>9.9999994039535522E-2</v>
      </c>
      <c r="F225" s="1" t="e">
        <f>VLOOKUP(B225,input!$L$4:$M$25,2,FALSE)</f>
        <v>#N/A</v>
      </c>
      <c r="G225" s="1">
        <f t="shared" si="7"/>
        <v>9.9999994039535522E-2</v>
      </c>
    </row>
    <row r="226" spans="1:7" ht="30" x14ac:dyDescent="0.25">
      <c r="A226" s="5" t="s">
        <v>462</v>
      </c>
      <c r="B226" s="14" t="s">
        <v>463</v>
      </c>
      <c r="C226" s="19"/>
      <c r="D226" s="38">
        <v>0.89999997615814209</v>
      </c>
      <c r="E226" s="41">
        <f t="shared" si="6"/>
        <v>0.89999997615814209</v>
      </c>
      <c r="F226" s="1" t="e">
        <f>VLOOKUP(B226,input!$L$4:$M$25,2,FALSE)</f>
        <v>#N/A</v>
      </c>
      <c r="G226" s="1">
        <f t="shared" si="7"/>
        <v>0.89999997615814209</v>
      </c>
    </row>
    <row r="227" spans="1:7" ht="30" x14ac:dyDescent="0.25">
      <c r="A227" s="5" t="s">
        <v>464</v>
      </c>
      <c r="B227" s="14" t="s">
        <v>465</v>
      </c>
      <c r="C227" s="19"/>
      <c r="D227" s="38">
        <v>9.0000003576278687E-2</v>
      </c>
      <c r="E227" s="41">
        <f t="shared" si="6"/>
        <v>9.0000003576278687E-2</v>
      </c>
      <c r="F227" s="1" t="e">
        <f>VLOOKUP(B227,input!$L$4:$M$25,2,FALSE)</f>
        <v>#N/A</v>
      </c>
      <c r="G227" s="1">
        <f t="shared" si="7"/>
        <v>9.0000003576278687E-2</v>
      </c>
    </row>
    <row r="228" spans="1:7" ht="30" x14ac:dyDescent="0.25">
      <c r="A228" s="5" t="s">
        <v>466</v>
      </c>
      <c r="B228" s="14" t="s">
        <v>467</v>
      </c>
      <c r="C228" s="19"/>
      <c r="D228" s="38">
        <v>0.90999996662139893</v>
      </c>
      <c r="E228" s="41">
        <f t="shared" si="6"/>
        <v>0.90999996662139893</v>
      </c>
      <c r="F228" s="1" t="e">
        <f>VLOOKUP(B228,input!$L$4:$M$25,2,FALSE)</f>
        <v>#N/A</v>
      </c>
      <c r="G228" s="1">
        <f t="shared" si="7"/>
        <v>0.90999996662139893</v>
      </c>
    </row>
    <row r="229" spans="1:7" ht="30" x14ac:dyDescent="0.25">
      <c r="A229" s="5" t="s">
        <v>468</v>
      </c>
      <c r="B229" s="14" t="s">
        <v>469</v>
      </c>
      <c r="C229" s="19"/>
      <c r="D229" s="38">
        <v>0.5</v>
      </c>
      <c r="E229" s="41">
        <f t="shared" si="6"/>
        <v>0.5</v>
      </c>
      <c r="F229" s="1" t="e">
        <f>VLOOKUP(B229,input!$L$4:$M$25,2,FALSE)</f>
        <v>#N/A</v>
      </c>
      <c r="G229" s="1">
        <f t="shared" si="7"/>
        <v>0.5</v>
      </c>
    </row>
    <row r="230" spans="1:7" ht="30" x14ac:dyDescent="0.25">
      <c r="A230" s="5" t="s">
        <v>470</v>
      </c>
      <c r="B230" s="14" t="s">
        <v>471</v>
      </c>
      <c r="C230" s="19"/>
      <c r="D230" s="38">
        <v>0.5</v>
      </c>
      <c r="E230" s="41">
        <f t="shared" si="6"/>
        <v>0.5</v>
      </c>
      <c r="F230" s="1" t="e">
        <f>VLOOKUP(B230,input!$L$4:$M$25,2,FALSE)</f>
        <v>#N/A</v>
      </c>
      <c r="G230" s="1">
        <f t="shared" si="7"/>
        <v>0.5</v>
      </c>
    </row>
    <row r="231" spans="1:7" ht="30" x14ac:dyDescent="0.25">
      <c r="A231" s="5" t="s">
        <v>472</v>
      </c>
      <c r="B231" s="14" t="s">
        <v>473</v>
      </c>
      <c r="C231" s="19"/>
      <c r="D231" s="38">
        <v>0.5</v>
      </c>
      <c r="E231" s="41">
        <f t="shared" si="6"/>
        <v>0.5</v>
      </c>
      <c r="F231" s="1" t="e">
        <f>VLOOKUP(B231,input!$L$4:$M$25,2,FALSE)</f>
        <v>#N/A</v>
      </c>
      <c r="G231" s="1">
        <f t="shared" si="7"/>
        <v>0.5</v>
      </c>
    </row>
    <row r="232" spans="1:7" ht="30" x14ac:dyDescent="0.25">
      <c r="A232" s="5" t="s">
        <v>474</v>
      </c>
      <c r="B232" s="14" t="s">
        <v>475</v>
      </c>
      <c r="C232" s="19"/>
      <c r="D232" s="38">
        <v>0.5</v>
      </c>
      <c r="E232" s="41">
        <f t="shared" si="6"/>
        <v>0.5</v>
      </c>
      <c r="F232" s="1" t="e">
        <f>VLOOKUP(B232,input!$L$4:$M$25,2,FALSE)</f>
        <v>#N/A</v>
      </c>
      <c r="G232" s="1">
        <f t="shared" si="7"/>
        <v>0.5</v>
      </c>
    </row>
    <row r="233" spans="1:7" ht="30" x14ac:dyDescent="0.25">
      <c r="A233" s="5" t="s">
        <v>476</v>
      </c>
      <c r="B233" s="14" t="s">
        <v>477</v>
      </c>
      <c r="C233" s="19"/>
      <c r="D233" s="38">
        <v>0.3333333432674408</v>
      </c>
      <c r="E233" s="41">
        <f t="shared" si="6"/>
        <v>0.3333333432674408</v>
      </c>
      <c r="F233" s="1" t="e">
        <f>VLOOKUP(B233,input!$L$4:$M$25,2,FALSE)</f>
        <v>#N/A</v>
      </c>
      <c r="G233" s="1">
        <f t="shared" si="7"/>
        <v>0.3333333432674408</v>
      </c>
    </row>
    <row r="234" spans="1:7" ht="30" x14ac:dyDescent="0.25">
      <c r="A234" s="5" t="s">
        <v>478</v>
      </c>
      <c r="B234" s="14" t="s">
        <v>479</v>
      </c>
      <c r="C234" s="19"/>
      <c r="D234" s="38">
        <v>0.33333331346511841</v>
      </c>
      <c r="E234" s="41">
        <f t="shared" si="6"/>
        <v>0.33333331346511841</v>
      </c>
      <c r="F234" s="1" t="e">
        <f>VLOOKUP(B234,input!$L$4:$M$25,2,FALSE)</f>
        <v>#N/A</v>
      </c>
      <c r="G234" s="1">
        <f t="shared" si="7"/>
        <v>0.33333331346511841</v>
      </c>
    </row>
    <row r="235" spans="1:7" ht="30" x14ac:dyDescent="0.25">
      <c r="A235" s="5" t="s">
        <v>480</v>
      </c>
      <c r="B235" s="14" t="s">
        <v>481</v>
      </c>
      <c r="C235" s="19"/>
      <c r="D235" s="38">
        <v>0.3333333432674408</v>
      </c>
      <c r="E235" s="41">
        <f t="shared" si="6"/>
        <v>0.3333333432674408</v>
      </c>
      <c r="F235" s="1" t="e">
        <f>VLOOKUP(B235,input!$L$4:$M$25,2,FALSE)</f>
        <v>#N/A</v>
      </c>
      <c r="G235" s="1">
        <f t="shared" si="7"/>
        <v>0.3333333432674408</v>
      </c>
    </row>
    <row r="236" spans="1:7" ht="30" x14ac:dyDescent="0.25">
      <c r="A236" s="5" t="s">
        <v>482</v>
      </c>
      <c r="B236" s="14" t="s">
        <v>483</v>
      </c>
      <c r="C236" s="19"/>
      <c r="D236" s="38">
        <v>0.5</v>
      </c>
      <c r="E236" s="41">
        <f t="shared" si="6"/>
        <v>0.5</v>
      </c>
      <c r="F236" s="1" t="e">
        <f>VLOOKUP(B236,input!$L$4:$M$25,2,FALSE)</f>
        <v>#N/A</v>
      </c>
      <c r="G236" s="1">
        <f t="shared" si="7"/>
        <v>0.5</v>
      </c>
    </row>
    <row r="237" spans="1:7" ht="30" x14ac:dyDescent="0.25">
      <c r="A237" s="5" t="s">
        <v>484</v>
      </c>
      <c r="B237" s="14" t="s">
        <v>485</v>
      </c>
      <c r="C237" s="19"/>
      <c r="D237" s="38">
        <v>0.5</v>
      </c>
      <c r="E237" s="41">
        <f t="shared" si="6"/>
        <v>0.5</v>
      </c>
      <c r="F237" s="1" t="e">
        <f>VLOOKUP(B237,input!$L$4:$M$25,2,FALSE)</f>
        <v>#N/A</v>
      </c>
      <c r="G237" s="1">
        <f t="shared" si="7"/>
        <v>0.5</v>
      </c>
    </row>
    <row r="238" spans="1:7" ht="30" x14ac:dyDescent="0.25">
      <c r="A238" s="5" t="s">
        <v>486</v>
      </c>
      <c r="B238" s="14" t="s">
        <v>487</v>
      </c>
      <c r="C238" s="19"/>
      <c r="D238" s="38">
        <v>0.5</v>
      </c>
      <c r="E238" s="41">
        <f t="shared" si="6"/>
        <v>0.5</v>
      </c>
      <c r="F238" s="1" t="e">
        <f>VLOOKUP(B238,input!$L$4:$M$25,2,FALSE)</f>
        <v>#N/A</v>
      </c>
      <c r="G238" s="1">
        <f t="shared" si="7"/>
        <v>0.5</v>
      </c>
    </row>
    <row r="239" spans="1:7" ht="30" x14ac:dyDescent="0.25">
      <c r="A239" s="5" t="s">
        <v>488</v>
      </c>
      <c r="B239" s="14" t="s">
        <v>489</v>
      </c>
      <c r="C239" s="19"/>
      <c r="D239" s="38">
        <v>0.5</v>
      </c>
      <c r="E239" s="41">
        <f t="shared" si="6"/>
        <v>0.5</v>
      </c>
      <c r="F239" s="1" t="e">
        <f>VLOOKUP(B239,input!$L$4:$M$25,2,FALSE)</f>
        <v>#N/A</v>
      </c>
      <c r="G239" s="1">
        <f t="shared" si="7"/>
        <v>0.5</v>
      </c>
    </row>
    <row r="240" spans="1:7" ht="45" x14ac:dyDescent="0.25">
      <c r="A240" s="5" t="s">
        <v>490</v>
      </c>
      <c r="B240" s="14" t="s">
        <v>491</v>
      </c>
      <c r="C240" s="19" t="s">
        <v>30</v>
      </c>
      <c r="D240" s="37">
        <v>175</v>
      </c>
      <c r="E240" s="41">
        <f t="shared" si="6"/>
        <v>175</v>
      </c>
      <c r="F240" s="1" t="e">
        <f>VLOOKUP(B240,input!$L$4:$M$25,2,FALSE)</f>
        <v>#N/A</v>
      </c>
      <c r="G240" s="1">
        <f t="shared" si="7"/>
        <v>175</v>
      </c>
    </row>
    <row r="241" spans="1:7" ht="45" x14ac:dyDescent="0.25">
      <c r="A241" s="5" t="s">
        <v>492</v>
      </c>
      <c r="B241" s="14" t="s">
        <v>493</v>
      </c>
      <c r="C241" s="19" t="s">
        <v>30</v>
      </c>
      <c r="D241" s="37">
        <v>175</v>
      </c>
      <c r="E241" s="41">
        <f t="shared" si="6"/>
        <v>175</v>
      </c>
      <c r="F241" s="1" t="e">
        <f>VLOOKUP(B241,input!$L$4:$M$25,2,FALSE)</f>
        <v>#N/A</v>
      </c>
      <c r="G241" s="1">
        <f t="shared" si="7"/>
        <v>175</v>
      </c>
    </row>
    <row r="242" spans="1:7" ht="45" x14ac:dyDescent="0.25">
      <c r="A242" s="5" t="s">
        <v>494</v>
      </c>
      <c r="B242" s="14" t="s">
        <v>495</v>
      </c>
      <c r="C242" s="19" t="s">
        <v>33</v>
      </c>
      <c r="D242" s="38">
        <v>0.5</v>
      </c>
      <c r="E242" s="41">
        <f t="shared" si="6"/>
        <v>0.5</v>
      </c>
      <c r="F242" s="1" t="e">
        <f>VLOOKUP(B242,input!$L$4:$M$25,2,FALSE)</f>
        <v>#N/A</v>
      </c>
      <c r="G242" s="1">
        <f t="shared" si="7"/>
        <v>0.5</v>
      </c>
    </row>
    <row r="243" spans="1:7" ht="45" x14ac:dyDescent="0.25">
      <c r="A243" s="5" t="s">
        <v>496</v>
      </c>
      <c r="B243" s="14" t="s">
        <v>497</v>
      </c>
      <c r="C243" s="19" t="s">
        <v>54</v>
      </c>
      <c r="D243" s="36">
        <v>12.453300476074219</v>
      </c>
      <c r="E243" s="41">
        <f t="shared" si="6"/>
        <v>12.453300476074219</v>
      </c>
      <c r="F243" s="1" t="e">
        <f>VLOOKUP(B243,input!$L$4:$M$25,2,FALSE)</f>
        <v>#N/A</v>
      </c>
      <c r="G243" s="1">
        <f t="shared" si="7"/>
        <v>12.453300476074219</v>
      </c>
    </row>
    <row r="244" spans="1:7" ht="45" x14ac:dyDescent="0.25">
      <c r="A244" s="5" t="s">
        <v>498</v>
      </c>
      <c r="B244" s="14" t="s">
        <v>499</v>
      </c>
      <c r="C244" s="19" t="s">
        <v>54</v>
      </c>
      <c r="D244" s="36">
        <v>12.453300476074219</v>
      </c>
      <c r="E244" s="41">
        <f t="shared" si="6"/>
        <v>12.453300476074219</v>
      </c>
      <c r="F244" s="1" t="e">
        <f>VLOOKUP(B244,input!$L$4:$M$25,2,FALSE)</f>
        <v>#N/A</v>
      </c>
      <c r="G244" s="1">
        <f t="shared" si="7"/>
        <v>12.453300476074219</v>
      </c>
    </row>
    <row r="245" spans="1:7" ht="45" x14ac:dyDescent="0.25">
      <c r="A245" s="5" t="s">
        <v>500</v>
      </c>
      <c r="B245" s="14" t="s">
        <v>501</v>
      </c>
      <c r="C245" s="19" t="s">
        <v>54</v>
      </c>
      <c r="D245" s="36">
        <v>12.453300476074219</v>
      </c>
      <c r="E245" s="41">
        <f t="shared" si="6"/>
        <v>12.453300476074219</v>
      </c>
      <c r="F245" s="1" t="e">
        <f>VLOOKUP(B245,input!$L$4:$M$25,2,FALSE)</f>
        <v>#N/A</v>
      </c>
      <c r="G245" s="1">
        <f t="shared" si="7"/>
        <v>12.453300476074219</v>
      </c>
    </row>
    <row r="246" spans="1:7" ht="30" x14ac:dyDescent="0.25">
      <c r="A246" s="5" t="s">
        <v>502</v>
      </c>
      <c r="B246" s="14" t="s">
        <v>503</v>
      </c>
      <c r="C246" s="19" t="s">
        <v>33</v>
      </c>
      <c r="D246" s="35">
        <v>2</v>
      </c>
      <c r="E246" s="41">
        <f t="shared" si="6"/>
        <v>2</v>
      </c>
      <c r="F246" s="1" t="e">
        <f>VLOOKUP(B246,input!$L$4:$M$25,2,FALSE)</f>
        <v>#N/A</v>
      </c>
      <c r="G246" s="1">
        <f t="shared" si="7"/>
        <v>2</v>
      </c>
    </row>
    <row r="247" spans="1:7" x14ac:dyDescent="0.25">
      <c r="A247" s="5" t="s">
        <v>504</v>
      </c>
      <c r="B247" s="14" t="s">
        <v>505</v>
      </c>
      <c r="C247" s="19" t="s">
        <v>371</v>
      </c>
      <c r="D247" s="35">
        <v>1</v>
      </c>
      <c r="E247" s="41">
        <f t="shared" si="6"/>
        <v>1</v>
      </c>
      <c r="F247" s="1" t="e">
        <f>VLOOKUP(B247,input!$L$4:$M$25,2,FALSE)</f>
        <v>#N/A</v>
      </c>
      <c r="G247" s="1">
        <f t="shared" si="7"/>
        <v>1</v>
      </c>
    </row>
    <row r="248" spans="1:7" ht="30" x14ac:dyDescent="0.25">
      <c r="A248" s="5" t="s">
        <v>506</v>
      </c>
      <c r="B248" s="14" t="s">
        <v>507</v>
      </c>
      <c r="C248" s="19" t="s">
        <v>33</v>
      </c>
      <c r="D248" s="35">
        <v>2</v>
      </c>
      <c r="E248" s="41">
        <f t="shared" si="6"/>
        <v>2</v>
      </c>
      <c r="F248" s="1" t="e">
        <f>VLOOKUP(B248,input!$L$4:$M$25,2,FALSE)</f>
        <v>#N/A</v>
      </c>
      <c r="G248" s="1">
        <f t="shared" si="7"/>
        <v>2</v>
      </c>
    </row>
    <row r="249" spans="1:7" x14ac:dyDescent="0.25">
      <c r="A249" s="5" t="s">
        <v>508</v>
      </c>
      <c r="B249" s="14" t="s">
        <v>509</v>
      </c>
      <c r="C249" s="19" t="s">
        <v>371</v>
      </c>
      <c r="D249" s="35">
        <v>1</v>
      </c>
      <c r="E249" s="41">
        <f t="shared" si="6"/>
        <v>1</v>
      </c>
      <c r="F249" s="1" t="e">
        <f>VLOOKUP(B249,input!$L$4:$M$25,2,FALSE)</f>
        <v>#N/A</v>
      </c>
      <c r="G249" s="1">
        <f t="shared" si="7"/>
        <v>1</v>
      </c>
    </row>
    <row r="250" spans="1:7" ht="30" x14ac:dyDescent="0.25">
      <c r="A250" s="5" t="s">
        <v>510</v>
      </c>
      <c r="B250" s="14" t="s">
        <v>511</v>
      </c>
      <c r="C250" s="19" t="s">
        <v>33</v>
      </c>
      <c r="D250" s="35">
        <v>2</v>
      </c>
      <c r="E250" s="41">
        <f t="shared" si="6"/>
        <v>2</v>
      </c>
      <c r="F250" s="1" t="e">
        <f>VLOOKUP(B250,input!$L$4:$M$25,2,FALSE)</f>
        <v>#N/A</v>
      </c>
      <c r="G250" s="1">
        <f t="shared" si="7"/>
        <v>2</v>
      </c>
    </row>
    <row r="251" spans="1:7" x14ac:dyDescent="0.25">
      <c r="A251" s="5" t="s">
        <v>512</v>
      </c>
      <c r="B251" s="14" t="s">
        <v>513</v>
      </c>
      <c r="C251" s="19" t="s">
        <v>371</v>
      </c>
      <c r="D251" s="35">
        <v>1</v>
      </c>
      <c r="E251" s="41">
        <f t="shared" si="6"/>
        <v>1</v>
      </c>
      <c r="F251" s="1" t="e">
        <f>VLOOKUP(B251,input!$L$4:$M$25,2,FALSE)</f>
        <v>#N/A</v>
      </c>
      <c r="G251" s="1">
        <f t="shared" si="7"/>
        <v>1</v>
      </c>
    </row>
    <row r="252" spans="1:7" ht="30" x14ac:dyDescent="0.25">
      <c r="A252" s="5" t="s">
        <v>514</v>
      </c>
      <c r="B252" s="14" t="s">
        <v>515</v>
      </c>
      <c r="C252" s="19" t="s">
        <v>33</v>
      </c>
      <c r="D252" s="35">
        <v>2</v>
      </c>
      <c r="E252" s="41">
        <f t="shared" si="6"/>
        <v>2</v>
      </c>
      <c r="F252" s="1" t="e">
        <f>VLOOKUP(B252,input!$L$4:$M$25,2,FALSE)</f>
        <v>#N/A</v>
      </c>
      <c r="G252" s="1">
        <f t="shared" si="7"/>
        <v>2</v>
      </c>
    </row>
    <row r="253" spans="1:7" x14ac:dyDescent="0.25">
      <c r="A253" s="5" t="s">
        <v>516</v>
      </c>
      <c r="B253" s="14" t="s">
        <v>517</v>
      </c>
      <c r="C253" s="19" t="s">
        <v>371</v>
      </c>
      <c r="D253" s="35">
        <v>1</v>
      </c>
      <c r="E253" s="41">
        <f t="shared" si="6"/>
        <v>1</v>
      </c>
      <c r="F253" s="1" t="e">
        <f>VLOOKUP(B253,input!$L$4:$M$25,2,FALSE)</f>
        <v>#N/A</v>
      </c>
      <c r="G253" s="1">
        <f t="shared" si="7"/>
        <v>1</v>
      </c>
    </row>
    <row r="254" spans="1:7" ht="30" x14ac:dyDescent="0.25">
      <c r="A254" s="5" t="s">
        <v>518</v>
      </c>
      <c r="B254" s="14" t="s">
        <v>519</v>
      </c>
      <c r="C254" s="19" t="s">
        <v>33</v>
      </c>
      <c r="D254" s="35">
        <v>2</v>
      </c>
      <c r="E254" s="41">
        <f t="shared" si="6"/>
        <v>2</v>
      </c>
      <c r="F254" s="1" t="e">
        <f>VLOOKUP(B254,input!$L$4:$M$25,2,FALSE)</f>
        <v>#N/A</v>
      </c>
      <c r="G254" s="1">
        <f t="shared" si="7"/>
        <v>2</v>
      </c>
    </row>
    <row r="255" spans="1:7" x14ac:dyDescent="0.25">
      <c r="A255" s="5" t="s">
        <v>520</v>
      </c>
      <c r="B255" s="14" t="s">
        <v>521</v>
      </c>
      <c r="C255" s="19" t="s">
        <v>371</v>
      </c>
      <c r="D255" s="35">
        <v>1</v>
      </c>
      <c r="E255" s="41">
        <f t="shared" si="6"/>
        <v>1</v>
      </c>
      <c r="F255" s="1" t="e">
        <f>VLOOKUP(B255,input!$L$4:$M$25,2,FALSE)</f>
        <v>#N/A</v>
      </c>
      <c r="G255" s="1">
        <f t="shared" si="7"/>
        <v>1</v>
      </c>
    </row>
    <row r="256" spans="1:7" ht="30" x14ac:dyDescent="0.25">
      <c r="A256" s="5" t="s">
        <v>522</v>
      </c>
      <c r="B256" s="14" t="s">
        <v>523</v>
      </c>
      <c r="C256" s="19" t="s">
        <v>33</v>
      </c>
      <c r="D256" s="35">
        <v>2</v>
      </c>
      <c r="E256" s="41">
        <f t="shared" si="6"/>
        <v>2</v>
      </c>
      <c r="F256" s="1" t="e">
        <f>VLOOKUP(B256,input!$L$4:$M$25,2,FALSE)</f>
        <v>#N/A</v>
      </c>
      <c r="G256" s="1">
        <f t="shared" si="7"/>
        <v>2</v>
      </c>
    </row>
    <row r="257" spans="1:7" x14ac:dyDescent="0.25">
      <c r="A257" s="5" t="s">
        <v>524</v>
      </c>
      <c r="B257" s="14" t="s">
        <v>525</v>
      </c>
      <c r="C257" s="19" t="s">
        <v>371</v>
      </c>
      <c r="D257" s="35">
        <v>1</v>
      </c>
      <c r="E257" s="41">
        <f t="shared" si="6"/>
        <v>1</v>
      </c>
      <c r="F257" s="1" t="e">
        <f>VLOOKUP(B257,input!$L$4:$M$25,2,FALSE)</f>
        <v>#N/A</v>
      </c>
      <c r="G257" s="1">
        <f t="shared" si="7"/>
        <v>1</v>
      </c>
    </row>
    <row r="258" spans="1:7" ht="30" x14ac:dyDescent="0.25">
      <c r="A258" s="5" t="s">
        <v>526</v>
      </c>
      <c r="B258" s="14" t="s">
        <v>527</v>
      </c>
      <c r="C258" s="19" t="s">
        <v>33</v>
      </c>
      <c r="D258" s="35">
        <v>1</v>
      </c>
      <c r="E258" s="41">
        <f t="shared" si="6"/>
        <v>1</v>
      </c>
      <c r="F258" s="1" t="e">
        <f>VLOOKUP(B258,input!$L$4:$M$25,2,FALSE)</f>
        <v>#N/A</v>
      </c>
      <c r="G258" s="1">
        <f t="shared" si="7"/>
        <v>1</v>
      </c>
    </row>
    <row r="259" spans="1:7" x14ac:dyDescent="0.25">
      <c r="A259" s="5" t="s">
        <v>528</v>
      </c>
      <c r="B259" s="14" t="s">
        <v>529</v>
      </c>
      <c r="C259" s="19" t="s">
        <v>371</v>
      </c>
      <c r="D259" s="35">
        <v>1</v>
      </c>
      <c r="E259" s="41">
        <f t="shared" si="6"/>
        <v>1</v>
      </c>
      <c r="F259" s="1" t="e">
        <f>VLOOKUP(B259,input!$L$4:$M$25,2,FALSE)</f>
        <v>#N/A</v>
      </c>
      <c r="G259" s="1">
        <f t="shared" si="7"/>
        <v>1</v>
      </c>
    </row>
    <row r="260" spans="1:7" ht="30" x14ac:dyDescent="0.25">
      <c r="A260" s="5" t="s">
        <v>530</v>
      </c>
      <c r="B260" s="14" t="s">
        <v>531</v>
      </c>
      <c r="C260" s="19" t="s">
        <v>33</v>
      </c>
      <c r="D260" s="35">
        <v>1.7999999523162842</v>
      </c>
      <c r="E260" s="41">
        <f t="shared" si="6"/>
        <v>1.7999999523162842</v>
      </c>
      <c r="F260" s="1" t="e">
        <f>VLOOKUP(B260,input!$L$4:$M$25,2,FALSE)</f>
        <v>#N/A</v>
      </c>
      <c r="G260" s="1">
        <f t="shared" si="7"/>
        <v>1.7999999523162842</v>
      </c>
    </row>
    <row r="261" spans="1:7" x14ac:dyDescent="0.25">
      <c r="A261" s="5" t="s">
        <v>532</v>
      </c>
      <c r="B261" s="14" t="s">
        <v>533</v>
      </c>
      <c r="C261" s="19" t="s">
        <v>371</v>
      </c>
      <c r="D261" s="34">
        <v>0</v>
      </c>
      <c r="E261" s="41">
        <f t="shared" si="6"/>
        <v>0</v>
      </c>
      <c r="F261" s="1" t="e">
        <f>VLOOKUP(B261,input!$L$4:$M$25,2,FALSE)</f>
        <v>#N/A</v>
      </c>
      <c r="G261" s="1">
        <f t="shared" si="7"/>
        <v>0</v>
      </c>
    </row>
    <row r="262" spans="1:7" ht="30" x14ac:dyDescent="0.25">
      <c r="A262" s="5" t="s">
        <v>534</v>
      </c>
      <c r="B262" s="14" t="s">
        <v>535</v>
      </c>
      <c r="C262" s="19" t="s">
        <v>33</v>
      </c>
      <c r="D262" s="35">
        <v>1</v>
      </c>
      <c r="E262" s="41">
        <f t="shared" si="6"/>
        <v>1</v>
      </c>
      <c r="F262" s="1" t="e">
        <f>VLOOKUP(B262,input!$L$4:$M$25,2,FALSE)</f>
        <v>#N/A</v>
      </c>
      <c r="G262" s="1">
        <f t="shared" si="7"/>
        <v>1</v>
      </c>
    </row>
    <row r="263" spans="1:7" x14ac:dyDescent="0.25">
      <c r="A263" s="5" t="s">
        <v>536</v>
      </c>
      <c r="B263" s="14" t="s">
        <v>537</v>
      </c>
      <c r="C263" s="19" t="s">
        <v>371</v>
      </c>
      <c r="D263" s="35">
        <v>9</v>
      </c>
      <c r="E263" s="41">
        <f t="shared" si="6"/>
        <v>9</v>
      </c>
      <c r="F263" s="1" t="e">
        <f>VLOOKUP(B263,input!$L$4:$M$25,2,FALSE)</f>
        <v>#N/A</v>
      </c>
      <c r="G263" s="1">
        <f t="shared" si="7"/>
        <v>9</v>
      </c>
    </row>
    <row r="264" spans="1:7" ht="30" x14ac:dyDescent="0.25">
      <c r="A264" s="5" t="s">
        <v>538</v>
      </c>
      <c r="B264" s="14" t="s">
        <v>539</v>
      </c>
      <c r="C264" s="19" t="s">
        <v>33</v>
      </c>
      <c r="D264" s="34">
        <v>0</v>
      </c>
      <c r="E264" s="41">
        <f t="shared" si="6"/>
        <v>0</v>
      </c>
      <c r="F264" s="1" t="e">
        <f>VLOOKUP(B264,input!$L$4:$M$25,2,FALSE)</f>
        <v>#N/A</v>
      </c>
      <c r="G264" s="1">
        <f t="shared" si="7"/>
        <v>0</v>
      </c>
    </row>
    <row r="265" spans="1:7" x14ac:dyDescent="0.25">
      <c r="A265" s="5" t="s">
        <v>540</v>
      </c>
      <c r="B265" s="14" t="s">
        <v>541</v>
      </c>
      <c r="C265" s="19" t="s">
        <v>371</v>
      </c>
      <c r="D265" s="34">
        <v>0</v>
      </c>
      <c r="E265" s="41">
        <f t="shared" ref="E265:E328" si="8">G265</f>
        <v>0</v>
      </c>
      <c r="F265" s="1" t="e">
        <f>VLOOKUP(B265,input!$L$4:$M$25,2,FALSE)</f>
        <v>#N/A</v>
      </c>
      <c r="G265" s="1">
        <f t="shared" ref="G265:G328" si="9">_xlfn.IFNA(F265,D265)</f>
        <v>0</v>
      </c>
    </row>
    <row r="266" spans="1:7" ht="30" x14ac:dyDescent="0.25">
      <c r="A266" s="5" t="s">
        <v>542</v>
      </c>
      <c r="B266" s="14" t="s">
        <v>543</v>
      </c>
      <c r="C266" s="19" t="s">
        <v>38</v>
      </c>
      <c r="D266" s="38">
        <v>0.17499999701976776</v>
      </c>
      <c r="E266" s="41">
        <f t="shared" si="8"/>
        <v>0.17499999701976776</v>
      </c>
      <c r="F266" s="1" t="e">
        <f>VLOOKUP(B266,input!$L$4:$M$25,2,FALSE)</f>
        <v>#N/A</v>
      </c>
      <c r="G266" s="1">
        <f t="shared" si="9"/>
        <v>0.17499999701976776</v>
      </c>
    </row>
    <row r="267" spans="1:7" ht="45" x14ac:dyDescent="0.25">
      <c r="A267" s="5" t="s">
        <v>544</v>
      </c>
      <c r="B267" s="14" t="s">
        <v>545</v>
      </c>
      <c r="C267" s="19" t="s">
        <v>38</v>
      </c>
      <c r="D267" s="38">
        <v>0.41367900371551514</v>
      </c>
      <c r="E267" s="41">
        <f t="shared" si="8"/>
        <v>0.41367900371551514</v>
      </c>
      <c r="F267" s="1" t="e">
        <f>VLOOKUP(B267,input!$L$4:$M$25,2,FALSE)</f>
        <v>#N/A</v>
      </c>
      <c r="G267" s="1">
        <f t="shared" si="9"/>
        <v>0.41367900371551514</v>
      </c>
    </row>
    <row r="268" spans="1:7" ht="30" x14ac:dyDescent="0.25">
      <c r="A268" s="5" t="s">
        <v>546</v>
      </c>
      <c r="B268" s="14" t="s">
        <v>547</v>
      </c>
      <c r="C268" s="19" t="s">
        <v>30</v>
      </c>
      <c r="D268" s="35">
        <v>2</v>
      </c>
      <c r="E268" s="41">
        <f t="shared" si="8"/>
        <v>2</v>
      </c>
      <c r="F268" s="1" t="e">
        <f>VLOOKUP(B268,input!$L$4:$M$25,2,FALSE)</f>
        <v>#N/A</v>
      </c>
      <c r="G268" s="1">
        <f t="shared" si="9"/>
        <v>2</v>
      </c>
    </row>
    <row r="269" spans="1:7" ht="30" x14ac:dyDescent="0.25">
      <c r="A269" s="5" t="s">
        <v>548</v>
      </c>
      <c r="B269" s="14" t="s">
        <v>549</v>
      </c>
      <c r="C269" s="19"/>
      <c r="D269" s="38">
        <v>9.9999994039535522E-2</v>
      </c>
      <c r="E269" s="41">
        <f t="shared" si="8"/>
        <v>9.9999994039535522E-2</v>
      </c>
      <c r="F269" s="1" t="e">
        <f>VLOOKUP(B269,input!$L$4:$M$25,2,FALSE)</f>
        <v>#N/A</v>
      </c>
      <c r="G269" s="1">
        <f t="shared" si="9"/>
        <v>9.9999994039535522E-2</v>
      </c>
    </row>
    <row r="270" spans="1:7" ht="30" x14ac:dyDescent="0.25">
      <c r="A270" s="5" t="s">
        <v>550</v>
      </c>
      <c r="B270" s="14" t="s">
        <v>551</v>
      </c>
      <c r="C270" s="19"/>
      <c r="D270" s="38">
        <v>0.8990369439125061</v>
      </c>
      <c r="E270" s="41">
        <f t="shared" si="8"/>
        <v>0.8990369439125061</v>
      </c>
      <c r="F270" s="1" t="e">
        <f>VLOOKUP(B270,input!$L$4:$M$25,2,FALSE)</f>
        <v>#N/A</v>
      </c>
      <c r="G270" s="1">
        <f t="shared" si="9"/>
        <v>0.8990369439125061</v>
      </c>
    </row>
    <row r="271" spans="1:7" ht="30" x14ac:dyDescent="0.25">
      <c r="A271" s="5" t="s">
        <v>552</v>
      </c>
      <c r="B271" s="14" t="s">
        <v>553</v>
      </c>
      <c r="C271" s="19"/>
      <c r="D271" s="39">
        <v>9.6306204795837402E-4</v>
      </c>
      <c r="E271" s="41">
        <f t="shared" si="8"/>
        <v>9.6306204795837402E-4</v>
      </c>
      <c r="F271" s="1" t="e">
        <f>VLOOKUP(B271,input!$L$4:$M$25,2,FALSE)</f>
        <v>#N/A</v>
      </c>
      <c r="G271" s="1">
        <f t="shared" si="9"/>
        <v>9.6306204795837402E-4</v>
      </c>
    </row>
    <row r="272" spans="1:7" ht="30" x14ac:dyDescent="0.25">
      <c r="A272" s="5" t="s">
        <v>554</v>
      </c>
      <c r="B272" s="14" t="s">
        <v>555</v>
      </c>
      <c r="C272" s="19"/>
      <c r="D272" s="38">
        <v>0.96999996900558472</v>
      </c>
      <c r="E272" s="41">
        <f t="shared" si="8"/>
        <v>0.96999996900558472</v>
      </c>
      <c r="F272" s="1" t="e">
        <f>VLOOKUP(B272,input!$L$4:$M$25,2,FALSE)</f>
        <v>#N/A</v>
      </c>
      <c r="G272" s="1">
        <f t="shared" si="9"/>
        <v>0.96999996900558472</v>
      </c>
    </row>
    <row r="273" spans="1:7" ht="30" x14ac:dyDescent="0.25">
      <c r="A273" s="5" t="s">
        <v>556</v>
      </c>
      <c r="B273" s="14" t="s">
        <v>557</v>
      </c>
      <c r="C273" s="19"/>
      <c r="D273" s="38">
        <v>3.0000030994415283E-2</v>
      </c>
      <c r="E273" s="41">
        <f t="shared" si="8"/>
        <v>3.0000030994415283E-2</v>
      </c>
      <c r="F273" s="1" t="e">
        <f>VLOOKUP(B273,input!$L$4:$M$25,2,FALSE)</f>
        <v>#N/A</v>
      </c>
      <c r="G273" s="1">
        <f t="shared" si="9"/>
        <v>3.0000030994415283E-2</v>
      </c>
    </row>
    <row r="274" spans="1:7" ht="30" x14ac:dyDescent="0.25">
      <c r="A274" s="5" t="s">
        <v>558</v>
      </c>
      <c r="B274" s="14" t="s">
        <v>559</v>
      </c>
      <c r="C274" s="19"/>
      <c r="D274" s="38">
        <v>0.92000001668930054</v>
      </c>
      <c r="E274" s="41">
        <f t="shared" si="8"/>
        <v>0.92000001668930054</v>
      </c>
      <c r="F274" s="1" t="e">
        <f>VLOOKUP(B274,input!$L$4:$M$25,2,FALSE)</f>
        <v>#N/A</v>
      </c>
      <c r="G274" s="1">
        <f t="shared" si="9"/>
        <v>0.92000001668930054</v>
      </c>
    </row>
    <row r="275" spans="1:7" ht="30" x14ac:dyDescent="0.25">
      <c r="A275" s="5" t="s">
        <v>560</v>
      </c>
      <c r="B275" s="14" t="s">
        <v>561</v>
      </c>
      <c r="C275" s="19"/>
      <c r="D275" s="38">
        <v>7.9999983310699463E-2</v>
      </c>
      <c r="E275" s="41">
        <f t="shared" si="8"/>
        <v>7.9999983310699463E-2</v>
      </c>
      <c r="F275" s="1" t="e">
        <f>VLOOKUP(B275,input!$L$4:$M$25,2,FALSE)</f>
        <v>#N/A</v>
      </c>
      <c r="G275" s="1">
        <f t="shared" si="9"/>
        <v>7.9999983310699463E-2</v>
      </c>
    </row>
    <row r="276" spans="1:7" ht="30" x14ac:dyDescent="0.25">
      <c r="A276" s="5" t="s">
        <v>562</v>
      </c>
      <c r="B276" s="14" t="s">
        <v>563</v>
      </c>
      <c r="C276" s="19"/>
      <c r="D276" s="38">
        <v>0.98900002241134644</v>
      </c>
      <c r="E276" s="41">
        <f t="shared" si="8"/>
        <v>0.98900002241134644</v>
      </c>
      <c r="F276" s="1" t="e">
        <f>VLOOKUP(B276,input!$L$4:$M$25,2,FALSE)</f>
        <v>#N/A</v>
      </c>
      <c r="G276" s="1">
        <f t="shared" si="9"/>
        <v>0.98900002241134644</v>
      </c>
    </row>
    <row r="277" spans="1:7" ht="30" x14ac:dyDescent="0.25">
      <c r="A277" s="5" t="s">
        <v>564</v>
      </c>
      <c r="B277" s="14" t="s">
        <v>565</v>
      </c>
      <c r="C277" s="19"/>
      <c r="D277" s="38">
        <v>1.0999977588653564E-2</v>
      </c>
      <c r="E277" s="41">
        <f t="shared" si="8"/>
        <v>1.0999977588653564E-2</v>
      </c>
      <c r="F277" s="1" t="e">
        <f>VLOOKUP(B277,input!$L$4:$M$25,2,FALSE)</f>
        <v>#N/A</v>
      </c>
      <c r="G277" s="1">
        <f t="shared" si="9"/>
        <v>1.0999977588653564E-2</v>
      </c>
    </row>
    <row r="278" spans="1:7" ht="30" x14ac:dyDescent="0.25">
      <c r="A278" s="5" t="s">
        <v>566</v>
      </c>
      <c r="B278" s="14" t="s">
        <v>567</v>
      </c>
      <c r="C278" s="19"/>
      <c r="D278" s="38">
        <v>0.95399999618530273</v>
      </c>
      <c r="E278" s="41">
        <f t="shared" si="8"/>
        <v>0.95399999618530273</v>
      </c>
      <c r="F278" s="1" t="e">
        <f>VLOOKUP(B278,input!$L$4:$M$25,2,FALSE)</f>
        <v>#N/A</v>
      </c>
      <c r="G278" s="1">
        <f t="shared" si="9"/>
        <v>0.95399999618530273</v>
      </c>
    </row>
    <row r="279" spans="1:7" ht="30" x14ac:dyDescent="0.25">
      <c r="A279" s="5" t="s">
        <v>568</v>
      </c>
      <c r="B279" s="14" t="s">
        <v>569</v>
      </c>
      <c r="C279" s="19"/>
      <c r="D279" s="38">
        <v>4.6000003814697266E-2</v>
      </c>
      <c r="E279" s="41">
        <f t="shared" si="8"/>
        <v>4.6000003814697266E-2</v>
      </c>
      <c r="F279" s="1" t="e">
        <f>VLOOKUP(B279,input!$L$4:$M$25,2,FALSE)</f>
        <v>#N/A</v>
      </c>
      <c r="G279" s="1">
        <f t="shared" si="9"/>
        <v>4.6000003814697266E-2</v>
      </c>
    </row>
    <row r="280" spans="1:7" ht="30" x14ac:dyDescent="0.25">
      <c r="A280" s="5" t="s">
        <v>570</v>
      </c>
      <c r="B280" s="14" t="s">
        <v>571</v>
      </c>
      <c r="C280" s="19"/>
      <c r="D280" s="38">
        <v>0.87299996614456177</v>
      </c>
      <c r="E280" s="41">
        <f t="shared" si="8"/>
        <v>0.87299996614456177</v>
      </c>
      <c r="F280" s="1" t="e">
        <f>VLOOKUP(B280,input!$L$4:$M$25,2,FALSE)</f>
        <v>#N/A</v>
      </c>
      <c r="G280" s="1">
        <f t="shared" si="9"/>
        <v>0.87299996614456177</v>
      </c>
    </row>
    <row r="281" spans="1:7" ht="30" x14ac:dyDescent="0.25">
      <c r="A281" s="5" t="s">
        <v>572</v>
      </c>
      <c r="B281" s="14" t="s">
        <v>573</v>
      </c>
      <c r="C281" s="19"/>
      <c r="D281" s="38">
        <v>0.1000000387430191</v>
      </c>
      <c r="E281" s="41">
        <f t="shared" si="8"/>
        <v>0.1000000387430191</v>
      </c>
      <c r="F281" s="1" t="e">
        <f>VLOOKUP(B281,input!$L$4:$M$25,2,FALSE)</f>
        <v>#N/A</v>
      </c>
      <c r="G281" s="1">
        <f t="shared" si="9"/>
        <v>0.1000000387430191</v>
      </c>
    </row>
    <row r="282" spans="1:7" ht="30" x14ac:dyDescent="0.25">
      <c r="A282" s="5" t="s">
        <v>574</v>
      </c>
      <c r="B282" s="14" t="s">
        <v>575</v>
      </c>
      <c r="C282" s="19"/>
      <c r="D282" s="38">
        <v>2.6999995112419128E-2</v>
      </c>
      <c r="E282" s="41">
        <f t="shared" si="8"/>
        <v>2.6999995112419128E-2</v>
      </c>
      <c r="F282" s="1" t="e">
        <f>VLOOKUP(B282,input!$L$4:$M$25,2,FALSE)</f>
        <v>#N/A</v>
      </c>
      <c r="G282" s="1">
        <f t="shared" si="9"/>
        <v>2.6999995112419128E-2</v>
      </c>
    </row>
    <row r="283" spans="1:7" ht="30" x14ac:dyDescent="0.25">
      <c r="A283" s="5" t="s">
        <v>576</v>
      </c>
      <c r="B283" s="14" t="s">
        <v>577</v>
      </c>
      <c r="C283" s="19"/>
      <c r="D283" s="38">
        <v>0.94199997186660767</v>
      </c>
      <c r="E283" s="41">
        <f t="shared" si="8"/>
        <v>0.94199997186660767</v>
      </c>
      <c r="F283" s="1" t="e">
        <f>VLOOKUP(B283,input!$L$4:$M$25,2,FALSE)</f>
        <v>#N/A</v>
      </c>
      <c r="G283" s="1">
        <f t="shared" si="9"/>
        <v>0.94199997186660767</v>
      </c>
    </row>
    <row r="284" spans="1:7" ht="30" x14ac:dyDescent="0.25">
      <c r="A284" s="5" t="s">
        <v>578</v>
      </c>
      <c r="B284" s="14" t="s">
        <v>579</v>
      </c>
      <c r="C284" s="19"/>
      <c r="D284" s="38">
        <v>5.8000028133392334E-2</v>
      </c>
      <c r="E284" s="41">
        <f t="shared" si="8"/>
        <v>5.8000028133392334E-2</v>
      </c>
      <c r="F284" s="1" t="e">
        <f>VLOOKUP(B284,input!$L$4:$M$25,2,FALSE)</f>
        <v>#N/A</v>
      </c>
      <c r="G284" s="1">
        <f t="shared" si="9"/>
        <v>5.8000028133392334E-2</v>
      </c>
    </row>
    <row r="285" spans="1:7" ht="30" x14ac:dyDescent="0.25">
      <c r="A285" s="5" t="s">
        <v>580</v>
      </c>
      <c r="B285" s="14" t="s">
        <v>581</v>
      </c>
      <c r="C285" s="19"/>
      <c r="D285" s="38">
        <v>0.93930000066757202</v>
      </c>
      <c r="E285" s="41">
        <f t="shared" si="8"/>
        <v>0.93930000066757202</v>
      </c>
      <c r="F285" s="1" t="e">
        <f>VLOOKUP(B285,input!$L$4:$M$25,2,FALSE)</f>
        <v>#N/A</v>
      </c>
      <c r="G285" s="1">
        <f t="shared" si="9"/>
        <v>0.93930000066757202</v>
      </c>
    </row>
    <row r="286" spans="1:7" ht="30" x14ac:dyDescent="0.25">
      <c r="A286" s="5" t="s">
        <v>582</v>
      </c>
      <c r="B286" s="14" t="s">
        <v>583</v>
      </c>
      <c r="C286" s="19"/>
      <c r="D286" s="38">
        <v>6.0699999332427979E-2</v>
      </c>
      <c r="E286" s="41">
        <f t="shared" si="8"/>
        <v>6.0699999332427979E-2</v>
      </c>
      <c r="F286" s="1" t="e">
        <f>VLOOKUP(B286,input!$L$4:$M$25,2,FALSE)</f>
        <v>#N/A</v>
      </c>
      <c r="G286" s="1">
        <f t="shared" si="9"/>
        <v>6.0699999332427979E-2</v>
      </c>
    </row>
    <row r="287" spans="1:7" ht="30" x14ac:dyDescent="0.25">
      <c r="A287" s="5" t="s">
        <v>584</v>
      </c>
      <c r="B287" s="14" t="s">
        <v>585</v>
      </c>
      <c r="C287" s="19"/>
      <c r="D287" s="38">
        <v>0.5</v>
      </c>
      <c r="E287" s="41">
        <f t="shared" si="8"/>
        <v>0.5</v>
      </c>
      <c r="F287" s="1" t="e">
        <f>VLOOKUP(B287,input!$L$4:$M$25,2,FALSE)</f>
        <v>#N/A</v>
      </c>
      <c r="G287" s="1">
        <f t="shared" si="9"/>
        <v>0.5</v>
      </c>
    </row>
    <row r="288" spans="1:7" ht="30" x14ac:dyDescent="0.25">
      <c r="A288" s="5" t="s">
        <v>586</v>
      </c>
      <c r="B288" s="14" t="s">
        <v>587</v>
      </c>
      <c r="C288" s="19"/>
      <c r="D288" s="38">
        <v>0.5</v>
      </c>
      <c r="E288" s="41">
        <f t="shared" si="8"/>
        <v>0.5</v>
      </c>
      <c r="F288" s="1" t="e">
        <f>VLOOKUP(B288,input!$L$4:$M$25,2,FALSE)</f>
        <v>#N/A</v>
      </c>
      <c r="G288" s="1">
        <f t="shared" si="9"/>
        <v>0.5</v>
      </c>
    </row>
    <row r="289" spans="1:7" ht="30" x14ac:dyDescent="0.25">
      <c r="A289" s="5" t="s">
        <v>588</v>
      </c>
      <c r="B289" s="14" t="s">
        <v>589</v>
      </c>
      <c r="C289" s="19"/>
      <c r="D289" s="38">
        <v>0.3333333432674408</v>
      </c>
      <c r="E289" s="41">
        <f t="shared" si="8"/>
        <v>0.3333333432674408</v>
      </c>
      <c r="F289" s="1" t="e">
        <f>VLOOKUP(B289,input!$L$4:$M$25,2,FALSE)</f>
        <v>#N/A</v>
      </c>
      <c r="G289" s="1">
        <f t="shared" si="9"/>
        <v>0.3333333432674408</v>
      </c>
    </row>
    <row r="290" spans="1:7" ht="30" x14ac:dyDescent="0.25">
      <c r="A290" s="5" t="s">
        <v>590</v>
      </c>
      <c r="B290" s="14" t="s">
        <v>591</v>
      </c>
      <c r="C290" s="19"/>
      <c r="D290" s="38">
        <v>0.33333331346511841</v>
      </c>
      <c r="E290" s="41">
        <f t="shared" si="8"/>
        <v>0.33333331346511841</v>
      </c>
      <c r="F290" s="1" t="e">
        <f>VLOOKUP(B290,input!$L$4:$M$25,2,FALSE)</f>
        <v>#N/A</v>
      </c>
      <c r="G290" s="1">
        <f t="shared" si="9"/>
        <v>0.33333331346511841</v>
      </c>
    </row>
    <row r="291" spans="1:7" ht="30" x14ac:dyDescent="0.25">
      <c r="A291" s="5" t="s">
        <v>592</v>
      </c>
      <c r="B291" s="14" t="s">
        <v>593</v>
      </c>
      <c r="C291" s="19"/>
      <c r="D291" s="38">
        <v>0.3333333432674408</v>
      </c>
      <c r="E291" s="41">
        <f t="shared" si="8"/>
        <v>0.3333333432674408</v>
      </c>
      <c r="F291" s="1" t="e">
        <f>VLOOKUP(B291,input!$L$4:$M$25,2,FALSE)</f>
        <v>#N/A</v>
      </c>
      <c r="G291" s="1">
        <f t="shared" si="9"/>
        <v>0.3333333432674408</v>
      </c>
    </row>
    <row r="292" spans="1:7" ht="30" x14ac:dyDescent="0.25">
      <c r="A292" s="5" t="s">
        <v>594</v>
      </c>
      <c r="B292" s="14" t="s">
        <v>595</v>
      </c>
      <c r="C292" s="19"/>
      <c r="D292" s="38">
        <v>0.5</v>
      </c>
      <c r="E292" s="41">
        <f t="shared" si="8"/>
        <v>0.5</v>
      </c>
      <c r="F292" s="1" t="e">
        <f>VLOOKUP(B292,input!$L$4:$M$25,2,FALSE)</f>
        <v>#N/A</v>
      </c>
      <c r="G292" s="1">
        <f t="shared" si="9"/>
        <v>0.5</v>
      </c>
    </row>
    <row r="293" spans="1:7" ht="30" x14ac:dyDescent="0.25">
      <c r="A293" s="5" t="s">
        <v>596</v>
      </c>
      <c r="B293" s="14" t="s">
        <v>597</v>
      </c>
      <c r="C293" s="19"/>
      <c r="D293" s="38">
        <v>0.5</v>
      </c>
      <c r="E293" s="41">
        <f t="shared" si="8"/>
        <v>0.5</v>
      </c>
      <c r="F293" s="1" t="e">
        <f>VLOOKUP(B293,input!$L$4:$M$25,2,FALSE)</f>
        <v>#N/A</v>
      </c>
      <c r="G293" s="1">
        <f t="shared" si="9"/>
        <v>0.5</v>
      </c>
    </row>
    <row r="294" spans="1:7" ht="30" x14ac:dyDescent="0.25">
      <c r="A294" s="5" t="s">
        <v>598</v>
      </c>
      <c r="B294" s="14" t="s">
        <v>599</v>
      </c>
      <c r="C294" s="19"/>
      <c r="D294" s="38">
        <v>0.5</v>
      </c>
      <c r="E294" s="41">
        <f t="shared" si="8"/>
        <v>0.5</v>
      </c>
      <c r="F294" s="1" t="e">
        <f>VLOOKUP(B294,input!$L$4:$M$25,2,FALSE)</f>
        <v>#N/A</v>
      </c>
      <c r="G294" s="1">
        <f t="shared" si="9"/>
        <v>0.5</v>
      </c>
    </row>
    <row r="295" spans="1:7" ht="30" x14ac:dyDescent="0.25">
      <c r="A295" s="5" t="s">
        <v>600</v>
      </c>
      <c r="B295" s="14" t="s">
        <v>601</v>
      </c>
      <c r="C295" s="19"/>
      <c r="D295" s="38">
        <v>0.5</v>
      </c>
      <c r="E295" s="41">
        <f t="shared" si="8"/>
        <v>0.5</v>
      </c>
      <c r="F295" s="1" t="e">
        <f>VLOOKUP(B295,input!$L$4:$M$25,2,FALSE)</f>
        <v>#N/A</v>
      </c>
      <c r="G295" s="1">
        <f t="shared" si="9"/>
        <v>0.5</v>
      </c>
    </row>
    <row r="296" spans="1:7" ht="30" x14ac:dyDescent="0.25">
      <c r="A296" s="5" t="s">
        <v>602</v>
      </c>
      <c r="B296" s="14" t="s">
        <v>603</v>
      </c>
      <c r="C296" s="19" t="s">
        <v>30</v>
      </c>
      <c r="D296" s="37">
        <v>535</v>
      </c>
      <c r="E296" s="41">
        <f t="shared" si="8"/>
        <v>532.53399999999999</v>
      </c>
      <c r="F296" s="1">
        <f>VLOOKUP(B296,input!$L$4:$M$25,2,FALSE)</f>
        <v>532.53399999999999</v>
      </c>
      <c r="G296" s="1">
        <f t="shared" si="9"/>
        <v>532.53399999999999</v>
      </c>
    </row>
    <row r="297" spans="1:7" ht="30" x14ac:dyDescent="0.25">
      <c r="A297" s="5" t="s">
        <v>604</v>
      </c>
      <c r="B297" s="14" t="s">
        <v>605</v>
      </c>
      <c r="C297" s="19" t="s">
        <v>33</v>
      </c>
      <c r="D297" s="34">
        <v>0</v>
      </c>
      <c r="E297" s="41">
        <f t="shared" si="8"/>
        <v>0</v>
      </c>
      <c r="F297" s="1" t="e">
        <f>VLOOKUP(B297,input!$L$4:$M$25,2,FALSE)</f>
        <v>#N/A</v>
      </c>
      <c r="G297" s="1">
        <f t="shared" si="9"/>
        <v>0</v>
      </c>
    </row>
    <row r="298" spans="1:7" ht="30" x14ac:dyDescent="0.25">
      <c r="A298" s="5" t="s">
        <v>606</v>
      </c>
      <c r="B298" s="14" t="s">
        <v>607</v>
      </c>
      <c r="C298" s="19" t="s">
        <v>30</v>
      </c>
      <c r="D298" s="35">
        <v>5</v>
      </c>
      <c r="E298" s="41">
        <f t="shared" si="8"/>
        <v>5</v>
      </c>
      <c r="F298" s="1" t="e">
        <f>VLOOKUP(B298,input!$L$4:$M$25,2,FALSE)</f>
        <v>#N/A</v>
      </c>
      <c r="G298" s="1">
        <f t="shared" si="9"/>
        <v>5</v>
      </c>
    </row>
    <row r="299" spans="1:7" ht="45" x14ac:dyDescent="0.25">
      <c r="A299" s="5" t="s">
        <v>608</v>
      </c>
      <c r="B299" s="14" t="s">
        <v>609</v>
      </c>
      <c r="C299" s="19" t="s">
        <v>33</v>
      </c>
      <c r="D299" s="35">
        <v>9</v>
      </c>
      <c r="E299" s="41">
        <f t="shared" si="8"/>
        <v>9</v>
      </c>
      <c r="F299" s="1" t="e">
        <f>VLOOKUP(B299,input!$L$4:$M$25,2,FALSE)</f>
        <v>#N/A</v>
      </c>
      <c r="G299" s="1">
        <f t="shared" si="9"/>
        <v>9</v>
      </c>
    </row>
    <row r="300" spans="1:7" ht="30" x14ac:dyDescent="0.25">
      <c r="A300" s="5" t="s">
        <v>610</v>
      </c>
      <c r="B300" s="14" t="s">
        <v>611</v>
      </c>
      <c r="C300" s="19" t="s">
        <v>30</v>
      </c>
      <c r="D300" s="37">
        <v>434.10000610351562</v>
      </c>
      <c r="E300" s="41">
        <f t="shared" si="8"/>
        <v>434.10000610351562</v>
      </c>
      <c r="F300" s="1" t="e">
        <f>VLOOKUP(B300,input!$L$4:$M$25,2,FALSE)</f>
        <v>#N/A</v>
      </c>
      <c r="G300" s="1">
        <f t="shared" si="9"/>
        <v>434.10000610351562</v>
      </c>
    </row>
    <row r="301" spans="1:7" ht="30" x14ac:dyDescent="0.25">
      <c r="A301" s="5" t="s">
        <v>612</v>
      </c>
      <c r="B301" s="14" t="s">
        <v>613</v>
      </c>
      <c r="C301" s="19" t="s">
        <v>33</v>
      </c>
      <c r="D301" s="38">
        <v>0.75</v>
      </c>
      <c r="E301" s="41">
        <f t="shared" si="8"/>
        <v>0.75</v>
      </c>
      <c r="F301" s="1" t="e">
        <f>VLOOKUP(B301,input!$L$4:$M$25,2,FALSE)</f>
        <v>#N/A</v>
      </c>
      <c r="G301" s="1">
        <f t="shared" si="9"/>
        <v>0.75</v>
      </c>
    </row>
    <row r="302" spans="1:7" ht="30" x14ac:dyDescent="0.25">
      <c r="A302" s="5" t="s">
        <v>614</v>
      </c>
      <c r="B302" s="14" t="s">
        <v>615</v>
      </c>
      <c r="C302" s="19" t="s">
        <v>30</v>
      </c>
      <c r="D302" s="35">
        <v>5</v>
      </c>
      <c r="E302" s="41">
        <f t="shared" si="8"/>
        <v>5</v>
      </c>
      <c r="F302" s="1" t="e">
        <f>VLOOKUP(B302,input!$L$4:$M$25,2,FALSE)</f>
        <v>#N/A</v>
      </c>
      <c r="G302" s="1">
        <f t="shared" si="9"/>
        <v>5</v>
      </c>
    </row>
    <row r="303" spans="1:7" ht="45" x14ac:dyDescent="0.25">
      <c r="A303" s="5" t="s">
        <v>616</v>
      </c>
      <c r="B303" s="14" t="s">
        <v>617</v>
      </c>
      <c r="C303" s="19" t="s">
        <v>33</v>
      </c>
      <c r="D303" s="35">
        <v>8.5</v>
      </c>
      <c r="E303" s="41">
        <f t="shared" si="8"/>
        <v>8.5</v>
      </c>
      <c r="F303" s="1" t="e">
        <f>VLOOKUP(B303,input!$L$4:$M$25,2,FALSE)</f>
        <v>#N/A</v>
      </c>
      <c r="G303" s="1">
        <f t="shared" si="9"/>
        <v>8.5</v>
      </c>
    </row>
    <row r="304" spans="1:7" ht="45" x14ac:dyDescent="0.25">
      <c r="A304" s="5" t="s">
        <v>618</v>
      </c>
      <c r="B304" s="14" t="s">
        <v>619</v>
      </c>
      <c r="C304" s="19"/>
      <c r="D304" s="35">
        <v>1</v>
      </c>
      <c r="E304" s="41">
        <f t="shared" si="8"/>
        <v>1</v>
      </c>
      <c r="F304" s="1" t="e">
        <f>VLOOKUP(B304,input!$L$4:$M$25,2,FALSE)</f>
        <v>#N/A</v>
      </c>
      <c r="G304" s="1">
        <f t="shared" si="9"/>
        <v>1</v>
      </c>
    </row>
    <row r="305" spans="1:7" ht="30" x14ac:dyDescent="0.25">
      <c r="A305" s="5" t="s">
        <v>620</v>
      </c>
      <c r="B305" s="14" t="s">
        <v>621</v>
      </c>
      <c r="C305" s="19" t="s">
        <v>33</v>
      </c>
      <c r="D305" s="34">
        <v>0</v>
      </c>
      <c r="E305" s="41">
        <f t="shared" si="8"/>
        <v>0</v>
      </c>
      <c r="F305" s="1" t="e">
        <f>VLOOKUP(B305,input!$L$4:$M$25,2,FALSE)</f>
        <v>#N/A</v>
      </c>
      <c r="G305" s="1">
        <f t="shared" si="9"/>
        <v>0</v>
      </c>
    </row>
    <row r="306" spans="1:7" ht="30" x14ac:dyDescent="0.25">
      <c r="A306" s="5" t="s">
        <v>622</v>
      </c>
      <c r="B306" s="14" t="s">
        <v>623</v>
      </c>
      <c r="C306" s="19" t="s">
        <v>38</v>
      </c>
      <c r="D306" s="35">
        <v>3.4473249912261963</v>
      </c>
      <c r="E306" s="41">
        <f t="shared" si="8"/>
        <v>3.4473249912261963</v>
      </c>
      <c r="F306" s="1" t="e">
        <f>VLOOKUP(B306,input!$L$4:$M$25,2,FALSE)</f>
        <v>#N/A</v>
      </c>
      <c r="G306" s="1">
        <f t="shared" si="9"/>
        <v>3.4473249912261963</v>
      </c>
    </row>
    <row r="307" spans="1:7" ht="30" x14ac:dyDescent="0.25">
      <c r="A307" s="5" t="s">
        <v>624</v>
      </c>
      <c r="B307" s="14" t="s">
        <v>625</v>
      </c>
      <c r="C307" s="19" t="s">
        <v>38</v>
      </c>
      <c r="D307" s="35">
        <v>3.4473249912261963</v>
      </c>
      <c r="E307" s="41">
        <f t="shared" si="8"/>
        <v>3.4473249912261963</v>
      </c>
      <c r="F307" s="1" t="e">
        <f>VLOOKUP(B307,input!$L$4:$M$25,2,FALSE)</f>
        <v>#N/A</v>
      </c>
      <c r="G307" s="1">
        <f t="shared" si="9"/>
        <v>3.4473249912261963</v>
      </c>
    </row>
    <row r="308" spans="1:7" ht="30" x14ac:dyDescent="0.25">
      <c r="A308" s="5" t="s">
        <v>626</v>
      </c>
      <c r="B308" s="14" t="s">
        <v>627</v>
      </c>
      <c r="C308" s="19" t="s">
        <v>38</v>
      </c>
      <c r="D308" s="34">
        <v>0</v>
      </c>
      <c r="E308" s="41">
        <f t="shared" si="8"/>
        <v>0</v>
      </c>
      <c r="F308" s="1" t="e">
        <f>VLOOKUP(B308,input!$L$4:$M$25,2,FALSE)</f>
        <v>#N/A</v>
      </c>
      <c r="G308" s="1">
        <f t="shared" si="9"/>
        <v>0</v>
      </c>
    </row>
    <row r="309" spans="1:7" ht="45" x14ac:dyDescent="0.25">
      <c r="A309" s="5" t="s">
        <v>628</v>
      </c>
      <c r="B309" s="14" t="s">
        <v>629</v>
      </c>
      <c r="C309" s="19"/>
      <c r="D309" s="35">
        <v>3</v>
      </c>
      <c r="E309" s="41">
        <f t="shared" si="8"/>
        <v>3</v>
      </c>
      <c r="F309" s="1" t="e">
        <f>VLOOKUP(B309,input!$L$4:$M$25,2,FALSE)</f>
        <v>#N/A</v>
      </c>
      <c r="G309" s="1">
        <f t="shared" si="9"/>
        <v>3</v>
      </c>
    </row>
    <row r="310" spans="1:7" ht="30" x14ac:dyDescent="0.25">
      <c r="A310" s="5" t="s">
        <v>630</v>
      </c>
      <c r="B310" s="14" t="s">
        <v>631</v>
      </c>
      <c r="C310" s="19" t="s">
        <v>33</v>
      </c>
      <c r="D310" s="34">
        <v>0</v>
      </c>
      <c r="E310" s="41">
        <f t="shared" si="8"/>
        <v>0</v>
      </c>
      <c r="F310" s="1" t="e">
        <f>VLOOKUP(B310,input!$L$4:$M$25,2,FALSE)</f>
        <v>#N/A</v>
      </c>
      <c r="G310" s="1">
        <f t="shared" si="9"/>
        <v>0</v>
      </c>
    </row>
    <row r="311" spans="1:7" ht="30" x14ac:dyDescent="0.25">
      <c r="A311" s="5" t="s">
        <v>632</v>
      </c>
      <c r="B311" s="14" t="s">
        <v>633</v>
      </c>
      <c r="C311" s="19" t="s">
        <v>38</v>
      </c>
      <c r="D311" s="35">
        <v>3.4473249912261963</v>
      </c>
      <c r="E311" s="41">
        <f t="shared" si="8"/>
        <v>3.4473249912261963</v>
      </c>
      <c r="F311" s="1" t="e">
        <f>VLOOKUP(B311,input!$L$4:$M$25,2,FALSE)</f>
        <v>#N/A</v>
      </c>
      <c r="G311" s="1">
        <f t="shared" si="9"/>
        <v>3.4473249912261963</v>
      </c>
    </row>
    <row r="312" spans="1:7" ht="30" x14ac:dyDescent="0.25">
      <c r="A312" s="5" t="s">
        <v>634</v>
      </c>
      <c r="B312" s="14" t="s">
        <v>635</v>
      </c>
      <c r="C312" s="19" t="s">
        <v>38</v>
      </c>
      <c r="D312" s="35">
        <v>3.4473249912261963</v>
      </c>
      <c r="E312" s="41">
        <f t="shared" si="8"/>
        <v>3.4473249912261963</v>
      </c>
      <c r="F312" s="1" t="e">
        <f>VLOOKUP(B312,input!$L$4:$M$25,2,FALSE)</f>
        <v>#N/A</v>
      </c>
      <c r="G312" s="1">
        <f t="shared" si="9"/>
        <v>3.4473249912261963</v>
      </c>
    </row>
    <row r="313" spans="1:7" ht="30" x14ac:dyDescent="0.25">
      <c r="A313" s="5" t="s">
        <v>636</v>
      </c>
      <c r="B313" s="14" t="s">
        <v>637</v>
      </c>
      <c r="C313" s="19" t="s">
        <v>38</v>
      </c>
      <c r="D313" s="38">
        <v>0.20000000298023224</v>
      </c>
      <c r="E313" s="41">
        <f t="shared" si="8"/>
        <v>0.20000000298023224</v>
      </c>
      <c r="F313" s="1" t="e">
        <f>VLOOKUP(B313,input!$L$4:$M$25,2,FALSE)</f>
        <v>#N/A</v>
      </c>
      <c r="G313" s="1">
        <f t="shared" si="9"/>
        <v>0.20000000298023224</v>
      </c>
    </row>
    <row r="314" spans="1:7" ht="30" x14ac:dyDescent="0.25">
      <c r="A314" s="5" t="s">
        <v>638</v>
      </c>
      <c r="B314" s="14" t="s">
        <v>639</v>
      </c>
      <c r="C314" s="19"/>
      <c r="D314" s="35">
        <v>5</v>
      </c>
      <c r="E314" s="41">
        <f t="shared" si="8"/>
        <v>5</v>
      </c>
      <c r="F314" s="1" t="e">
        <f>VLOOKUP(B314,input!$L$4:$M$25,2,FALSE)</f>
        <v>#N/A</v>
      </c>
      <c r="G314" s="1">
        <f t="shared" si="9"/>
        <v>5</v>
      </c>
    </row>
    <row r="315" spans="1:7" ht="30" x14ac:dyDescent="0.25">
      <c r="A315" s="5" t="s">
        <v>640</v>
      </c>
      <c r="B315" s="14" t="s">
        <v>641</v>
      </c>
      <c r="C315" s="19" t="s">
        <v>33</v>
      </c>
      <c r="D315" s="34">
        <v>0</v>
      </c>
      <c r="E315" s="41">
        <f t="shared" si="8"/>
        <v>0</v>
      </c>
      <c r="F315" s="1" t="e">
        <f>VLOOKUP(B315,input!$L$4:$M$25,2,FALSE)</f>
        <v>#N/A</v>
      </c>
      <c r="G315" s="1">
        <f t="shared" si="9"/>
        <v>0</v>
      </c>
    </row>
    <row r="316" spans="1:7" x14ac:dyDescent="0.25">
      <c r="A316" s="5" t="s">
        <v>642</v>
      </c>
      <c r="B316" s="14" t="s">
        <v>643</v>
      </c>
      <c r="C316" s="19" t="s">
        <v>38</v>
      </c>
      <c r="D316" s="35">
        <v>3.4473249912261963</v>
      </c>
      <c r="E316" s="41">
        <f t="shared" si="8"/>
        <v>3.4473249912261963</v>
      </c>
      <c r="F316" s="1" t="e">
        <f>VLOOKUP(B316,input!$L$4:$M$25,2,FALSE)</f>
        <v>#N/A</v>
      </c>
      <c r="G316" s="1">
        <f t="shared" si="9"/>
        <v>3.4473249912261963</v>
      </c>
    </row>
    <row r="317" spans="1:7" x14ac:dyDescent="0.25">
      <c r="A317" s="5" t="s">
        <v>644</v>
      </c>
      <c r="B317" s="14" t="s">
        <v>645</v>
      </c>
      <c r="C317" s="19" t="s">
        <v>38</v>
      </c>
      <c r="D317" s="35">
        <v>3.4473249912261963</v>
      </c>
      <c r="E317" s="41">
        <f t="shared" si="8"/>
        <v>3.4473249912261963</v>
      </c>
      <c r="F317" s="1" t="e">
        <f>VLOOKUP(B317,input!$L$4:$M$25,2,FALSE)</f>
        <v>#N/A</v>
      </c>
      <c r="G317" s="1">
        <f t="shared" si="9"/>
        <v>3.4473249912261963</v>
      </c>
    </row>
    <row r="318" spans="1:7" x14ac:dyDescent="0.25">
      <c r="A318" s="5" t="s">
        <v>646</v>
      </c>
      <c r="B318" s="14" t="s">
        <v>647</v>
      </c>
      <c r="C318" s="19" t="s">
        <v>38</v>
      </c>
      <c r="D318" s="34">
        <v>0</v>
      </c>
      <c r="E318" s="41">
        <f t="shared" si="8"/>
        <v>0</v>
      </c>
      <c r="F318" s="1" t="e">
        <f>VLOOKUP(B318,input!$L$4:$M$25,2,FALSE)</f>
        <v>#N/A</v>
      </c>
      <c r="G318" s="1">
        <f t="shared" si="9"/>
        <v>0</v>
      </c>
    </row>
    <row r="319" spans="1:7" ht="30" x14ac:dyDescent="0.25">
      <c r="A319" s="5" t="s">
        <v>648</v>
      </c>
      <c r="B319" s="14" t="s">
        <v>649</v>
      </c>
      <c r="C319" s="19"/>
      <c r="D319" s="35">
        <v>2</v>
      </c>
      <c r="E319" s="41">
        <f t="shared" si="8"/>
        <v>2</v>
      </c>
      <c r="F319" s="1" t="e">
        <f>VLOOKUP(B319,input!$L$4:$M$25,2,FALSE)</f>
        <v>#N/A</v>
      </c>
      <c r="G319" s="1">
        <f t="shared" si="9"/>
        <v>2</v>
      </c>
    </row>
    <row r="320" spans="1:7" ht="30" x14ac:dyDescent="0.25">
      <c r="A320" s="5" t="s">
        <v>650</v>
      </c>
      <c r="B320" s="14" t="s">
        <v>651</v>
      </c>
      <c r="C320" s="19" t="s">
        <v>33</v>
      </c>
      <c r="D320" s="34">
        <v>0</v>
      </c>
      <c r="E320" s="41">
        <f t="shared" si="8"/>
        <v>0</v>
      </c>
      <c r="F320" s="1" t="e">
        <f>VLOOKUP(B320,input!$L$4:$M$25,2,FALSE)</f>
        <v>#N/A</v>
      </c>
      <c r="G320" s="1">
        <f t="shared" si="9"/>
        <v>0</v>
      </c>
    </row>
    <row r="321" spans="1:7" x14ac:dyDescent="0.25">
      <c r="A321" s="5" t="s">
        <v>652</v>
      </c>
      <c r="B321" s="14" t="s">
        <v>653</v>
      </c>
      <c r="C321" s="19" t="s">
        <v>38</v>
      </c>
      <c r="D321" s="35">
        <v>3.4473249912261963</v>
      </c>
      <c r="E321" s="41">
        <f t="shared" si="8"/>
        <v>3.4473249912261963</v>
      </c>
      <c r="F321" s="1" t="e">
        <f>VLOOKUP(B321,input!$L$4:$M$25,2,FALSE)</f>
        <v>#N/A</v>
      </c>
      <c r="G321" s="1">
        <f t="shared" si="9"/>
        <v>3.4473249912261963</v>
      </c>
    </row>
    <row r="322" spans="1:7" x14ac:dyDescent="0.25">
      <c r="A322" s="5" t="s">
        <v>654</v>
      </c>
      <c r="B322" s="14" t="s">
        <v>655</v>
      </c>
      <c r="C322" s="19" t="s">
        <v>38</v>
      </c>
      <c r="D322" s="35">
        <v>3.4473249912261963</v>
      </c>
      <c r="E322" s="41">
        <f t="shared" si="8"/>
        <v>3.4473249912261963</v>
      </c>
      <c r="F322" s="1" t="e">
        <f>VLOOKUP(B322,input!$L$4:$M$25,2,FALSE)</f>
        <v>#N/A</v>
      </c>
      <c r="G322" s="1">
        <f t="shared" si="9"/>
        <v>3.4473249912261963</v>
      </c>
    </row>
    <row r="323" spans="1:7" x14ac:dyDescent="0.25">
      <c r="A323" s="5" t="s">
        <v>656</v>
      </c>
      <c r="B323" s="14" t="s">
        <v>657</v>
      </c>
      <c r="C323" s="19" t="s">
        <v>38</v>
      </c>
      <c r="D323" s="34">
        <v>0</v>
      </c>
      <c r="E323" s="41">
        <f t="shared" si="8"/>
        <v>0</v>
      </c>
      <c r="F323" s="1" t="e">
        <f>VLOOKUP(B323,input!$L$4:$M$25,2,FALSE)</f>
        <v>#N/A</v>
      </c>
      <c r="G323" s="1">
        <f t="shared" si="9"/>
        <v>0</v>
      </c>
    </row>
    <row r="324" spans="1:7" ht="30" x14ac:dyDescent="0.25">
      <c r="A324" s="5" t="s">
        <v>658</v>
      </c>
      <c r="B324" s="14" t="s">
        <v>659</v>
      </c>
      <c r="C324" s="19"/>
      <c r="D324" s="35">
        <v>2</v>
      </c>
      <c r="E324" s="41">
        <f t="shared" si="8"/>
        <v>2</v>
      </c>
      <c r="F324" s="1" t="e">
        <f>VLOOKUP(B324,input!$L$4:$M$25,2,FALSE)</f>
        <v>#N/A</v>
      </c>
      <c r="G324" s="1">
        <f t="shared" si="9"/>
        <v>2</v>
      </c>
    </row>
    <row r="325" spans="1:7" ht="30" x14ac:dyDescent="0.25">
      <c r="A325" s="5" t="s">
        <v>660</v>
      </c>
      <c r="B325" s="14" t="s">
        <v>661</v>
      </c>
      <c r="C325" s="19" t="s">
        <v>33</v>
      </c>
      <c r="D325" s="34">
        <v>0</v>
      </c>
      <c r="E325" s="41">
        <f t="shared" si="8"/>
        <v>0</v>
      </c>
      <c r="F325" s="1" t="e">
        <f>VLOOKUP(B325,input!$L$4:$M$25,2,FALSE)</f>
        <v>#N/A</v>
      </c>
      <c r="G325" s="1">
        <f t="shared" si="9"/>
        <v>0</v>
      </c>
    </row>
    <row r="326" spans="1:7" x14ac:dyDescent="0.25">
      <c r="A326" s="5" t="s">
        <v>662</v>
      </c>
      <c r="B326" s="14" t="s">
        <v>663</v>
      </c>
      <c r="C326" s="19" t="s">
        <v>38</v>
      </c>
      <c r="D326" s="35">
        <v>3.4473249912261963</v>
      </c>
      <c r="E326" s="41">
        <f t="shared" si="8"/>
        <v>3.4473249912261963</v>
      </c>
      <c r="F326" s="1" t="e">
        <f>VLOOKUP(B326,input!$L$4:$M$25,2,FALSE)</f>
        <v>#N/A</v>
      </c>
      <c r="G326" s="1">
        <f t="shared" si="9"/>
        <v>3.4473249912261963</v>
      </c>
    </row>
    <row r="327" spans="1:7" x14ac:dyDescent="0.25">
      <c r="A327" s="5" t="s">
        <v>664</v>
      </c>
      <c r="B327" s="14" t="s">
        <v>665</v>
      </c>
      <c r="C327" s="19" t="s">
        <v>38</v>
      </c>
      <c r="D327" s="35">
        <v>3.4473249912261963</v>
      </c>
      <c r="E327" s="41">
        <f t="shared" si="8"/>
        <v>3.4473249912261963</v>
      </c>
      <c r="F327" s="1" t="e">
        <f>VLOOKUP(B327,input!$L$4:$M$25,2,FALSE)</f>
        <v>#N/A</v>
      </c>
      <c r="G327" s="1">
        <f t="shared" si="9"/>
        <v>3.4473249912261963</v>
      </c>
    </row>
    <row r="328" spans="1:7" x14ac:dyDescent="0.25">
      <c r="A328" s="5" t="s">
        <v>666</v>
      </c>
      <c r="B328" s="14" t="s">
        <v>667</v>
      </c>
      <c r="C328" s="19" t="s">
        <v>38</v>
      </c>
      <c r="D328" s="34">
        <v>0</v>
      </c>
      <c r="E328" s="41">
        <f t="shared" si="8"/>
        <v>0</v>
      </c>
      <c r="F328" s="1" t="e">
        <f>VLOOKUP(B328,input!$L$4:$M$25,2,FALSE)</f>
        <v>#N/A</v>
      </c>
      <c r="G328" s="1">
        <f t="shared" si="9"/>
        <v>0</v>
      </c>
    </row>
    <row r="329" spans="1:7" ht="30" x14ac:dyDescent="0.25">
      <c r="A329" s="5" t="s">
        <v>668</v>
      </c>
      <c r="B329" s="14" t="s">
        <v>669</v>
      </c>
      <c r="C329" s="19"/>
      <c r="D329" s="34">
        <v>0</v>
      </c>
      <c r="E329" s="41">
        <f t="shared" ref="E329:E392" si="10">G329</f>
        <v>0</v>
      </c>
      <c r="F329" s="1" t="e">
        <f>VLOOKUP(B329,input!$L$4:$M$25,2,FALSE)</f>
        <v>#N/A</v>
      </c>
      <c r="G329" s="1">
        <f t="shared" ref="G329:G392" si="11">_xlfn.IFNA(F329,D329)</f>
        <v>0</v>
      </c>
    </row>
    <row r="330" spans="1:7" ht="30" x14ac:dyDescent="0.25">
      <c r="A330" s="5" t="s">
        <v>670</v>
      </c>
      <c r="B330" s="14" t="s">
        <v>671</v>
      </c>
      <c r="C330" s="19" t="s">
        <v>33</v>
      </c>
      <c r="D330" s="34">
        <v>0</v>
      </c>
      <c r="E330" s="41">
        <f t="shared" si="10"/>
        <v>0</v>
      </c>
      <c r="F330" s="1" t="e">
        <f>VLOOKUP(B330,input!$L$4:$M$25,2,FALSE)</f>
        <v>#N/A</v>
      </c>
      <c r="G330" s="1">
        <f t="shared" si="11"/>
        <v>0</v>
      </c>
    </row>
    <row r="331" spans="1:7" x14ac:dyDescent="0.25">
      <c r="A331" s="5" t="s">
        <v>672</v>
      </c>
      <c r="B331" s="14" t="s">
        <v>673</v>
      </c>
      <c r="C331" s="19" t="s">
        <v>38</v>
      </c>
      <c r="D331" s="35">
        <v>3.4473249912261963</v>
      </c>
      <c r="E331" s="41">
        <f t="shared" si="10"/>
        <v>3.4473249912261963</v>
      </c>
      <c r="F331" s="1" t="e">
        <f>VLOOKUP(B331,input!$L$4:$M$25,2,FALSE)</f>
        <v>#N/A</v>
      </c>
      <c r="G331" s="1">
        <f t="shared" si="11"/>
        <v>3.4473249912261963</v>
      </c>
    </row>
    <row r="332" spans="1:7" x14ac:dyDescent="0.25">
      <c r="A332" s="5" t="s">
        <v>674</v>
      </c>
      <c r="B332" s="14" t="s">
        <v>675</v>
      </c>
      <c r="C332" s="19" t="s">
        <v>38</v>
      </c>
      <c r="D332" s="35">
        <v>3.4473249912261963</v>
      </c>
      <c r="E332" s="41">
        <f t="shared" si="10"/>
        <v>3.4473249912261963</v>
      </c>
      <c r="F332" s="1" t="e">
        <f>VLOOKUP(B332,input!$L$4:$M$25,2,FALSE)</f>
        <v>#N/A</v>
      </c>
      <c r="G332" s="1">
        <f t="shared" si="11"/>
        <v>3.4473249912261963</v>
      </c>
    </row>
    <row r="333" spans="1:7" x14ac:dyDescent="0.25">
      <c r="A333" s="5" t="s">
        <v>676</v>
      </c>
      <c r="B333" s="14" t="s">
        <v>677</v>
      </c>
      <c r="C333" s="19" t="s">
        <v>38</v>
      </c>
      <c r="D333" s="34">
        <v>0</v>
      </c>
      <c r="E333" s="41">
        <f t="shared" si="10"/>
        <v>0</v>
      </c>
      <c r="F333" s="1" t="e">
        <f>VLOOKUP(B333,input!$L$4:$M$25,2,FALSE)</f>
        <v>#N/A</v>
      </c>
      <c r="G333" s="1">
        <f t="shared" si="11"/>
        <v>0</v>
      </c>
    </row>
    <row r="334" spans="1:7" ht="30" x14ac:dyDescent="0.25">
      <c r="A334" s="5" t="s">
        <v>678</v>
      </c>
      <c r="B334" s="14" t="s">
        <v>679</v>
      </c>
      <c r="C334" s="19"/>
      <c r="D334" s="35">
        <v>5</v>
      </c>
      <c r="E334" s="41">
        <f t="shared" si="10"/>
        <v>5</v>
      </c>
      <c r="F334" s="1" t="e">
        <f>VLOOKUP(B334,input!$L$4:$M$25,2,FALSE)</f>
        <v>#N/A</v>
      </c>
      <c r="G334" s="1">
        <f t="shared" si="11"/>
        <v>5</v>
      </c>
    </row>
    <row r="335" spans="1:7" ht="30" x14ac:dyDescent="0.25">
      <c r="A335" s="5" t="s">
        <v>680</v>
      </c>
      <c r="B335" s="14" t="s">
        <v>681</v>
      </c>
      <c r="C335" s="19" t="s">
        <v>33</v>
      </c>
      <c r="D335" s="34">
        <v>0</v>
      </c>
      <c r="E335" s="41">
        <f t="shared" si="10"/>
        <v>0</v>
      </c>
      <c r="F335" s="1" t="e">
        <f>VLOOKUP(B335,input!$L$4:$M$25,2,FALSE)</f>
        <v>#N/A</v>
      </c>
      <c r="G335" s="1">
        <f t="shared" si="11"/>
        <v>0</v>
      </c>
    </row>
    <row r="336" spans="1:7" x14ac:dyDescent="0.25">
      <c r="A336" s="5" t="s">
        <v>682</v>
      </c>
      <c r="B336" s="14" t="s">
        <v>683</v>
      </c>
      <c r="C336" s="19" t="s">
        <v>38</v>
      </c>
      <c r="D336" s="35">
        <v>3.4473249912261963</v>
      </c>
      <c r="E336" s="41">
        <f t="shared" si="10"/>
        <v>3.4473249912261963</v>
      </c>
      <c r="F336" s="1" t="e">
        <f>VLOOKUP(B336,input!$L$4:$M$25,2,FALSE)</f>
        <v>#N/A</v>
      </c>
      <c r="G336" s="1">
        <f t="shared" si="11"/>
        <v>3.4473249912261963</v>
      </c>
    </row>
    <row r="337" spans="1:7" x14ac:dyDescent="0.25">
      <c r="A337" s="5" t="s">
        <v>684</v>
      </c>
      <c r="B337" s="14" t="s">
        <v>685</v>
      </c>
      <c r="C337" s="19" t="s">
        <v>38</v>
      </c>
      <c r="D337" s="35">
        <v>3.4473249912261963</v>
      </c>
      <c r="E337" s="41">
        <f t="shared" si="10"/>
        <v>3.4473249912261963</v>
      </c>
      <c r="F337" s="1" t="e">
        <f>VLOOKUP(B337,input!$L$4:$M$25,2,FALSE)</f>
        <v>#N/A</v>
      </c>
      <c r="G337" s="1">
        <f t="shared" si="11"/>
        <v>3.4473249912261963</v>
      </c>
    </row>
    <row r="338" spans="1:7" x14ac:dyDescent="0.25">
      <c r="A338" s="5" t="s">
        <v>686</v>
      </c>
      <c r="B338" s="14" t="s">
        <v>687</v>
      </c>
      <c r="C338" s="19" t="s">
        <v>38</v>
      </c>
      <c r="D338" s="34">
        <v>0</v>
      </c>
      <c r="E338" s="41">
        <f t="shared" si="10"/>
        <v>0</v>
      </c>
      <c r="F338" s="1" t="e">
        <f>VLOOKUP(B338,input!$L$4:$M$25,2,FALSE)</f>
        <v>#N/A</v>
      </c>
      <c r="G338" s="1">
        <f t="shared" si="11"/>
        <v>0</v>
      </c>
    </row>
    <row r="339" spans="1:7" ht="30" x14ac:dyDescent="0.25">
      <c r="A339" s="5" t="s">
        <v>688</v>
      </c>
      <c r="B339" s="14" t="s">
        <v>689</v>
      </c>
      <c r="C339" s="19"/>
      <c r="D339" s="34">
        <v>0</v>
      </c>
      <c r="E339" s="41">
        <f t="shared" si="10"/>
        <v>0</v>
      </c>
      <c r="F339" s="1" t="e">
        <f>VLOOKUP(B339,input!$L$4:$M$25,2,FALSE)</f>
        <v>#N/A</v>
      </c>
      <c r="G339" s="1">
        <f t="shared" si="11"/>
        <v>0</v>
      </c>
    </row>
    <row r="340" spans="1:7" ht="30" x14ac:dyDescent="0.25">
      <c r="A340" s="5" t="s">
        <v>690</v>
      </c>
      <c r="B340" s="14" t="s">
        <v>691</v>
      </c>
      <c r="C340" s="19" t="s">
        <v>33</v>
      </c>
      <c r="D340" s="34">
        <v>0</v>
      </c>
      <c r="E340" s="41">
        <f t="shared" si="10"/>
        <v>0</v>
      </c>
      <c r="F340" s="1" t="e">
        <f>VLOOKUP(B340,input!$L$4:$M$25,2,FALSE)</f>
        <v>#N/A</v>
      </c>
      <c r="G340" s="1">
        <f t="shared" si="11"/>
        <v>0</v>
      </c>
    </row>
    <row r="341" spans="1:7" x14ac:dyDescent="0.25">
      <c r="A341" s="5" t="s">
        <v>692</v>
      </c>
      <c r="B341" s="14" t="s">
        <v>693</v>
      </c>
      <c r="C341" s="19" t="s">
        <v>38</v>
      </c>
      <c r="D341" s="35">
        <v>3.4473249912261963</v>
      </c>
      <c r="E341" s="41">
        <f t="shared" si="10"/>
        <v>3.4473249912261963</v>
      </c>
      <c r="F341" s="1" t="e">
        <f>VLOOKUP(B341,input!$L$4:$M$25,2,FALSE)</f>
        <v>#N/A</v>
      </c>
      <c r="G341" s="1">
        <f t="shared" si="11"/>
        <v>3.4473249912261963</v>
      </c>
    </row>
    <row r="342" spans="1:7" x14ac:dyDescent="0.25">
      <c r="A342" s="5" t="s">
        <v>694</v>
      </c>
      <c r="B342" s="14" t="s">
        <v>695</v>
      </c>
      <c r="C342" s="19" t="s">
        <v>38</v>
      </c>
      <c r="D342" s="35">
        <v>3.4473249912261963</v>
      </c>
      <c r="E342" s="41">
        <f t="shared" si="10"/>
        <v>3.4473249912261963</v>
      </c>
      <c r="F342" s="1" t="e">
        <f>VLOOKUP(B342,input!$L$4:$M$25,2,FALSE)</f>
        <v>#N/A</v>
      </c>
      <c r="G342" s="1">
        <f t="shared" si="11"/>
        <v>3.4473249912261963</v>
      </c>
    </row>
    <row r="343" spans="1:7" x14ac:dyDescent="0.25">
      <c r="A343" s="5" t="s">
        <v>696</v>
      </c>
      <c r="B343" s="14" t="s">
        <v>697</v>
      </c>
      <c r="C343" s="19" t="s">
        <v>38</v>
      </c>
      <c r="D343" s="34">
        <v>0</v>
      </c>
      <c r="E343" s="41">
        <f t="shared" si="10"/>
        <v>0</v>
      </c>
      <c r="F343" s="1" t="e">
        <f>VLOOKUP(B343,input!$L$4:$M$25,2,FALSE)</f>
        <v>#N/A</v>
      </c>
      <c r="G343" s="1">
        <f t="shared" si="11"/>
        <v>0</v>
      </c>
    </row>
    <row r="344" spans="1:7" x14ac:dyDescent="0.25">
      <c r="A344" s="5" t="s">
        <v>698</v>
      </c>
      <c r="B344" s="14" t="s">
        <v>699</v>
      </c>
      <c r="C344" s="19" t="s">
        <v>38</v>
      </c>
      <c r="D344" s="35">
        <v>2.75</v>
      </c>
      <c r="E344" s="41">
        <f t="shared" si="10"/>
        <v>2.75</v>
      </c>
      <c r="F344" s="1" t="e">
        <f>VLOOKUP(B344,input!$L$4:$M$25,2,FALSE)</f>
        <v>#N/A</v>
      </c>
      <c r="G344" s="1">
        <f t="shared" si="11"/>
        <v>2.75</v>
      </c>
    </row>
    <row r="345" spans="1:7" ht="30" x14ac:dyDescent="0.25">
      <c r="A345" s="5" t="s">
        <v>700</v>
      </c>
      <c r="B345" s="14" t="s">
        <v>701</v>
      </c>
      <c r="C345" s="19" t="s">
        <v>347</v>
      </c>
      <c r="D345" s="35">
        <v>4.7393050193786621</v>
      </c>
      <c r="E345" s="41">
        <f t="shared" si="10"/>
        <v>4.7393050193786621</v>
      </c>
      <c r="F345" s="1" t="e">
        <f>VLOOKUP(B345,input!$L$4:$M$25,2,FALSE)</f>
        <v>#N/A</v>
      </c>
      <c r="G345" s="1">
        <f t="shared" si="11"/>
        <v>4.7393050193786621</v>
      </c>
    </row>
    <row r="346" spans="1:7" ht="30" x14ac:dyDescent="0.25">
      <c r="A346" s="5" t="s">
        <v>702</v>
      </c>
      <c r="B346" s="14" t="s">
        <v>703</v>
      </c>
      <c r="C346" s="19" t="s">
        <v>413</v>
      </c>
      <c r="D346" s="36">
        <v>12.073519706726074</v>
      </c>
      <c r="E346" s="41">
        <f t="shared" si="10"/>
        <v>12.073519706726074</v>
      </c>
      <c r="F346" s="1" t="e">
        <f>VLOOKUP(B346,input!$L$4:$M$25,2,FALSE)</f>
        <v>#N/A</v>
      </c>
      <c r="G346" s="1">
        <f t="shared" si="11"/>
        <v>12.073519706726074</v>
      </c>
    </row>
    <row r="347" spans="1:7" x14ac:dyDescent="0.25">
      <c r="A347" s="5" t="s">
        <v>704</v>
      </c>
      <c r="B347" s="14" t="s">
        <v>705</v>
      </c>
      <c r="C347" s="19" t="s">
        <v>38</v>
      </c>
      <c r="D347" s="35">
        <v>1.0135135650634766</v>
      </c>
      <c r="E347" s="41">
        <f t="shared" si="10"/>
        <v>1.0135135650634766</v>
      </c>
      <c r="F347" s="1" t="e">
        <f>VLOOKUP(B347,input!$L$4:$M$25,2,FALSE)</f>
        <v>#N/A</v>
      </c>
      <c r="G347" s="1">
        <f t="shared" si="11"/>
        <v>1.0135135650634766</v>
      </c>
    </row>
    <row r="348" spans="1:7" x14ac:dyDescent="0.25">
      <c r="A348" s="5" t="s">
        <v>706</v>
      </c>
      <c r="B348" s="14" t="s">
        <v>707</v>
      </c>
      <c r="C348" s="19" t="s">
        <v>30</v>
      </c>
      <c r="D348" s="36">
        <v>29.219995498657227</v>
      </c>
      <c r="E348" s="41">
        <f t="shared" si="10"/>
        <v>27.3</v>
      </c>
      <c r="F348" s="1">
        <f>VLOOKUP(B348,input!$L$4:$M$25,2,FALSE)</f>
        <v>27.3</v>
      </c>
      <c r="G348" s="1">
        <f t="shared" si="11"/>
        <v>27.3</v>
      </c>
    </row>
    <row r="349" spans="1:7" x14ac:dyDescent="0.25">
      <c r="A349" s="5" t="s">
        <v>708</v>
      </c>
      <c r="B349" s="14" t="s">
        <v>709</v>
      </c>
      <c r="C349" s="19"/>
      <c r="D349" s="35">
        <v>-2</v>
      </c>
      <c r="E349" s="41">
        <f t="shared" si="10"/>
        <v>-2</v>
      </c>
      <c r="F349" s="1" t="e">
        <f>VLOOKUP(B349,input!$L$4:$M$25,2,FALSE)</f>
        <v>#N/A</v>
      </c>
      <c r="G349" s="1">
        <f t="shared" si="11"/>
        <v>-2</v>
      </c>
    </row>
    <row r="350" spans="1:7" x14ac:dyDescent="0.25">
      <c r="A350" s="5" t="s">
        <v>710</v>
      </c>
      <c r="B350" s="14" t="s">
        <v>711</v>
      </c>
      <c r="C350" s="19" t="s">
        <v>41</v>
      </c>
      <c r="D350" s="37">
        <v>163.2935791015625</v>
      </c>
      <c r="E350" s="41">
        <f t="shared" si="10"/>
        <v>163.2935791015625</v>
      </c>
      <c r="F350" s="1" t="e">
        <f>VLOOKUP(B350,input!$L$4:$M$25,2,FALSE)</f>
        <v>#N/A</v>
      </c>
      <c r="G350" s="1">
        <f t="shared" si="11"/>
        <v>163.2935791015625</v>
      </c>
    </row>
    <row r="351" spans="1:7" ht="30" x14ac:dyDescent="0.25">
      <c r="A351" s="5" t="s">
        <v>712</v>
      </c>
      <c r="B351" s="14" t="s">
        <v>713</v>
      </c>
      <c r="C351" s="19" t="s">
        <v>347</v>
      </c>
      <c r="D351" s="35">
        <v>4.7393050193786621</v>
      </c>
      <c r="E351" s="41">
        <f t="shared" si="10"/>
        <v>4.7393050193786621</v>
      </c>
      <c r="F351" s="1" t="e">
        <f>VLOOKUP(B351,input!$L$4:$M$25,2,FALSE)</f>
        <v>#N/A</v>
      </c>
      <c r="G351" s="1">
        <f t="shared" si="11"/>
        <v>4.7393050193786621</v>
      </c>
    </row>
    <row r="352" spans="1:7" ht="30" x14ac:dyDescent="0.25">
      <c r="A352" s="5" t="s">
        <v>714</v>
      </c>
      <c r="B352" s="14" t="s">
        <v>715</v>
      </c>
      <c r="C352" s="19" t="s">
        <v>413</v>
      </c>
      <c r="D352" s="36">
        <v>12.073519706726074</v>
      </c>
      <c r="E352" s="41">
        <f t="shared" si="10"/>
        <v>12.073519706726074</v>
      </c>
      <c r="F352" s="1" t="e">
        <f>VLOOKUP(B352,input!$L$4:$M$25,2,FALSE)</f>
        <v>#N/A</v>
      </c>
      <c r="G352" s="1">
        <f t="shared" si="11"/>
        <v>12.073519706726074</v>
      </c>
    </row>
    <row r="353" spans="1:7" ht="30" x14ac:dyDescent="0.25">
      <c r="A353" s="5" t="s">
        <v>716</v>
      </c>
      <c r="B353" s="14" t="s">
        <v>717</v>
      </c>
      <c r="C353" s="19" t="s">
        <v>38</v>
      </c>
      <c r="D353" s="38">
        <v>9.8499998450279236E-2</v>
      </c>
      <c r="E353" s="41">
        <f t="shared" si="10"/>
        <v>9.8499998450279236E-2</v>
      </c>
      <c r="F353" s="1" t="e">
        <f>VLOOKUP(B353,input!$L$4:$M$25,2,FALSE)</f>
        <v>#N/A</v>
      </c>
      <c r="G353" s="1">
        <f t="shared" si="11"/>
        <v>9.8499998450279236E-2</v>
      </c>
    </row>
    <row r="354" spans="1:7" ht="45" x14ac:dyDescent="0.25">
      <c r="A354" s="5" t="s">
        <v>718</v>
      </c>
      <c r="B354" s="14" t="s">
        <v>719</v>
      </c>
      <c r="C354" s="19" t="s">
        <v>30</v>
      </c>
      <c r="D354" s="34">
        <v>0</v>
      </c>
      <c r="E354" s="41">
        <f t="shared" si="10"/>
        <v>0</v>
      </c>
      <c r="F354" s="1" t="e">
        <f>VLOOKUP(B354,input!$L$4:$M$25,2,FALSE)</f>
        <v>#N/A</v>
      </c>
      <c r="G354" s="1">
        <f t="shared" si="11"/>
        <v>0</v>
      </c>
    </row>
    <row r="355" spans="1:7" ht="30" x14ac:dyDescent="0.25">
      <c r="A355" s="5" t="s">
        <v>720</v>
      </c>
      <c r="B355" s="14" t="s">
        <v>721</v>
      </c>
      <c r="C355" s="19" t="s">
        <v>30</v>
      </c>
      <c r="D355" s="36">
        <v>10</v>
      </c>
      <c r="E355" s="41">
        <f t="shared" si="10"/>
        <v>10</v>
      </c>
      <c r="F355" s="1">
        <f>VLOOKUP(B355,input!$L$4:$M$25,2,FALSE)</f>
        <v>10</v>
      </c>
      <c r="G355" s="1">
        <f t="shared" si="11"/>
        <v>10</v>
      </c>
    </row>
    <row r="356" spans="1:7" ht="30" x14ac:dyDescent="0.25">
      <c r="A356" s="5" t="s">
        <v>722</v>
      </c>
      <c r="B356" s="14" t="s">
        <v>723</v>
      </c>
      <c r="C356" s="19"/>
      <c r="D356" s="38">
        <v>9.9999997764825821E-3</v>
      </c>
      <c r="E356" s="41">
        <f t="shared" si="10"/>
        <v>9.9999997764825821E-3</v>
      </c>
      <c r="F356" s="1" t="e">
        <f>VLOOKUP(B356,input!$L$4:$M$25,2,FALSE)</f>
        <v>#N/A</v>
      </c>
      <c r="G356" s="1">
        <f t="shared" si="11"/>
        <v>9.9999997764825821E-3</v>
      </c>
    </row>
    <row r="357" spans="1:7" x14ac:dyDescent="0.25">
      <c r="A357" s="5" t="s">
        <v>724</v>
      </c>
      <c r="B357" s="14" t="s">
        <v>725</v>
      </c>
      <c r="C357" s="19" t="s">
        <v>155</v>
      </c>
      <c r="D357" s="34">
        <v>0</v>
      </c>
      <c r="E357" s="41">
        <f t="shared" si="10"/>
        <v>0</v>
      </c>
      <c r="F357" s="1" t="e">
        <f>VLOOKUP(B357,input!$L$4:$M$25,2,FALSE)</f>
        <v>#N/A</v>
      </c>
      <c r="G357" s="1">
        <f t="shared" si="11"/>
        <v>0</v>
      </c>
    </row>
    <row r="358" spans="1:7" ht="30" x14ac:dyDescent="0.25">
      <c r="A358" s="5" t="s">
        <v>726</v>
      </c>
      <c r="B358" s="14" t="s">
        <v>727</v>
      </c>
      <c r="C358" s="19" t="s">
        <v>33</v>
      </c>
      <c r="D358" s="36">
        <v>93</v>
      </c>
      <c r="E358" s="41">
        <f t="shared" si="10"/>
        <v>93</v>
      </c>
      <c r="F358" s="1" t="e">
        <f>VLOOKUP(B358,input!$L$4:$M$25,2,FALSE)</f>
        <v>#N/A</v>
      </c>
      <c r="G358" s="1">
        <f t="shared" si="11"/>
        <v>93</v>
      </c>
    </row>
    <row r="359" spans="1:7" ht="30" x14ac:dyDescent="0.25">
      <c r="A359" s="5" t="s">
        <v>728</v>
      </c>
      <c r="B359" s="14" t="s">
        <v>729</v>
      </c>
      <c r="C359" s="19"/>
      <c r="D359" s="40">
        <v>4.999999888241291E-3</v>
      </c>
      <c r="E359" s="41">
        <f t="shared" si="10"/>
        <v>4.999999888241291E-3</v>
      </c>
      <c r="F359" s="1" t="e">
        <f>VLOOKUP(B359,input!$L$4:$M$25,2,FALSE)</f>
        <v>#N/A</v>
      </c>
      <c r="G359" s="1">
        <f t="shared" si="11"/>
        <v>4.999999888241291E-3</v>
      </c>
    </row>
    <row r="360" spans="1:7" ht="30" x14ac:dyDescent="0.25">
      <c r="A360" s="5" t="s">
        <v>730</v>
      </c>
      <c r="B360" s="14" t="s">
        <v>731</v>
      </c>
      <c r="C360" s="19"/>
      <c r="D360" s="35">
        <v>1</v>
      </c>
      <c r="E360" s="41">
        <f t="shared" si="10"/>
        <v>1</v>
      </c>
      <c r="F360" s="1" t="e">
        <f>VLOOKUP(B360,input!$L$4:$M$25,2,FALSE)</f>
        <v>#N/A</v>
      </c>
      <c r="G360" s="1">
        <f t="shared" si="11"/>
        <v>1</v>
      </c>
    </row>
    <row r="361" spans="1:7" ht="30" x14ac:dyDescent="0.25">
      <c r="A361" s="5" t="s">
        <v>732</v>
      </c>
      <c r="B361" s="14" t="s">
        <v>733</v>
      </c>
      <c r="C361" s="19"/>
      <c r="D361" s="35">
        <v>1</v>
      </c>
      <c r="E361" s="41">
        <f t="shared" si="10"/>
        <v>1</v>
      </c>
      <c r="F361" s="1" t="e">
        <f>VLOOKUP(B361,input!$L$4:$M$25,2,FALSE)</f>
        <v>#N/A</v>
      </c>
      <c r="G361" s="1">
        <f t="shared" si="11"/>
        <v>1</v>
      </c>
    </row>
    <row r="362" spans="1:7" ht="45" x14ac:dyDescent="0.25">
      <c r="A362" s="5" t="s">
        <v>734</v>
      </c>
      <c r="B362" s="14" t="s">
        <v>735</v>
      </c>
      <c r="C362" s="19"/>
      <c r="D362" s="35">
        <v>1</v>
      </c>
      <c r="E362" s="41">
        <f t="shared" si="10"/>
        <v>1</v>
      </c>
      <c r="F362" s="1" t="e">
        <f>VLOOKUP(B362,input!$L$4:$M$25,2,FALSE)</f>
        <v>#N/A</v>
      </c>
      <c r="G362" s="1">
        <f t="shared" si="11"/>
        <v>1</v>
      </c>
    </row>
    <row r="363" spans="1:7" ht="45" x14ac:dyDescent="0.25">
      <c r="A363" s="5" t="s">
        <v>736</v>
      </c>
      <c r="B363" s="14" t="s">
        <v>737</v>
      </c>
      <c r="C363" s="19"/>
      <c r="D363" s="35">
        <v>1</v>
      </c>
      <c r="E363" s="41">
        <f t="shared" si="10"/>
        <v>1</v>
      </c>
      <c r="F363" s="1" t="e">
        <f>VLOOKUP(B363,input!$L$4:$M$25,2,FALSE)</f>
        <v>#N/A</v>
      </c>
      <c r="G363" s="1">
        <f t="shared" si="11"/>
        <v>1</v>
      </c>
    </row>
    <row r="364" spans="1:7" ht="45" x14ac:dyDescent="0.25">
      <c r="A364" s="5" t="s">
        <v>738</v>
      </c>
      <c r="B364" s="14" t="s">
        <v>739</v>
      </c>
      <c r="C364" s="19"/>
      <c r="D364" s="35">
        <v>1</v>
      </c>
      <c r="E364" s="41">
        <f t="shared" si="10"/>
        <v>1</v>
      </c>
      <c r="F364" s="1" t="e">
        <f>VLOOKUP(B364,input!$L$4:$M$25,2,FALSE)</f>
        <v>#N/A</v>
      </c>
      <c r="G364" s="1">
        <f t="shared" si="11"/>
        <v>1</v>
      </c>
    </row>
    <row r="365" spans="1:7" ht="30" x14ac:dyDescent="0.25">
      <c r="A365" s="5" t="s">
        <v>740</v>
      </c>
      <c r="B365" s="14" t="s">
        <v>741</v>
      </c>
      <c r="C365" s="19"/>
      <c r="D365" s="35">
        <v>1</v>
      </c>
      <c r="E365" s="41">
        <f t="shared" si="10"/>
        <v>1</v>
      </c>
      <c r="F365" s="1" t="e">
        <f>VLOOKUP(B365,input!$L$4:$M$25,2,FALSE)</f>
        <v>#N/A</v>
      </c>
      <c r="G365" s="1">
        <f t="shared" si="11"/>
        <v>1</v>
      </c>
    </row>
    <row r="366" spans="1:7" ht="30" x14ac:dyDescent="0.25">
      <c r="A366" s="5" t="s">
        <v>742</v>
      </c>
      <c r="B366" s="14" t="s">
        <v>743</v>
      </c>
      <c r="C366" s="19"/>
      <c r="D366" s="35">
        <v>1</v>
      </c>
      <c r="E366" s="41">
        <f t="shared" si="10"/>
        <v>1</v>
      </c>
      <c r="F366" s="1" t="e">
        <f>VLOOKUP(B366,input!$L$4:$M$25,2,FALSE)</f>
        <v>#N/A</v>
      </c>
      <c r="G366" s="1">
        <f t="shared" si="11"/>
        <v>1</v>
      </c>
    </row>
    <row r="367" spans="1:7" ht="30" x14ac:dyDescent="0.25">
      <c r="A367" s="5" t="s">
        <v>744</v>
      </c>
      <c r="B367" s="14" t="s">
        <v>745</v>
      </c>
      <c r="C367" s="19"/>
      <c r="D367" s="35">
        <v>1</v>
      </c>
      <c r="E367" s="41">
        <f t="shared" si="10"/>
        <v>1</v>
      </c>
      <c r="F367" s="1" t="e">
        <f>VLOOKUP(B367,input!$L$4:$M$25,2,FALSE)</f>
        <v>#N/A</v>
      </c>
      <c r="G367" s="1">
        <f t="shared" si="11"/>
        <v>1</v>
      </c>
    </row>
    <row r="368" spans="1:7" ht="30" x14ac:dyDescent="0.25">
      <c r="A368" s="5" t="s">
        <v>746</v>
      </c>
      <c r="B368" s="14" t="s">
        <v>747</v>
      </c>
      <c r="C368" s="19"/>
      <c r="D368" s="35">
        <v>1</v>
      </c>
      <c r="E368" s="41">
        <f t="shared" si="10"/>
        <v>1</v>
      </c>
      <c r="F368" s="1" t="e">
        <f>VLOOKUP(B368,input!$L$4:$M$25,2,FALSE)</f>
        <v>#N/A</v>
      </c>
      <c r="G368" s="1">
        <f t="shared" si="11"/>
        <v>1</v>
      </c>
    </row>
    <row r="369" spans="1:7" ht="30" x14ac:dyDescent="0.25">
      <c r="A369" s="5" t="s">
        <v>748</v>
      </c>
      <c r="B369" s="14" t="s">
        <v>749</v>
      </c>
      <c r="C369" s="19"/>
      <c r="D369" s="35">
        <v>1</v>
      </c>
      <c r="E369" s="41">
        <f t="shared" si="10"/>
        <v>1</v>
      </c>
      <c r="F369" s="1" t="e">
        <f>VLOOKUP(B369,input!$L$4:$M$25,2,FALSE)</f>
        <v>#N/A</v>
      </c>
      <c r="G369" s="1">
        <f t="shared" si="11"/>
        <v>1</v>
      </c>
    </row>
    <row r="370" spans="1:7" ht="30" x14ac:dyDescent="0.25">
      <c r="A370" s="5" t="s">
        <v>750</v>
      </c>
      <c r="B370" s="14" t="s">
        <v>751</v>
      </c>
      <c r="C370" s="19"/>
      <c r="D370" s="35">
        <v>1</v>
      </c>
      <c r="E370" s="41">
        <f t="shared" si="10"/>
        <v>1</v>
      </c>
      <c r="F370" s="1" t="e">
        <f>VLOOKUP(B370,input!$L$4:$M$25,2,FALSE)</f>
        <v>#N/A</v>
      </c>
      <c r="G370" s="1">
        <f t="shared" si="11"/>
        <v>1</v>
      </c>
    </row>
    <row r="371" spans="1:7" ht="30" x14ac:dyDescent="0.25">
      <c r="A371" s="5" t="s">
        <v>752</v>
      </c>
      <c r="B371" s="14" t="s">
        <v>753</v>
      </c>
      <c r="C371" s="19"/>
      <c r="D371" s="35">
        <v>1</v>
      </c>
      <c r="E371" s="41">
        <f t="shared" si="10"/>
        <v>1</v>
      </c>
      <c r="F371" s="1" t="e">
        <f>VLOOKUP(B371,input!$L$4:$M$25,2,FALSE)</f>
        <v>#N/A</v>
      </c>
      <c r="G371" s="1">
        <f t="shared" si="11"/>
        <v>1</v>
      </c>
    </row>
    <row r="372" spans="1:7" ht="30" x14ac:dyDescent="0.25">
      <c r="A372" s="5" t="s">
        <v>754</v>
      </c>
      <c r="B372" s="14" t="s">
        <v>755</v>
      </c>
      <c r="C372" s="19"/>
      <c r="D372" s="35">
        <v>1</v>
      </c>
      <c r="E372" s="41">
        <f t="shared" si="10"/>
        <v>1</v>
      </c>
      <c r="F372" s="1" t="e">
        <f>VLOOKUP(B372,input!$L$4:$M$25,2,FALSE)</f>
        <v>#N/A</v>
      </c>
      <c r="G372" s="1">
        <f t="shared" si="11"/>
        <v>1</v>
      </c>
    </row>
    <row r="373" spans="1:7" ht="30" x14ac:dyDescent="0.25">
      <c r="A373" s="5" t="s">
        <v>756</v>
      </c>
      <c r="B373" s="14" t="s">
        <v>757</v>
      </c>
      <c r="C373" s="19"/>
      <c r="D373" s="35">
        <v>1</v>
      </c>
      <c r="E373" s="41">
        <f t="shared" si="10"/>
        <v>1</v>
      </c>
      <c r="F373" s="1" t="e">
        <f>VLOOKUP(B373,input!$L$4:$M$25,2,FALSE)</f>
        <v>#N/A</v>
      </c>
      <c r="G373" s="1">
        <f t="shared" si="11"/>
        <v>1</v>
      </c>
    </row>
    <row r="374" spans="1:7" ht="30" x14ac:dyDescent="0.25">
      <c r="A374" s="5" t="s">
        <v>758</v>
      </c>
      <c r="B374" s="14" t="s">
        <v>759</v>
      </c>
      <c r="C374" s="19"/>
      <c r="D374" s="35">
        <v>1</v>
      </c>
      <c r="E374" s="41">
        <f t="shared" si="10"/>
        <v>1</v>
      </c>
      <c r="F374" s="1" t="e">
        <f>VLOOKUP(B374,input!$L$4:$M$25,2,FALSE)</f>
        <v>#N/A</v>
      </c>
      <c r="G374" s="1">
        <f t="shared" si="11"/>
        <v>1</v>
      </c>
    </row>
    <row r="375" spans="1:7" ht="30" x14ac:dyDescent="0.25">
      <c r="A375" s="5" t="s">
        <v>760</v>
      </c>
      <c r="B375" s="14" t="s">
        <v>761</v>
      </c>
      <c r="C375" s="19"/>
      <c r="D375" s="35">
        <v>1</v>
      </c>
      <c r="E375" s="41">
        <f t="shared" si="10"/>
        <v>1</v>
      </c>
      <c r="F375" s="1" t="e">
        <f>VLOOKUP(B375,input!$L$4:$M$25,2,FALSE)</f>
        <v>#N/A</v>
      </c>
      <c r="G375" s="1">
        <f t="shared" si="11"/>
        <v>1</v>
      </c>
    </row>
    <row r="376" spans="1:7" ht="30" x14ac:dyDescent="0.25">
      <c r="A376" s="5" t="s">
        <v>762</v>
      </c>
      <c r="B376" s="14" t="s">
        <v>763</v>
      </c>
      <c r="C376" s="19"/>
      <c r="D376" s="35">
        <v>1.2999999523162842</v>
      </c>
      <c r="E376" s="41">
        <f t="shared" si="10"/>
        <v>1.2999999523162842</v>
      </c>
      <c r="F376" s="1" t="e">
        <f>VLOOKUP(B376,input!$L$4:$M$25,2,FALSE)</f>
        <v>#N/A</v>
      </c>
      <c r="G376" s="1">
        <f t="shared" si="11"/>
        <v>1.2999999523162842</v>
      </c>
    </row>
    <row r="377" spans="1:7" ht="30" x14ac:dyDescent="0.25">
      <c r="A377" s="5" t="s">
        <v>764</v>
      </c>
      <c r="B377" s="14" t="s">
        <v>765</v>
      </c>
      <c r="C377" s="19"/>
      <c r="D377" s="35">
        <v>1.0499999523162842</v>
      </c>
      <c r="E377" s="41">
        <f t="shared" si="10"/>
        <v>1.0499999523162842</v>
      </c>
      <c r="F377" s="1" t="e">
        <f>VLOOKUP(B377,input!$L$4:$M$25,2,FALSE)</f>
        <v>#N/A</v>
      </c>
      <c r="G377" s="1">
        <f t="shared" si="11"/>
        <v>1.0499999523162842</v>
      </c>
    </row>
    <row r="378" spans="1:7" ht="30" x14ac:dyDescent="0.25">
      <c r="A378" s="5" t="s">
        <v>766</v>
      </c>
      <c r="B378" s="14" t="s">
        <v>767</v>
      </c>
      <c r="C378" s="19"/>
      <c r="D378" s="35">
        <v>1</v>
      </c>
      <c r="E378" s="41">
        <f t="shared" si="10"/>
        <v>1</v>
      </c>
      <c r="F378" s="1" t="e">
        <f>VLOOKUP(B378,input!$L$4:$M$25,2,FALSE)</f>
        <v>#N/A</v>
      </c>
      <c r="G378" s="1">
        <f t="shared" si="11"/>
        <v>1</v>
      </c>
    </row>
    <row r="379" spans="1:7" ht="30" x14ac:dyDescent="0.25">
      <c r="A379" s="5" t="s">
        <v>768</v>
      </c>
      <c r="B379" s="14" t="s">
        <v>769</v>
      </c>
      <c r="C379" s="19" t="s">
        <v>41</v>
      </c>
      <c r="D379" s="34">
        <v>0</v>
      </c>
      <c r="E379" s="41">
        <f t="shared" si="10"/>
        <v>0</v>
      </c>
      <c r="F379" s="1" t="e">
        <f>VLOOKUP(B379,input!$L$4:$M$25,2,FALSE)</f>
        <v>#N/A</v>
      </c>
      <c r="G379" s="1">
        <f t="shared" si="11"/>
        <v>0</v>
      </c>
    </row>
    <row r="380" spans="1:7" ht="30" x14ac:dyDescent="0.25">
      <c r="A380" s="5" t="s">
        <v>770</v>
      </c>
      <c r="B380" s="14" t="s">
        <v>771</v>
      </c>
      <c r="C380" s="19" t="s">
        <v>41</v>
      </c>
      <c r="D380" s="34">
        <v>0</v>
      </c>
      <c r="E380" s="41">
        <f t="shared" si="10"/>
        <v>0</v>
      </c>
      <c r="F380" s="1" t="e">
        <f>VLOOKUP(B380,input!$L$4:$M$25,2,FALSE)</f>
        <v>#N/A</v>
      </c>
      <c r="G380" s="1">
        <f t="shared" si="11"/>
        <v>0</v>
      </c>
    </row>
    <row r="381" spans="1:7" ht="30" x14ac:dyDescent="0.25">
      <c r="A381" s="5" t="s">
        <v>772</v>
      </c>
      <c r="B381" s="14" t="s">
        <v>773</v>
      </c>
      <c r="C381" s="19" t="s">
        <v>41</v>
      </c>
      <c r="D381" s="34">
        <v>0</v>
      </c>
      <c r="E381" s="41">
        <f t="shared" si="10"/>
        <v>0</v>
      </c>
      <c r="F381" s="1" t="e">
        <f>VLOOKUP(B381,input!$L$4:$M$25,2,FALSE)</f>
        <v>#N/A</v>
      </c>
      <c r="G381" s="1">
        <f t="shared" si="11"/>
        <v>0</v>
      </c>
    </row>
    <row r="382" spans="1:7" ht="30" x14ac:dyDescent="0.25">
      <c r="A382" s="5" t="s">
        <v>774</v>
      </c>
      <c r="B382" s="14" t="s">
        <v>775</v>
      </c>
      <c r="C382" s="19" t="s">
        <v>41</v>
      </c>
      <c r="D382" s="34">
        <v>0</v>
      </c>
      <c r="E382" s="41">
        <f t="shared" si="10"/>
        <v>0</v>
      </c>
      <c r="F382" s="1" t="e">
        <f>VLOOKUP(B382,input!$L$4:$M$25,2,FALSE)</f>
        <v>#N/A</v>
      </c>
      <c r="G382" s="1">
        <f t="shared" si="11"/>
        <v>0</v>
      </c>
    </row>
    <row r="383" spans="1:7" ht="30" x14ac:dyDescent="0.25">
      <c r="A383" s="5" t="s">
        <v>776</v>
      </c>
      <c r="B383" s="14" t="s">
        <v>777</v>
      </c>
      <c r="C383" s="19" t="s">
        <v>38</v>
      </c>
      <c r="D383" s="38">
        <v>0.82735800743103027</v>
      </c>
      <c r="E383" s="41">
        <f t="shared" si="10"/>
        <v>0.82735800743103027</v>
      </c>
      <c r="F383" s="1" t="e">
        <f>VLOOKUP(B383,input!$L$4:$M$25,2,FALSE)</f>
        <v>#N/A</v>
      </c>
      <c r="G383" s="1">
        <f t="shared" si="11"/>
        <v>0.82735800743103027</v>
      </c>
    </row>
    <row r="384" spans="1:7" ht="30" x14ac:dyDescent="0.25">
      <c r="A384" s="5" t="s">
        <v>778</v>
      </c>
      <c r="B384" s="14" t="s">
        <v>779</v>
      </c>
      <c r="C384" s="19" t="s">
        <v>38</v>
      </c>
      <c r="D384" s="35">
        <v>1.2410370111465454</v>
      </c>
      <c r="E384" s="41">
        <f t="shared" si="10"/>
        <v>1.2410370111465454</v>
      </c>
      <c r="F384" s="1" t="e">
        <f>VLOOKUP(B384,input!$L$4:$M$25,2,FALSE)</f>
        <v>#N/A</v>
      </c>
      <c r="G384" s="1">
        <f t="shared" si="11"/>
        <v>1.2410370111465454</v>
      </c>
    </row>
    <row r="385" spans="1:7" ht="30" x14ac:dyDescent="0.25">
      <c r="A385" s="5" t="s">
        <v>780</v>
      </c>
      <c r="B385" s="14" t="s">
        <v>781</v>
      </c>
      <c r="C385" s="19" t="s">
        <v>30</v>
      </c>
      <c r="D385" s="37">
        <v>148.88888549804687</v>
      </c>
      <c r="E385" s="41">
        <f t="shared" si="10"/>
        <v>148.88888549804687</v>
      </c>
      <c r="F385" s="1" t="e">
        <f>VLOOKUP(B385,input!$L$4:$M$25,2,FALSE)</f>
        <v>#N/A</v>
      </c>
      <c r="G385" s="1">
        <f t="shared" si="11"/>
        <v>148.88888549804687</v>
      </c>
    </row>
    <row r="386" spans="1:7" ht="30" x14ac:dyDescent="0.25">
      <c r="A386" s="5" t="s">
        <v>782</v>
      </c>
      <c r="B386" s="14" t="s">
        <v>783</v>
      </c>
      <c r="C386" s="19" t="s">
        <v>30</v>
      </c>
      <c r="D386" s="36">
        <v>15</v>
      </c>
      <c r="E386" s="41">
        <f t="shared" si="10"/>
        <v>15</v>
      </c>
      <c r="F386" s="1" t="e">
        <f>VLOOKUP(B386,input!$L$4:$M$25,2,FALSE)</f>
        <v>#N/A</v>
      </c>
      <c r="G386" s="1">
        <f t="shared" si="11"/>
        <v>15</v>
      </c>
    </row>
    <row r="387" spans="1:7" ht="30" x14ac:dyDescent="0.25">
      <c r="A387" s="5" t="s">
        <v>784</v>
      </c>
      <c r="B387" s="14" t="s">
        <v>785</v>
      </c>
      <c r="C387" s="19" t="s">
        <v>33</v>
      </c>
      <c r="D387" s="38">
        <v>5.000000074505806E-2</v>
      </c>
      <c r="E387" s="41">
        <f t="shared" si="10"/>
        <v>5.000000074505806E-2</v>
      </c>
      <c r="F387" s="1" t="e">
        <f>VLOOKUP(B387,input!$L$4:$M$25,2,FALSE)</f>
        <v>#N/A</v>
      </c>
      <c r="G387" s="1">
        <f t="shared" si="11"/>
        <v>5.000000074505806E-2</v>
      </c>
    </row>
    <row r="388" spans="1:7" ht="30" x14ac:dyDescent="0.25">
      <c r="A388" s="5" t="s">
        <v>786</v>
      </c>
      <c r="B388" s="14" t="s">
        <v>787</v>
      </c>
      <c r="C388" s="19"/>
      <c r="D388" s="38">
        <v>0.89999997615814209</v>
      </c>
      <c r="E388" s="41">
        <f t="shared" si="10"/>
        <v>0.9</v>
      </c>
      <c r="F388" s="1">
        <f>VLOOKUP(B388,input!$L$4:$M$25,2,FALSE)</f>
        <v>0.9</v>
      </c>
      <c r="G388" s="1">
        <f t="shared" si="11"/>
        <v>0.9</v>
      </c>
    </row>
    <row r="389" spans="1:7" ht="30" x14ac:dyDescent="0.25">
      <c r="A389" s="5" t="s">
        <v>788</v>
      </c>
      <c r="B389" s="14" t="s">
        <v>789</v>
      </c>
      <c r="C389" s="19"/>
      <c r="D389" s="35">
        <v>1.0499999523162842</v>
      </c>
      <c r="E389" s="41">
        <f t="shared" si="10"/>
        <v>1.0499999523162842</v>
      </c>
      <c r="F389" s="1" t="e">
        <f>VLOOKUP(B389,input!$L$4:$M$25,2,FALSE)</f>
        <v>#N/A</v>
      </c>
      <c r="G389" s="1">
        <f t="shared" si="11"/>
        <v>1.0499999523162842</v>
      </c>
    </row>
    <row r="390" spans="1:7" ht="30" x14ac:dyDescent="0.25">
      <c r="A390" s="5" t="s">
        <v>790</v>
      </c>
      <c r="B390" s="14" t="s">
        <v>791</v>
      </c>
      <c r="C390" s="19" t="s">
        <v>33</v>
      </c>
      <c r="D390" s="36">
        <v>12</v>
      </c>
      <c r="E390" s="41">
        <f t="shared" si="10"/>
        <v>12</v>
      </c>
      <c r="F390" s="1" t="e">
        <f>VLOOKUP(B390,input!$L$4:$M$25,2,FALSE)</f>
        <v>#N/A</v>
      </c>
      <c r="G390" s="1">
        <f t="shared" si="11"/>
        <v>12</v>
      </c>
    </row>
    <row r="391" spans="1:7" ht="45" x14ac:dyDescent="0.25">
      <c r="A391" s="5" t="s">
        <v>792</v>
      </c>
      <c r="B391" s="14" t="s">
        <v>793</v>
      </c>
      <c r="C391" s="19" t="s">
        <v>38</v>
      </c>
      <c r="D391" s="36">
        <v>79.583000183105469</v>
      </c>
      <c r="E391" s="41">
        <f t="shared" si="10"/>
        <v>74.092500000000001</v>
      </c>
      <c r="F391" s="1">
        <f>VLOOKUP(B391,input!$L$4:$M$25,2,FALSE)</f>
        <v>74.092500000000001</v>
      </c>
      <c r="G391" s="1">
        <f t="shared" si="11"/>
        <v>74.092500000000001</v>
      </c>
    </row>
    <row r="392" spans="1:7" ht="45" x14ac:dyDescent="0.25">
      <c r="A392" s="5" t="s">
        <v>794</v>
      </c>
      <c r="B392" s="14" t="s">
        <v>795</v>
      </c>
      <c r="C392" s="19"/>
      <c r="D392" s="38">
        <v>0.81000000238418579</v>
      </c>
      <c r="E392" s="41">
        <f t="shared" si="10"/>
        <v>0.81000000238418579</v>
      </c>
      <c r="F392" s="1" t="e">
        <f>VLOOKUP(B392,input!$L$4:$M$25,2,FALSE)</f>
        <v>#N/A</v>
      </c>
      <c r="G392" s="1">
        <f t="shared" si="11"/>
        <v>0.81000000238418579</v>
      </c>
    </row>
    <row r="393" spans="1:7" ht="45" x14ac:dyDescent="0.25">
      <c r="A393" s="5" t="s">
        <v>796</v>
      </c>
      <c r="B393" s="14" t="s">
        <v>797</v>
      </c>
      <c r="C393" s="19" t="s">
        <v>33</v>
      </c>
      <c r="D393" s="34">
        <v>0</v>
      </c>
      <c r="E393" s="41">
        <f t="shared" ref="E393:E456" si="12">G393</f>
        <v>0</v>
      </c>
      <c r="F393" s="1" t="e">
        <f>VLOOKUP(B393,input!$L$4:$M$25,2,FALSE)</f>
        <v>#N/A</v>
      </c>
      <c r="G393" s="1">
        <f t="shared" ref="G393:G456" si="13">_xlfn.IFNA(F393,D393)</f>
        <v>0</v>
      </c>
    </row>
    <row r="394" spans="1:7" ht="30" x14ac:dyDescent="0.25">
      <c r="A394" s="5" t="s">
        <v>798</v>
      </c>
      <c r="B394" s="14" t="s">
        <v>799</v>
      </c>
      <c r="C394" s="19" t="s">
        <v>371</v>
      </c>
      <c r="D394" s="34">
        <v>0</v>
      </c>
      <c r="E394" s="41">
        <f t="shared" si="12"/>
        <v>0</v>
      </c>
      <c r="F394" s="1" t="e">
        <f>VLOOKUP(B394,input!$L$4:$M$25,2,FALSE)</f>
        <v>#N/A</v>
      </c>
      <c r="G394" s="1">
        <f t="shared" si="13"/>
        <v>0</v>
      </c>
    </row>
    <row r="395" spans="1:7" ht="45" x14ac:dyDescent="0.25">
      <c r="A395" s="5" t="s">
        <v>800</v>
      </c>
      <c r="B395" s="14" t="s">
        <v>801</v>
      </c>
      <c r="C395" s="19"/>
      <c r="D395" s="35">
        <v>1.3500000238418579</v>
      </c>
      <c r="E395" s="41">
        <f t="shared" si="12"/>
        <v>1.3500000238418579</v>
      </c>
      <c r="F395" s="1" t="e">
        <f>VLOOKUP(B395,input!$L$4:$M$25,2,FALSE)</f>
        <v>#N/A</v>
      </c>
      <c r="G395" s="1">
        <f t="shared" si="13"/>
        <v>1.3500000238418579</v>
      </c>
    </row>
    <row r="396" spans="1:7" ht="30" x14ac:dyDescent="0.25">
      <c r="A396" s="5" t="s">
        <v>802</v>
      </c>
      <c r="B396" s="14" t="s">
        <v>803</v>
      </c>
      <c r="C396" s="19"/>
      <c r="D396" s="38">
        <v>0.97000002861022949</v>
      </c>
      <c r="E396" s="41">
        <f t="shared" si="12"/>
        <v>0.97000002861022949</v>
      </c>
      <c r="F396" s="1" t="e">
        <f>VLOOKUP(B396,input!$L$4:$M$25,2,FALSE)</f>
        <v>#N/A</v>
      </c>
      <c r="G396" s="1">
        <f t="shared" si="13"/>
        <v>0.97000002861022949</v>
      </c>
    </row>
    <row r="397" spans="1:7" ht="30" x14ac:dyDescent="0.25">
      <c r="A397" s="5" t="s">
        <v>804</v>
      </c>
      <c r="B397" s="14" t="s">
        <v>805</v>
      </c>
      <c r="C397" s="19"/>
      <c r="D397" s="38">
        <v>0.72000002861022949</v>
      </c>
      <c r="E397" s="41">
        <f t="shared" si="12"/>
        <v>0.72000002861022949</v>
      </c>
      <c r="F397" s="1" t="e">
        <f>VLOOKUP(B397,input!$L$4:$M$25,2,FALSE)</f>
        <v>#N/A</v>
      </c>
      <c r="G397" s="1">
        <f t="shared" si="13"/>
        <v>0.72000002861022949</v>
      </c>
    </row>
    <row r="398" spans="1:7" ht="30" x14ac:dyDescent="0.25">
      <c r="A398" s="5" t="s">
        <v>806</v>
      </c>
      <c r="B398" s="14" t="s">
        <v>807</v>
      </c>
      <c r="C398" s="19" t="s">
        <v>33</v>
      </c>
      <c r="D398" s="36">
        <v>99.75</v>
      </c>
      <c r="E398" s="41">
        <f t="shared" si="12"/>
        <v>99.75</v>
      </c>
      <c r="F398" s="1" t="e">
        <f>VLOOKUP(B398,input!$L$4:$M$25,2,FALSE)</f>
        <v>#N/A</v>
      </c>
      <c r="G398" s="1">
        <f t="shared" si="13"/>
        <v>99.75</v>
      </c>
    </row>
    <row r="399" spans="1:7" ht="30" x14ac:dyDescent="0.25">
      <c r="A399" s="5" t="s">
        <v>808</v>
      </c>
      <c r="B399" s="14" t="s">
        <v>809</v>
      </c>
      <c r="C399" s="19"/>
      <c r="D399" s="35">
        <v>1</v>
      </c>
      <c r="E399" s="41">
        <f t="shared" si="12"/>
        <v>1</v>
      </c>
      <c r="F399" s="1" t="e">
        <f>VLOOKUP(B399,input!$L$4:$M$25,2,FALSE)</f>
        <v>#N/A</v>
      </c>
      <c r="G399" s="1">
        <f t="shared" si="13"/>
        <v>1</v>
      </c>
    </row>
    <row r="400" spans="1:7" ht="45" x14ac:dyDescent="0.25">
      <c r="A400" s="5" t="s">
        <v>810</v>
      </c>
      <c r="B400" s="14" t="s">
        <v>811</v>
      </c>
      <c r="C400" s="19" t="s">
        <v>38</v>
      </c>
      <c r="D400" s="36">
        <v>25.579999923706055</v>
      </c>
      <c r="E400" s="41">
        <f t="shared" si="12"/>
        <v>23.811106724999998</v>
      </c>
      <c r="F400" s="1">
        <f>VLOOKUP(B400,input!$L$4:$M$25,2,FALSE)</f>
        <v>23.811106724999998</v>
      </c>
      <c r="G400" s="1">
        <f t="shared" si="13"/>
        <v>23.811106724999998</v>
      </c>
    </row>
    <row r="401" spans="1:7" ht="45" x14ac:dyDescent="0.25">
      <c r="A401" s="5" t="s">
        <v>812</v>
      </c>
      <c r="B401" s="14" t="s">
        <v>813</v>
      </c>
      <c r="C401" s="19"/>
      <c r="D401" s="38">
        <v>0.86000001430511475</v>
      </c>
      <c r="E401" s="41">
        <f t="shared" si="12"/>
        <v>0.86000001430511475</v>
      </c>
      <c r="F401" s="1" t="e">
        <f>VLOOKUP(B401,input!$L$4:$M$25,2,FALSE)</f>
        <v>#N/A</v>
      </c>
      <c r="G401" s="1">
        <f t="shared" si="13"/>
        <v>0.86000001430511475</v>
      </c>
    </row>
    <row r="402" spans="1:7" ht="45" x14ac:dyDescent="0.25">
      <c r="A402" s="5" t="s">
        <v>814</v>
      </c>
      <c r="B402" s="14" t="s">
        <v>815</v>
      </c>
      <c r="C402" s="19" t="s">
        <v>33</v>
      </c>
      <c r="D402" s="34">
        <v>0</v>
      </c>
      <c r="E402" s="41">
        <f t="shared" si="12"/>
        <v>0</v>
      </c>
      <c r="F402" s="1" t="e">
        <f>VLOOKUP(B402,input!$L$4:$M$25,2,FALSE)</f>
        <v>#N/A</v>
      </c>
      <c r="G402" s="1">
        <f t="shared" si="13"/>
        <v>0</v>
      </c>
    </row>
    <row r="403" spans="1:7" ht="30" x14ac:dyDescent="0.25">
      <c r="A403" s="5" t="s">
        <v>816</v>
      </c>
      <c r="B403" s="14" t="s">
        <v>817</v>
      </c>
      <c r="C403" s="19" t="s">
        <v>371</v>
      </c>
      <c r="D403" s="34">
        <v>0</v>
      </c>
      <c r="E403" s="41">
        <f t="shared" si="12"/>
        <v>0</v>
      </c>
      <c r="F403" s="1" t="e">
        <f>VLOOKUP(B403,input!$L$4:$M$25,2,FALSE)</f>
        <v>#N/A</v>
      </c>
      <c r="G403" s="1">
        <f t="shared" si="13"/>
        <v>0</v>
      </c>
    </row>
    <row r="404" spans="1:7" ht="45" x14ac:dyDescent="0.25">
      <c r="A404" s="5" t="s">
        <v>818</v>
      </c>
      <c r="B404" s="14" t="s">
        <v>819</v>
      </c>
      <c r="C404" s="19"/>
      <c r="D404" s="35">
        <v>1.3500000238418579</v>
      </c>
      <c r="E404" s="41">
        <f t="shared" si="12"/>
        <v>1.3500000238418579</v>
      </c>
      <c r="F404" s="1" t="e">
        <f>VLOOKUP(B404,input!$L$4:$M$25,2,FALSE)</f>
        <v>#N/A</v>
      </c>
      <c r="G404" s="1">
        <f t="shared" si="13"/>
        <v>1.3500000238418579</v>
      </c>
    </row>
    <row r="405" spans="1:7" ht="30" x14ac:dyDescent="0.25">
      <c r="A405" s="5" t="s">
        <v>820</v>
      </c>
      <c r="B405" s="14" t="s">
        <v>821</v>
      </c>
      <c r="C405" s="19"/>
      <c r="D405" s="38">
        <v>0.97000002861022949</v>
      </c>
      <c r="E405" s="41">
        <f t="shared" si="12"/>
        <v>0.97000002861022949</v>
      </c>
      <c r="F405" s="1" t="e">
        <f>VLOOKUP(B405,input!$L$4:$M$25,2,FALSE)</f>
        <v>#N/A</v>
      </c>
      <c r="G405" s="1">
        <f t="shared" si="13"/>
        <v>0.97000002861022949</v>
      </c>
    </row>
    <row r="406" spans="1:7" ht="30" x14ac:dyDescent="0.25">
      <c r="A406" s="5" t="s">
        <v>822</v>
      </c>
      <c r="B406" s="14" t="s">
        <v>823</v>
      </c>
      <c r="C406" s="19"/>
      <c r="D406" s="38">
        <v>0.72000002861022949</v>
      </c>
      <c r="E406" s="41">
        <f t="shared" si="12"/>
        <v>0.72000002861022949</v>
      </c>
      <c r="F406" s="1" t="e">
        <f>VLOOKUP(B406,input!$L$4:$M$25,2,FALSE)</f>
        <v>#N/A</v>
      </c>
      <c r="G406" s="1">
        <f t="shared" si="13"/>
        <v>0.72000002861022949</v>
      </c>
    </row>
    <row r="407" spans="1:7" ht="30" x14ac:dyDescent="0.25">
      <c r="A407" s="5" t="s">
        <v>824</v>
      </c>
      <c r="B407" s="14" t="s">
        <v>825</v>
      </c>
      <c r="C407" s="19" t="s">
        <v>33</v>
      </c>
      <c r="D407" s="36">
        <v>99.75</v>
      </c>
      <c r="E407" s="41">
        <f t="shared" si="12"/>
        <v>99.75</v>
      </c>
      <c r="F407" s="1" t="e">
        <f>VLOOKUP(B407,input!$L$4:$M$25,2,FALSE)</f>
        <v>#N/A</v>
      </c>
      <c r="G407" s="1">
        <f t="shared" si="13"/>
        <v>99.75</v>
      </c>
    </row>
    <row r="408" spans="1:7" ht="30" x14ac:dyDescent="0.25">
      <c r="A408" s="5" t="s">
        <v>826</v>
      </c>
      <c r="B408" s="14" t="s">
        <v>827</v>
      </c>
      <c r="C408" s="19"/>
      <c r="D408" s="35">
        <v>1</v>
      </c>
      <c r="E408" s="41">
        <f t="shared" si="12"/>
        <v>1</v>
      </c>
      <c r="F408" s="1" t="e">
        <f>VLOOKUP(B408,input!$L$4:$M$25,2,FALSE)</f>
        <v>#N/A</v>
      </c>
      <c r="G408" s="1">
        <f t="shared" si="13"/>
        <v>1</v>
      </c>
    </row>
    <row r="409" spans="1:7" ht="45" x14ac:dyDescent="0.25">
      <c r="A409" s="5" t="s">
        <v>828</v>
      </c>
      <c r="B409" s="14" t="s">
        <v>829</v>
      </c>
      <c r="C409" s="19" t="s">
        <v>38</v>
      </c>
      <c r="D409" s="36">
        <v>17.079999923706055</v>
      </c>
      <c r="E409" s="41">
        <f t="shared" si="12"/>
        <v>15.8972868</v>
      </c>
      <c r="F409" s="1">
        <f>VLOOKUP(B409,input!$L$4:$M$25,2,FALSE)</f>
        <v>15.8972868</v>
      </c>
      <c r="G409" s="1">
        <f t="shared" si="13"/>
        <v>15.8972868</v>
      </c>
    </row>
    <row r="410" spans="1:7" ht="45" x14ac:dyDescent="0.25">
      <c r="A410" s="5" t="s">
        <v>830</v>
      </c>
      <c r="B410" s="14" t="s">
        <v>831</v>
      </c>
      <c r="C410" s="19"/>
      <c r="D410" s="38">
        <v>0.9100000262260437</v>
      </c>
      <c r="E410" s="41">
        <f t="shared" si="12"/>
        <v>0.9100000262260437</v>
      </c>
      <c r="F410" s="1" t="e">
        <f>VLOOKUP(B410,input!$L$4:$M$25,2,FALSE)</f>
        <v>#N/A</v>
      </c>
      <c r="G410" s="1">
        <f t="shared" si="13"/>
        <v>0.9100000262260437</v>
      </c>
    </row>
    <row r="411" spans="1:7" ht="45" x14ac:dyDescent="0.25">
      <c r="A411" s="5" t="s">
        <v>832</v>
      </c>
      <c r="B411" s="14" t="s">
        <v>833</v>
      </c>
      <c r="C411" s="19" t="s">
        <v>33</v>
      </c>
      <c r="D411" s="34">
        <v>0</v>
      </c>
      <c r="E411" s="41">
        <f t="shared" si="12"/>
        <v>0</v>
      </c>
      <c r="F411" s="1" t="e">
        <f>VLOOKUP(B411,input!$L$4:$M$25,2,FALSE)</f>
        <v>#N/A</v>
      </c>
      <c r="G411" s="1">
        <f t="shared" si="13"/>
        <v>0</v>
      </c>
    </row>
    <row r="412" spans="1:7" ht="30" x14ac:dyDescent="0.25">
      <c r="A412" s="5" t="s">
        <v>834</v>
      </c>
      <c r="B412" s="14" t="s">
        <v>835</v>
      </c>
      <c r="C412" s="19" t="s">
        <v>371</v>
      </c>
      <c r="D412" s="34">
        <v>0</v>
      </c>
      <c r="E412" s="41">
        <f t="shared" si="12"/>
        <v>0</v>
      </c>
      <c r="F412" s="1" t="e">
        <f>VLOOKUP(B412,input!$L$4:$M$25,2,FALSE)</f>
        <v>#N/A</v>
      </c>
      <c r="G412" s="1">
        <f t="shared" si="13"/>
        <v>0</v>
      </c>
    </row>
    <row r="413" spans="1:7" ht="45" x14ac:dyDescent="0.25">
      <c r="A413" s="5" t="s">
        <v>836</v>
      </c>
      <c r="B413" s="14" t="s">
        <v>837</v>
      </c>
      <c r="C413" s="19"/>
      <c r="D413" s="35">
        <v>1.3500000238418579</v>
      </c>
      <c r="E413" s="41">
        <f t="shared" si="12"/>
        <v>1.3500000238418579</v>
      </c>
      <c r="F413" s="1" t="e">
        <f>VLOOKUP(B413,input!$L$4:$M$25,2,FALSE)</f>
        <v>#N/A</v>
      </c>
      <c r="G413" s="1">
        <f t="shared" si="13"/>
        <v>1.3500000238418579</v>
      </c>
    </row>
    <row r="414" spans="1:7" ht="30" x14ac:dyDescent="0.25">
      <c r="A414" s="5" t="s">
        <v>838</v>
      </c>
      <c r="B414" s="14" t="s">
        <v>839</v>
      </c>
      <c r="C414" s="19"/>
      <c r="D414" s="38">
        <v>0.97000002861022949</v>
      </c>
      <c r="E414" s="41">
        <f t="shared" si="12"/>
        <v>0.97000002861022949</v>
      </c>
      <c r="F414" s="1" t="e">
        <f>VLOOKUP(B414,input!$L$4:$M$25,2,FALSE)</f>
        <v>#N/A</v>
      </c>
      <c r="G414" s="1">
        <f t="shared" si="13"/>
        <v>0.97000002861022949</v>
      </c>
    </row>
    <row r="415" spans="1:7" ht="30" x14ac:dyDescent="0.25">
      <c r="A415" s="5" t="s">
        <v>840</v>
      </c>
      <c r="B415" s="14" t="s">
        <v>841</v>
      </c>
      <c r="C415" s="19"/>
      <c r="D415" s="38">
        <v>0.72000002861022949</v>
      </c>
      <c r="E415" s="41">
        <f t="shared" si="12"/>
        <v>0.72000002861022949</v>
      </c>
      <c r="F415" s="1" t="e">
        <f>VLOOKUP(B415,input!$L$4:$M$25,2,FALSE)</f>
        <v>#N/A</v>
      </c>
      <c r="G415" s="1">
        <f t="shared" si="13"/>
        <v>0.72000002861022949</v>
      </c>
    </row>
    <row r="416" spans="1:7" ht="30" x14ac:dyDescent="0.25">
      <c r="A416" s="5" t="s">
        <v>842</v>
      </c>
      <c r="B416" s="14" t="s">
        <v>843</v>
      </c>
      <c r="C416" s="19" t="s">
        <v>33</v>
      </c>
      <c r="D416" s="36">
        <v>99.75</v>
      </c>
      <c r="E416" s="41">
        <f t="shared" si="12"/>
        <v>99.75</v>
      </c>
      <c r="F416" s="1" t="e">
        <f>VLOOKUP(B416,input!$L$4:$M$25,2,FALSE)</f>
        <v>#N/A</v>
      </c>
      <c r="G416" s="1">
        <f t="shared" si="13"/>
        <v>99.75</v>
      </c>
    </row>
    <row r="417" spans="1:7" ht="30" x14ac:dyDescent="0.25">
      <c r="A417" s="5" t="s">
        <v>844</v>
      </c>
      <c r="B417" s="14" t="s">
        <v>845</v>
      </c>
      <c r="C417" s="19"/>
      <c r="D417" s="35">
        <v>1</v>
      </c>
      <c r="E417" s="41">
        <f t="shared" si="12"/>
        <v>1</v>
      </c>
      <c r="F417" s="1" t="e">
        <f>VLOOKUP(B417,input!$L$4:$M$25,2,FALSE)</f>
        <v>#N/A</v>
      </c>
      <c r="G417" s="1">
        <f t="shared" si="13"/>
        <v>1</v>
      </c>
    </row>
    <row r="418" spans="1:7" ht="45" x14ac:dyDescent="0.25">
      <c r="A418" s="5" t="s">
        <v>846</v>
      </c>
      <c r="B418" s="14" t="s">
        <v>847</v>
      </c>
      <c r="C418" s="19" t="s">
        <v>38</v>
      </c>
      <c r="D418" s="35">
        <v>5.8769998550415039</v>
      </c>
      <c r="E418" s="41">
        <f t="shared" si="12"/>
        <v>5.4709902000000001</v>
      </c>
      <c r="F418" s="1">
        <f>VLOOKUP(B418,input!$L$4:$M$25,2,FALSE)</f>
        <v>5.4709902000000001</v>
      </c>
      <c r="G418" s="1">
        <f t="shared" si="13"/>
        <v>5.4709902000000001</v>
      </c>
    </row>
    <row r="419" spans="1:7" ht="45" x14ac:dyDescent="0.25">
      <c r="A419" s="5" t="s">
        <v>848</v>
      </c>
      <c r="B419" s="14" t="s">
        <v>849</v>
      </c>
      <c r="C419" s="19"/>
      <c r="D419" s="38">
        <v>0.93000000715255737</v>
      </c>
      <c r="E419" s="41">
        <f t="shared" si="12"/>
        <v>0.93000000715255737</v>
      </c>
      <c r="F419" s="1" t="e">
        <f>VLOOKUP(B419,input!$L$4:$M$25,2,FALSE)</f>
        <v>#N/A</v>
      </c>
      <c r="G419" s="1">
        <f t="shared" si="13"/>
        <v>0.93000000715255737</v>
      </c>
    </row>
    <row r="420" spans="1:7" ht="45" x14ac:dyDescent="0.25">
      <c r="A420" s="5" t="s">
        <v>850</v>
      </c>
      <c r="B420" s="14" t="s">
        <v>851</v>
      </c>
      <c r="C420" s="19" t="s">
        <v>33</v>
      </c>
      <c r="D420" s="34">
        <v>0</v>
      </c>
      <c r="E420" s="41">
        <f t="shared" si="12"/>
        <v>0</v>
      </c>
      <c r="F420" s="1" t="e">
        <f>VLOOKUP(B420,input!$L$4:$M$25,2,FALSE)</f>
        <v>#N/A</v>
      </c>
      <c r="G420" s="1">
        <f t="shared" si="13"/>
        <v>0</v>
      </c>
    </row>
    <row r="421" spans="1:7" ht="30" x14ac:dyDescent="0.25">
      <c r="A421" s="5" t="s">
        <v>852</v>
      </c>
      <c r="B421" s="14" t="s">
        <v>853</v>
      </c>
      <c r="C421" s="19" t="s">
        <v>371</v>
      </c>
      <c r="D421" s="34">
        <v>0</v>
      </c>
      <c r="E421" s="41">
        <f t="shared" si="12"/>
        <v>0</v>
      </c>
      <c r="F421" s="1" t="e">
        <f>VLOOKUP(B421,input!$L$4:$M$25,2,FALSE)</f>
        <v>#N/A</v>
      </c>
      <c r="G421" s="1">
        <f t="shared" si="13"/>
        <v>0</v>
      </c>
    </row>
    <row r="422" spans="1:7" ht="45" x14ac:dyDescent="0.25">
      <c r="A422" s="5" t="s">
        <v>854</v>
      </c>
      <c r="B422" s="14" t="s">
        <v>855</v>
      </c>
      <c r="C422" s="19"/>
      <c r="D422" s="35">
        <v>1.3500000238418579</v>
      </c>
      <c r="E422" s="41">
        <f t="shared" si="12"/>
        <v>1.3500000238418579</v>
      </c>
      <c r="F422" s="1" t="e">
        <f>VLOOKUP(B422,input!$L$4:$M$25,2,FALSE)</f>
        <v>#N/A</v>
      </c>
      <c r="G422" s="1">
        <f t="shared" si="13"/>
        <v>1.3500000238418579</v>
      </c>
    </row>
    <row r="423" spans="1:7" ht="30" x14ac:dyDescent="0.25">
      <c r="A423" s="5" t="s">
        <v>856</v>
      </c>
      <c r="B423" s="14" t="s">
        <v>857</v>
      </c>
      <c r="C423" s="19"/>
      <c r="D423" s="38">
        <v>0.97000002861022949</v>
      </c>
      <c r="E423" s="41">
        <f t="shared" si="12"/>
        <v>0.97000002861022949</v>
      </c>
      <c r="F423" s="1" t="e">
        <f>VLOOKUP(B423,input!$L$4:$M$25,2,FALSE)</f>
        <v>#N/A</v>
      </c>
      <c r="G423" s="1">
        <f t="shared" si="13"/>
        <v>0.97000002861022949</v>
      </c>
    </row>
    <row r="424" spans="1:7" ht="30" x14ac:dyDescent="0.25">
      <c r="A424" s="5" t="s">
        <v>858</v>
      </c>
      <c r="B424" s="14" t="s">
        <v>859</v>
      </c>
      <c r="C424" s="19"/>
      <c r="D424" s="38">
        <v>0.72000002861022949</v>
      </c>
      <c r="E424" s="41">
        <f t="shared" si="12"/>
        <v>0.72000002861022949</v>
      </c>
      <c r="F424" s="1" t="e">
        <f>VLOOKUP(B424,input!$L$4:$M$25,2,FALSE)</f>
        <v>#N/A</v>
      </c>
      <c r="G424" s="1">
        <f t="shared" si="13"/>
        <v>0.72000002861022949</v>
      </c>
    </row>
    <row r="425" spans="1:7" ht="30" x14ac:dyDescent="0.25">
      <c r="A425" s="5" t="s">
        <v>860</v>
      </c>
      <c r="B425" s="14" t="s">
        <v>861</v>
      </c>
      <c r="C425" s="19" t="s">
        <v>33</v>
      </c>
      <c r="D425" s="36">
        <v>99.75</v>
      </c>
      <c r="E425" s="41">
        <f t="shared" si="12"/>
        <v>99.75</v>
      </c>
      <c r="F425" s="1" t="e">
        <f>VLOOKUP(B425,input!$L$4:$M$25,2,FALSE)</f>
        <v>#N/A</v>
      </c>
      <c r="G425" s="1">
        <f t="shared" si="13"/>
        <v>99.75</v>
      </c>
    </row>
    <row r="426" spans="1:7" ht="30" x14ac:dyDescent="0.25">
      <c r="A426" s="5" t="s">
        <v>862</v>
      </c>
      <c r="B426" s="14" t="s">
        <v>863</v>
      </c>
      <c r="C426" s="19"/>
      <c r="D426" s="35">
        <v>1</v>
      </c>
      <c r="E426" s="41">
        <f t="shared" si="12"/>
        <v>1</v>
      </c>
      <c r="F426" s="1" t="e">
        <f>VLOOKUP(B426,input!$L$4:$M$25,2,FALSE)</f>
        <v>#N/A</v>
      </c>
      <c r="G426" s="1">
        <f t="shared" si="13"/>
        <v>1</v>
      </c>
    </row>
    <row r="427" spans="1:7" ht="45" x14ac:dyDescent="0.25">
      <c r="A427" s="5" t="s">
        <v>864</v>
      </c>
      <c r="B427" s="14" t="s">
        <v>865</v>
      </c>
      <c r="C427" s="19" t="s">
        <v>38</v>
      </c>
      <c r="D427" s="35">
        <v>5.0819997787475586</v>
      </c>
      <c r="E427" s="41">
        <f t="shared" si="12"/>
        <v>4.730806125</v>
      </c>
      <c r="F427" s="1">
        <f>VLOOKUP(B427,input!$L$4:$M$25,2,FALSE)</f>
        <v>4.730806125</v>
      </c>
      <c r="G427" s="1">
        <f t="shared" si="13"/>
        <v>4.730806125</v>
      </c>
    </row>
    <row r="428" spans="1:7" ht="45" x14ac:dyDescent="0.25">
      <c r="A428" s="5" t="s">
        <v>866</v>
      </c>
      <c r="B428" s="14" t="s">
        <v>867</v>
      </c>
      <c r="C428" s="19"/>
      <c r="D428" s="38">
        <v>0.94999998807907104</v>
      </c>
      <c r="E428" s="41">
        <f t="shared" si="12"/>
        <v>0.94999998807907104</v>
      </c>
      <c r="F428" s="1" t="e">
        <f>VLOOKUP(B428,input!$L$4:$M$25,2,FALSE)</f>
        <v>#N/A</v>
      </c>
      <c r="G428" s="1">
        <f t="shared" si="13"/>
        <v>0.94999998807907104</v>
      </c>
    </row>
    <row r="429" spans="1:7" ht="45" x14ac:dyDescent="0.25">
      <c r="A429" s="5" t="s">
        <v>868</v>
      </c>
      <c r="B429" s="14" t="s">
        <v>869</v>
      </c>
      <c r="C429" s="19" t="s">
        <v>33</v>
      </c>
      <c r="D429" s="34">
        <v>0</v>
      </c>
      <c r="E429" s="41">
        <f t="shared" si="12"/>
        <v>0</v>
      </c>
      <c r="F429" s="1" t="e">
        <f>VLOOKUP(B429,input!$L$4:$M$25,2,FALSE)</f>
        <v>#N/A</v>
      </c>
      <c r="G429" s="1">
        <f t="shared" si="13"/>
        <v>0</v>
      </c>
    </row>
    <row r="430" spans="1:7" ht="30" x14ac:dyDescent="0.25">
      <c r="A430" s="5" t="s">
        <v>870</v>
      </c>
      <c r="B430" s="14" t="s">
        <v>871</v>
      </c>
      <c r="C430" s="19" t="s">
        <v>371</v>
      </c>
      <c r="D430" s="34">
        <v>0</v>
      </c>
      <c r="E430" s="41">
        <f t="shared" si="12"/>
        <v>0</v>
      </c>
      <c r="F430" s="1" t="e">
        <f>VLOOKUP(B430,input!$L$4:$M$25,2,FALSE)</f>
        <v>#N/A</v>
      </c>
      <c r="G430" s="1">
        <f t="shared" si="13"/>
        <v>0</v>
      </c>
    </row>
    <row r="431" spans="1:7" ht="45" x14ac:dyDescent="0.25">
      <c r="A431" s="5" t="s">
        <v>872</v>
      </c>
      <c r="B431" s="14" t="s">
        <v>873</v>
      </c>
      <c r="C431" s="19"/>
      <c r="D431" s="35">
        <v>1.3500000238418579</v>
      </c>
      <c r="E431" s="41">
        <f t="shared" si="12"/>
        <v>1.3500000238418579</v>
      </c>
      <c r="F431" s="1" t="e">
        <f>VLOOKUP(B431,input!$L$4:$M$25,2,FALSE)</f>
        <v>#N/A</v>
      </c>
      <c r="G431" s="1">
        <f t="shared" si="13"/>
        <v>1.3500000238418579</v>
      </c>
    </row>
    <row r="432" spans="1:7" ht="30" x14ac:dyDescent="0.25">
      <c r="A432" s="5" t="s">
        <v>874</v>
      </c>
      <c r="B432" s="14" t="s">
        <v>875</v>
      </c>
      <c r="C432" s="19"/>
      <c r="D432" s="38">
        <v>0.97000002861022949</v>
      </c>
      <c r="E432" s="41">
        <f t="shared" si="12"/>
        <v>0.97000002861022949</v>
      </c>
      <c r="F432" s="1" t="e">
        <f>VLOOKUP(B432,input!$L$4:$M$25,2,FALSE)</f>
        <v>#N/A</v>
      </c>
      <c r="G432" s="1">
        <f t="shared" si="13"/>
        <v>0.97000002861022949</v>
      </c>
    </row>
    <row r="433" spans="1:7" ht="30" x14ac:dyDescent="0.25">
      <c r="A433" s="5" t="s">
        <v>876</v>
      </c>
      <c r="B433" s="14" t="s">
        <v>877</v>
      </c>
      <c r="C433" s="19"/>
      <c r="D433" s="38">
        <v>0.72000002861022949</v>
      </c>
      <c r="E433" s="41">
        <f t="shared" si="12"/>
        <v>0.72000002861022949</v>
      </c>
      <c r="F433" s="1" t="e">
        <f>VLOOKUP(B433,input!$L$4:$M$25,2,FALSE)</f>
        <v>#N/A</v>
      </c>
      <c r="G433" s="1">
        <f t="shared" si="13"/>
        <v>0.72000002861022949</v>
      </c>
    </row>
    <row r="434" spans="1:7" ht="30" x14ac:dyDescent="0.25">
      <c r="A434" s="5" t="s">
        <v>878</v>
      </c>
      <c r="B434" s="14" t="s">
        <v>879</v>
      </c>
      <c r="C434" s="19" t="s">
        <v>33</v>
      </c>
      <c r="D434" s="36">
        <v>99.75</v>
      </c>
      <c r="E434" s="41">
        <f t="shared" si="12"/>
        <v>99.75</v>
      </c>
      <c r="F434" s="1" t="e">
        <f>VLOOKUP(B434,input!$L$4:$M$25,2,FALSE)</f>
        <v>#N/A</v>
      </c>
      <c r="G434" s="1">
        <f t="shared" si="13"/>
        <v>99.75</v>
      </c>
    </row>
    <row r="435" spans="1:7" ht="30" x14ac:dyDescent="0.25">
      <c r="A435" s="5" t="s">
        <v>880</v>
      </c>
      <c r="B435" s="14" t="s">
        <v>881</v>
      </c>
      <c r="C435" s="19"/>
      <c r="D435" s="35">
        <v>1</v>
      </c>
      <c r="E435" s="41">
        <f t="shared" si="12"/>
        <v>1</v>
      </c>
      <c r="F435" s="1" t="e">
        <f>VLOOKUP(B435,input!$L$4:$M$25,2,FALSE)</f>
        <v>#N/A</v>
      </c>
      <c r="G435" s="1">
        <f t="shared" si="13"/>
        <v>1</v>
      </c>
    </row>
    <row r="436" spans="1:7" ht="45" x14ac:dyDescent="0.25">
      <c r="A436" s="5" t="s">
        <v>882</v>
      </c>
      <c r="B436" s="14" t="s">
        <v>883</v>
      </c>
      <c r="C436" s="19" t="s">
        <v>38</v>
      </c>
      <c r="D436" s="35">
        <v>2.0139999389648437</v>
      </c>
      <c r="E436" s="41">
        <f t="shared" si="12"/>
        <v>1.875281175</v>
      </c>
      <c r="F436" s="1">
        <f>VLOOKUP(B436,input!$L$4:$M$25,2,FALSE)</f>
        <v>1.875281175</v>
      </c>
      <c r="G436" s="1">
        <f t="shared" si="13"/>
        <v>1.875281175</v>
      </c>
    </row>
    <row r="437" spans="1:7" ht="45" x14ac:dyDescent="0.25">
      <c r="A437" s="5" t="s">
        <v>884</v>
      </c>
      <c r="B437" s="14" t="s">
        <v>885</v>
      </c>
      <c r="C437" s="19"/>
      <c r="D437" s="38">
        <v>0.94999998807907104</v>
      </c>
      <c r="E437" s="41">
        <f t="shared" si="12"/>
        <v>0.94999998807907104</v>
      </c>
      <c r="F437" s="1" t="e">
        <f>VLOOKUP(B437,input!$L$4:$M$25,2,FALSE)</f>
        <v>#N/A</v>
      </c>
      <c r="G437" s="1">
        <f t="shared" si="13"/>
        <v>0.94999998807907104</v>
      </c>
    </row>
    <row r="438" spans="1:7" ht="45" x14ac:dyDescent="0.25">
      <c r="A438" s="5" t="s">
        <v>886</v>
      </c>
      <c r="B438" s="14" t="s">
        <v>887</v>
      </c>
      <c r="C438" s="19" t="s">
        <v>33</v>
      </c>
      <c r="D438" s="34">
        <v>0</v>
      </c>
      <c r="E438" s="41">
        <f t="shared" si="12"/>
        <v>0</v>
      </c>
      <c r="F438" s="1" t="e">
        <f>VLOOKUP(B438,input!$L$4:$M$25,2,FALSE)</f>
        <v>#N/A</v>
      </c>
      <c r="G438" s="1">
        <f t="shared" si="13"/>
        <v>0</v>
      </c>
    </row>
    <row r="439" spans="1:7" ht="30" x14ac:dyDescent="0.25">
      <c r="A439" s="5" t="s">
        <v>888</v>
      </c>
      <c r="B439" s="14" t="s">
        <v>889</v>
      </c>
      <c r="C439" s="19" t="s">
        <v>371</v>
      </c>
      <c r="D439" s="34">
        <v>0</v>
      </c>
      <c r="E439" s="41">
        <f t="shared" si="12"/>
        <v>0</v>
      </c>
      <c r="F439" s="1" t="e">
        <f>VLOOKUP(B439,input!$L$4:$M$25,2,FALSE)</f>
        <v>#N/A</v>
      </c>
      <c r="G439" s="1">
        <f t="shared" si="13"/>
        <v>0</v>
      </c>
    </row>
    <row r="440" spans="1:7" ht="45" x14ac:dyDescent="0.25">
      <c r="A440" s="5" t="s">
        <v>890</v>
      </c>
      <c r="B440" s="14" t="s">
        <v>891</v>
      </c>
      <c r="C440" s="19"/>
      <c r="D440" s="35">
        <v>1.3500000238418579</v>
      </c>
      <c r="E440" s="41">
        <f t="shared" si="12"/>
        <v>1.3500000238418579</v>
      </c>
      <c r="F440" s="1" t="e">
        <f>VLOOKUP(B440,input!$L$4:$M$25,2,FALSE)</f>
        <v>#N/A</v>
      </c>
      <c r="G440" s="1">
        <f t="shared" si="13"/>
        <v>1.3500000238418579</v>
      </c>
    </row>
    <row r="441" spans="1:7" ht="30" x14ac:dyDescent="0.25">
      <c r="A441" s="5" t="s">
        <v>892</v>
      </c>
      <c r="B441" s="14" t="s">
        <v>893</v>
      </c>
      <c r="C441" s="19"/>
      <c r="D441" s="38">
        <v>0.97000002861022949</v>
      </c>
      <c r="E441" s="41">
        <f t="shared" si="12"/>
        <v>0.97000002861022949</v>
      </c>
      <c r="F441" s="1" t="e">
        <f>VLOOKUP(B441,input!$L$4:$M$25,2,FALSE)</f>
        <v>#N/A</v>
      </c>
      <c r="G441" s="1">
        <f t="shared" si="13"/>
        <v>0.97000002861022949</v>
      </c>
    </row>
    <row r="442" spans="1:7" ht="30" x14ac:dyDescent="0.25">
      <c r="A442" s="5" t="s">
        <v>894</v>
      </c>
      <c r="B442" s="14" t="s">
        <v>895</v>
      </c>
      <c r="C442" s="19"/>
      <c r="D442" s="38">
        <v>0.72000002861022949</v>
      </c>
      <c r="E442" s="41">
        <f t="shared" si="12"/>
        <v>0.72000002861022949</v>
      </c>
      <c r="F442" s="1" t="e">
        <f>VLOOKUP(B442,input!$L$4:$M$25,2,FALSE)</f>
        <v>#N/A</v>
      </c>
      <c r="G442" s="1">
        <f t="shared" si="13"/>
        <v>0.72000002861022949</v>
      </c>
    </row>
    <row r="443" spans="1:7" ht="30" x14ac:dyDescent="0.25">
      <c r="A443" s="5" t="s">
        <v>896</v>
      </c>
      <c r="B443" s="14" t="s">
        <v>897</v>
      </c>
      <c r="C443" s="19" t="s">
        <v>33</v>
      </c>
      <c r="D443" s="36">
        <v>99.75</v>
      </c>
      <c r="E443" s="41">
        <f t="shared" si="12"/>
        <v>99.75</v>
      </c>
      <c r="F443" s="1" t="e">
        <f>VLOOKUP(B443,input!$L$4:$M$25,2,FALSE)</f>
        <v>#N/A</v>
      </c>
      <c r="G443" s="1">
        <f t="shared" si="13"/>
        <v>99.75</v>
      </c>
    </row>
    <row r="444" spans="1:7" ht="30" x14ac:dyDescent="0.25">
      <c r="A444" s="5" t="s">
        <v>898</v>
      </c>
      <c r="B444" s="14" t="s">
        <v>899</v>
      </c>
      <c r="C444" s="19"/>
      <c r="D444" s="35">
        <v>1</v>
      </c>
      <c r="E444" s="41">
        <f t="shared" si="12"/>
        <v>1</v>
      </c>
      <c r="F444" s="1" t="e">
        <f>VLOOKUP(B444,input!$L$4:$M$25,2,FALSE)</f>
        <v>#N/A</v>
      </c>
      <c r="G444" s="1">
        <f t="shared" si="13"/>
        <v>1</v>
      </c>
    </row>
    <row r="445" spans="1:7" ht="45" x14ac:dyDescent="0.25">
      <c r="A445" s="5" t="s">
        <v>900</v>
      </c>
      <c r="B445" s="14" t="s">
        <v>901</v>
      </c>
      <c r="C445" s="19" t="s">
        <v>38</v>
      </c>
      <c r="D445" s="35">
        <v>1.2380000352859497</v>
      </c>
      <c r="E445" s="41">
        <f t="shared" si="12"/>
        <v>1.1527237057499999</v>
      </c>
      <c r="F445" s="1">
        <f>VLOOKUP(B445,input!$L$4:$M$25,2,FALSE)</f>
        <v>1.1527237057499999</v>
      </c>
      <c r="G445" s="1">
        <f t="shared" si="13"/>
        <v>1.1527237057499999</v>
      </c>
    </row>
    <row r="446" spans="1:7" ht="45" x14ac:dyDescent="0.25">
      <c r="A446" s="5" t="s">
        <v>902</v>
      </c>
      <c r="B446" s="14" t="s">
        <v>903</v>
      </c>
      <c r="C446" s="19"/>
      <c r="D446" s="38">
        <v>0.94999998807907104</v>
      </c>
      <c r="E446" s="41">
        <f t="shared" si="12"/>
        <v>0.94999998807907104</v>
      </c>
      <c r="F446" s="1" t="e">
        <f>VLOOKUP(B446,input!$L$4:$M$25,2,FALSE)</f>
        <v>#N/A</v>
      </c>
      <c r="G446" s="1">
        <f t="shared" si="13"/>
        <v>0.94999998807907104</v>
      </c>
    </row>
    <row r="447" spans="1:7" ht="45" x14ac:dyDescent="0.25">
      <c r="A447" s="5" t="s">
        <v>904</v>
      </c>
      <c r="B447" s="14" t="s">
        <v>905</v>
      </c>
      <c r="C447" s="19" t="s">
        <v>33</v>
      </c>
      <c r="D447" s="34">
        <v>0</v>
      </c>
      <c r="E447" s="41">
        <f t="shared" si="12"/>
        <v>0</v>
      </c>
      <c r="F447" s="1" t="e">
        <f>VLOOKUP(B447,input!$L$4:$M$25,2,FALSE)</f>
        <v>#N/A</v>
      </c>
      <c r="G447" s="1">
        <f t="shared" si="13"/>
        <v>0</v>
      </c>
    </row>
    <row r="448" spans="1:7" ht="30" x14ac:dyDescent="0.25">
      <c r="A448" s="5" t="s">
        <v>906</v>
      </c>
      <c r="B448" s="14" t="s">
        <v>907</v>
      </c>
      <c r="C448" s="19" t="s">
        <v>371</v>
      </c>
      <c r="D448" s="34">
        <v>0</v>
      </c>
      <c r="E448" s="41">
        <f t="shared" si="12"/>
        <v>0</v>
      </c>
      <c r="F448" s="1" t="e">
        <f>VLOOKUP(B448,input!$L$4:$M$25,2,FALSE)</f>
        <v>#N/A</v>
      </c>
      <c r="G448" s="1">
        <f t="shared" si="13"/>
        <v>0</v>
      </c>
    </row>
    <row r="449" spans="1:7" ht="45" x14ac:dyDescent="0.25">
      <c r="A449" s="5" t="s">
        <v>908</v>
      </c>
      <c r="B449" s="14" t="s">
        <v>909</v>
      </c>
      <c r="C449" s="19"/>
      <c r="D449" s="35">
        <v>1.3500000238418579</v>
      </c>
      <c r="E449" s="41">
        <f t="shared" si="12"/>
        <v>1.3500000238418579</v>
      </c>
      <c r="F449" s="1" t="e">
        <f>VLOOKUP(B449,input!$L$4:$M$25,2,FALSE)</f>
        <v>#N/A</v>
      </c>
      <c r="G449" s="1">
        <f t="shared" si="13"/>
        <v>1.3500000238418579</v>
      </c>
    </row>
    <row r="450" spans="1:7" ht="30" x14ac:dyDescent="0.25">
      <c r="A450" s="5" t="s">
        <v>910</v>
      </c>
      <c r="B450" s="14" t="s">
        <v>911</v>
      </c>
      <c r="C450" s="19"/>
      <c r="D450" s="38">
        <v>0.97000002861022949</v>
      </c>
      <c r="E450" s="41">
        <f t="shared" si="12"/>
        <v>0.97000002861022949</v>
      </c>
      <c r="F450" s="1" t="e">
        <f>VLOOKUP(B450,input!$L$4:$M$25,2,FALSE)</f>
        <v>#N/A</v>
      </c>
      <c r="G450" s="1">
        <f t="shared" si="13"/>
        <v>0.97000002861022949</v>
      </c>
    </row>
    <row r="451" spans="1:7" ht="30" x14ac:dyDescent="0.25">
      <c r="A451" s="5" t="s">
        <v>912</v>
      </c>
      <c r="B451" s="14" t="s">
        <v>913</v>
      </c>
      <c r="C451" s="19"/>
      <c r="D451" s="38">
        <v>0.72000002861022949</v>
      </c>
      <c r="E451" s="41">
        <f t="shared" si="12"/>
        <v>0.72000002861022949</v>
      </c>
      <c r="F451" s="1" t="e">
        <f>VLOOKUP(B451,input!$L$4:$M$25,2,FALSE)</f>
        <v>#N/A</v>
      </c>
      <c r="G451" s="1">
        <f t="shared" si="13"/>
        <v>0.72000002861022949</v>
      </c>
    </row>
    <row r="452" spans="1:7" ht="30" x14ac:dyDescent="0.25">
      <c r="A452" s="5" t="s">
        <v>914</v>
      </c>
      <c r="B452" s="14" t="s">
        <v>915</v>
      </c>
      <c r="C452" s="19" t="s">
        <v>33</v>
      </c>
      <c r="D452" s="36">
        <v>99.75</v>
      </c>
      <c r="E452" s="41">
        <f t="shared" si="12"/>
        <v>99.75</v>
      </c>
      <c r="F452" s="1" t="e">
        <f>VLOOKUP(B452,input!$L$4:$M$25,2,FALSE)</f>
        <v>#N/A</v>
      </c>
      <c r="G452" s="1">
        <f t="shared" si="13"/>
        <v>99.75</v>
      </c>
    </row>
    <row r="453" spans="1:7" ht="30" x14ac:dyDescent="0.25">
      <c r="A453" s="5" t="s">
        <v>916</v>
      </c>
      <c r="B453" s="14" t="s">
        <v>917</v>
      </c>
      <c r="C453" s="19"/>
      <c r="D453" s="35">
        <v>1</v>
      </c>
      <c r="E453" s="41">
        <f t="shared" si="12"/>
        <v>1</v>
      </c>
      <c r="F453" s="1" t="e">
        <f>VLOOKUP(B453,input!$L$4:$M$25,2,FALSE)</f>
        <v>#N/A</v>
      </c>
      <c r="G453" s="1">
        <f t="shared" si="13"/>
        <v>1</v>
      </c>
    </row>
    <row r="454" spans="1:7" ht="45" x14ac:dyDescent="0.25">
      <c r="A454" s="5" t="s">
        <v>918</v>
      </c>
      <c r="B454" s="14" t="s">
        <v>919</v>
      </c>
      <c r="C454" s="19" t="s">
        <v>38</v>
      </c>
      <c r="D454" s="38">
        <v>0.37000000476837158</v>
      </c>
      <c r="E454" s="41">
        <f t="shared" si="12"/>
        <v>0.34408557000000001</v>
      </c>
      <c r="F454" s="1">
        <f>VLOOKUP(B454,input!$L$4:$M$25,2,FALSE)</f>
        <v>0.34408557000000001</v>
      </c>
      <c r="G454" s="1">
        <f t="shared" si="13"/>
        <v>0.34408557000000001</v>
      </c>
    </row>
    <row r="455" spans="1:7" ht="45" x14ac:dyDescent="0.25">
      <c r="A455" s="5" t="s">
        <v>920</v>
      </c>
      <c r="B455" s="14" t="s">
        <v>921</v>
      </c>
      <c r="C455" s="19"/>
      <c r="D455" s="38">
        <v>0.94999998807907104</v>
      </c>
      <c r="E455" s="41">
        <f t="shared" si="12"/>
        <v>0.94999998807907104</v>
      </c>
      <c r="F455" s="1" t="e">
        <f>VLOOKUP(B455,input!$L$4:$M$25,2,FALSE)</f>
        <v>#N/A</v>
      </c>
      <c r="G455" s="1">
        <f t="shared" si="13"/>
        <v>0.94999998807907104</v>
      </c>
    </row>
    <row r="456" spans="1:7" ht="45" x14ac:dyDescent="0.25">
      <c r="A456" s="5" t="s">
        <v>922</v>
      </c>
      <c r="B456" s="14" t="s">
        <v>923</v>
      </c>
      <c r="C456" s="19" t="s">
        <v>33</v>
      </c>
      <c r="D456" s="34">
        <v>0</v>
      </c>
      <c r="E456" s="41">
        <f t="shared" si="12"/>
        <v>0</v>
      </c>
      <c r="F456" s="1" t="e">
        <f>VLOOKUP(B456,input!$L$4:$M$25,2,FALSE)</f>
        <v>#N/A</v>
      </c>
      <c r="G456" s="1">
        <f t="shared" si="13"/>
        <v>0</v>
      </c>
    </row>
    <row r="457" spans="1:7" ht="45" x14ac:dyDescent="0.25">
      <c r="A457" s="5" t="s">
        <v>924</v>
      </c>
      <c r="B457" s="14" t="s">
        <v>925</v>
      </c>
      <c r="C457" s="19" t="s">
        <v>371</v>
      </c>
      <c r="D457" s="35">
        <v>2.3258519172668457</v>
      </c>
      <c r="E457" s="41">
        <f t="shared" ref="E457:E463" si="14">G457</f>
        <v>2.3258519172668457</v>
      </c>
      <c r="F457" s="1" t="e">
        <f>VLOOKUP(B457,input!$L$4:$M$25,2,FALSE)</f>
        <v>#N/A</v>
      </c>
      <c r="G457" s="1">
        <f t="shared" ref="G457:G463" si="15">_xlfn.IFNA(F457,D457)</f>
        <v>2.3258519172668457</v>
      </c>
    </row>
    <row r="458" spans="1:7" ht="45" x14ac:dyDescent="0.25">
      <c r="A458" s="5" t="s">
        <v>926</v>
      </c>
      <c r="B458" s="14" t="s">
        <v>927</v>
      </c>
      <c r="C458" s="19"/>
      <c r="D458" s="35">
        <v>1.3500000238418579</v>
      </c>
      <c r="E458" s="41">
        <f t="shared" si="14"/>
        <v>1.3500000238418579</v>
      </c>
      <c r="F458" s="1" t="e">
        <f>VLOOKUP(B458,input!$L$4:$M$25,2,FALSE)</f>
        <v>#N/A</v>
      </c>
      <c r="G458" s="1">
        <f t="shared" si="15"/>
        <v>1.3500000238418579</v>
      </c>
    </row>
    <row r="459" spans="1:7" ht="30" x14ac:dyDescent="0.25">
      <c r="A459" s="5" t="s">
        <v>928</v>
      </c>
      <c r="B459" s="14" t="s">
        <v>929</v>
      </c>
      <c r="C459" s="19"/>
      <c r="D459" s="38">
        <v>0.97000002861022949</v>
      </c>
      <c r="E459" s="41">
        <f t="shared" si="14"/>
        <v>0.97000002861022949</v>
      </c>
      <c r="F459" s="1" t="e">
        <f>VLOOKUP(B459,input!$L$4:$M$25,2,FALSE)</f>
        <v>#N/A</v>
      </c>
      <c r="G459" s="1">
        <f t="shared" si="15"/>
        <v>0.97000002861022949</v>
      </c>
    </row>
    <row r="460" spans="1:7" ht="30" x14ac:dyDescent="0.25">
      <c r="A460" s="5" t="s">
        <v>930</v>
      </c>
      <c r="B460" s="14" t="s">
        <v>931</v>
      </c>
      <c r="C460" s="19"/>
      <c r="D460" s="38">
        <v>0.72000002861022949</v>
      </c>
      <c r="E460" s="41">
        <f t="shared" si="14"/>
        <v>0.72000002861022949</v>
      </c>
      <c r="F460" s="1" t="e">
        <f>VLOOKUP(B460,input!$L$4:$M$25,2,FALSE)</f>
        <v>#N/A</v>
      </c>
      <c r="G460" s="1">
        <f t="shared" si="15"/>
        <v>0.72000002861022949</v>
      </c>
    </row>
    <row r="461" spans="1:7" ht="30" x14ac:dyDescent="0.25">
      <c r="A461" s="5" t="s">
        <v>932</v>
      </c>
      <c r="B461" s="14" t="s">
        <v>933</v>
      </c>
      <c r="C461" s="19" t="s">
        <v>33</v>
      </c>
      <c r="D461" s="36">
        <v>99.75</v>
      </c>
      <c r="E461" s="41">
        <f t="shared" si="14"/>
        <v>99.75</v>
      </c>
      <c r="F461" s="1" t="e">
        <f>VLOOKUP(B461,input!$L$4:$M$25,2,FALSE)</f>
        <v>#N/A</v>
      </c>
      <c r="G461" s="1">
        <f t="shared" si="15"/>
        <v>99.75</v>
      </c>
    </row>
    <row r="462" spans="1:7" ht="30" x14ac:dyDescent="0.25">
      <c r="A462" s="5" t="s">
        <v>934</v>
      </c>
      <c r="B462" s="14" t="s">
        <v>935</v>
      </c>
      <c r="C462" s="19"/>
      <c r="D462" s="35">
        <v>1</v>
      </c>
      <c r="E462" s="41">
        <f t="shared" si="14"/>
        <v>1</v>
      </c>
      <c r="F462" s="1" t="e">
        <f>VLOOKUP(B462,input!$L$4:$M$25,2,FALSE)</f>
        <v>#N/A</v>
      </c>
      <c r="G462" s="1">
        <f t="shared" si="15"/>
        <v>1</v>
      </c>
    </row>
    <row r="463" spans="1:7" x14ac:dyDescent="0.25">
      <c r="A463" s="5" t="s">
        <v>936</v>
      </c>
      <c r="B463" s="14" t="s">
        <v>937</v>
      </c>
      <c r="C463" s="19"/>
      <c r="D463" s="11" t="s">
        <v>938</v>
      </c>
      <c r="E463" s="41" t="str">
        <f t="shared" si="14"/>
        <v>ESP</v>
      </c>
      <c r="F463" s="1" t="e">
        <f>VLOOKUP(B463,input!$L$4:$M$25,2,FALSE)</f>
        <v>#N/A</v>
      </c>
      <c r="G463" s="1" t="str">
        <f t="shared" si="15"/>
        <v>ESP</v>
      </c>
    </row>
    <row r="464" spans="1:7" x14ac:dyDescent="0.25">
      <c r="A464" s="5"/>
      <c r="B464" s="14"/>
      <c r="C464" s="19"/>
      <c r="D464" s="11"/>
      <c r="E464" s="31"/>
    </row>
    <row r="465" spans="1:5" x14ac:dyDescent="0.25">
      <c r="A465" s="8"/>
      <c r="B465" s="25" t="s">
        <v>5</v>
      </c>
      <c r="C465" s="26" t="s">
        <v>3</v>
      </c>
      <c r="D465" s="13" t="s">
        <v>6</v>
      </c>
      <c r="E465" s="32" t="s">
        <v>6</v>
      </c>
    </row>
    <row r="466" spans="1:5" x14ac:dyDescent="0.25">
      <c r="A466" s="5" t="s">
        <v>939</v>
      </c>
      <c r="B466" s="15" t="s">
        <v>940</v>
      </c>
      <c r="C466" s="20" t="s">
        <v>38</v>
      </c>
      <c r="D466" s="42">
        <v>1.0124009847640991</v>
      </c>
      <c r="E466" s="53">
        <v>1.0124000310897827</v>
      </c>
    </row>
    <row r="467" spans="1:5" x14ac:dyDescent="0.25">
      <c r="A467" s="5" t="s">
        <v>941</v>
      </c>
      <c r="B467" s="15" t="s">
        <v>942</v>
      </c>
      <c r="C467" s="20" t="s">
        <v>30</v>
      </c>
      <c r="D467" s="43">
        <v>32.179996490478516</v>
      </c>
      <c r="E467" s="54">
        <v>29.999990463256836</v>
      </c>
    </row>
    <row r="468" spans="1:5" x14ac:dyDescent="0.25">
      <c r="A468" s="5" t="s">
        <v>943</v>
      </c>
      <c r="B468" s="15" t="s">
        <v>944</v>
      </c>
      <c r="C468" s="20" t="s">
        <v>33</v>
      </c>
      <c r="D468" s="43">
        <v>59.560001373291016</v>
      </c>
      <c r="E468" s="54">
        <v>70.77783203125</v>
      </c>
    </row>
    <row r="469" spans="1:5" ht="30" x14ac:dyDescent="0.25">
      <c r="A469" s="5" t="s">
        <v>945</v>
      </c>
      <c r="B469" s="15" t="s">
        <v>946</v>
      </c>
      <c r="C469" s="20" t="s">
        <v>30</v>
      </c>
      <c r="D469" s="43">
        <v>25.634248733520508</v>
      </c>
      <c r="E469" s="54">
        <v>25.632823944091797</v>
      </c>
    </row>
    <row r="470" spans="1:5" x14ac:dyDescent="0.25">
      <c r="A470" s="5" t="s">
        <v>947</v>
      </c>
      <c r="B470" s="15" t="s">
        <v>948</v>
      </c>
      <c r="C470" s="20" t="s">
        <v>155</v>
      </c>
      <c r="D470" s="44">
        <v>84949.171875</v>
      </c>
      <c r="E470" s="55">
        <v>89905.265625</v>
      </c>
    </row>
    <row r="471" spans="1:5" x14ac:dyDescent="0.25">
      <c r="A471" s="5" t="s">
        <v>949</v>
      </c>
      <c r="B471" s="15" t="s">
        <v>950</v>
      </c>
      <c r="C471" s="20" t="s">
        <v>155</v>
      </c>
      <c r="D471" s="44">
        <v>76382.578125</v>
      </c>
      <c r="E471" s="55">
        <v>81261.734375</v>
      </c>
    </row>
    <row r="472" spans="1:5" ht="30" x14ac:dyDescent="0.25">
      <c r="A472" s="5" t="s">
        <v>951</v>
      </c>
      <c r="B472" s="15" t="s">
        <v>952</v>
      </c>
      <c r="C472" s="20" t="s">
        <v>155</v>
      </c>
      <c r="D472" s="44">
        <v>8566.587890625</v>
      </c>
      <c r="E472" s="55">
        <v>8643.5283203125</v>
      </c>
    </row>
    <row r="473" spans="1:5" x14ac:dyDescent="0.25">
      <c r="A473" s="5" t="s">
        <v>953</v>
      </c>
      <c r="B473" s="15" t="s">
        <v>954</v>
      </c>
      <c r="C473" s="20" t="s">
        <v>155</v>
      </c>
      <c r="D473" s="44">
        <v>8141.841796875</v>
      </c>
      <c r="E473" s="55">
        <v>8194.001953125</v>
      </c>
    </row>
    <row r="474" spans="1:5" x14ac:dyDescent="0.25">
      <c r="A474" s="5" t="s">
        <v>955</v>
      </c>
      <c r="B474" s="15" t="s">
        <v>956</v>
      </c>
      <c r="C474" s="20" t="s">
        <v>155</v>
      </c>
      <c r="D474" s="45">
        <v>424.745849609375</v>
      </c>
      <c r="E474" s="56">
        <v>449.52633666992187</v>
      </c>
    </row>
    <row r="475" spans="1:5" ht="30" x14ac:dyDescent="0.25">
      <c r="A475" s="5" t="s">
        <v>957</v>
      </c>
      <c r="B475" s="15" t="s">
        <v>958</v>
      </c>
      <c r="C475" s="20" t="s">
        <v>33</v>
      </c>
      <c r="D475" s="43">
        <v>35.212776184082031</v>
      </c>
      <c r="E475" s="54">
        <v>36.373809814453125</v>
      </c>
    </row>
    <row r="476" spans="1:5" x14ac:dyDescent="0.25">
      <c r="A476" s="5" t="s">
        <v>959</v>
      </c>
      <c r="B476" s="15" t="s">
        <v>960</v>
      </c>
      <c r="C476" s="20" t="s">
        <v>961</v>
      </c>
      <c r="D476" s="44">
        <v>10223.5615234375</v>
      </c>
      <c r="E476" s="55">
        <v>9897.23046875</v>
      </c>
    </row>
    <row r="477" spans="1:5" x14ac:dyDescent="0.25">
      <c r="A477" s="5" t="s">
        <v>962</v>
      </c>
      <c r="B477" s="15" t="s">
        <v>963</v>
      </c>
      <c r="C477" s="20" t="s">
        <v>33</v>
      </c>
      <c r="D477" s="43">
        <v>31.66179084777832</v>
      </c>
      <c r="E477" s="54">
        <v>32.876815795898438</v>
      </c>
    </row>
    <row r="478" spans="1:5" x14ac:dyDescent="0.25">
      <c r="A478" s="5" t="s">
        <v>964</v>
      </c>
      <c r="B478" s="15" t="s">
        <v>965</v>
      </c>
      <c r="C478" s="20" t="s">
        <v>961</v>
      </c>
      <c r="D478" s="44">
        <v>11370.171875</v>
      </c>
      <c r="E478" s="55">
        <v>10949.96484375</v>
      </c>
    </row>
    <row r="479" spans="1:5" x14ac:dyDescent="0.25">
      <c r="A479" s="5" t="s">
        <v>966</v>
      </c>
      <c r="B479" s="15" t="s">
        <v>967</v>
      </c>
      <c r="C479" s="20" t="s">
        <v>155</v>
      </c>
      <c r="D479" s="44">
        <v>241245.296875</v>
      </c>
      <c r="E479" s="55">
        <v>247170.3125</v>
      </c>
    </row>
    <row r="480" spans="1:5" x14ac:dyDescent="0.25">
      <c r="A480" s="5" t="s">
        <v>968</v>
      </c>
      <c r="B480" s="15" t="s">
        <v>969</v>
      </c>
      <c r="C480" s="20" t="s">
        <v>155</v>
      </c>
      <c r="D480" s="46">
        <v>0</v>
      </c>
      <c r="E480" s="57">
        <v>0</v>
      </c>
    </row>
    <row r="481" spans="1:5" x14ac:dyDescent="0.25">
      <c r="A481" s="5" t="s">
        <v>970</v>
      </c>
      <c r="B481" s="15" t="s">
        <v>971</v>
      </c>
      <c r="C481" s="20" t="s">
        <v>33</v>
      </c>
      <c r="D481" s="43">
        <v>31.66179084777832</v>
      </c>
      <c r="E481" s="54">
        <v>32.876815795898438</v>
      </c>
    </row>
    <row r="482" spans="1:5" x14ac:dyDescent="0.25">
      <c r="A482" s="5" t="s">
        <v>972</v>
      </c>
      <c r="B482" s="15" t="s">
        <v>973</v>
      </c>
      <c r="C482" s="20" t="s">
        <v>33</v>
      </c>
      <c r="D482" s="43">
        <v>31.66179084777832</v>
      </c>
      <c r="E482" s="54">
        <v>32.876815795898438</v>
      </c>
    </row>
    <row r="483" spans="1:5" ht="30" x14ac:dyDescent="0.25">
      <c r="A483" s="5" t="s">
        <v>974</v>
      </c>
      <c r="B483" s="15" t="s">
        <v>975</v>
      </c>
      <c r="C483" s="20" t="s">
        <v>33</v>
      </c>
      <c r="D483" s="43">
        <v>28.665323257446289</v>
      </c>
      <c r="E483" s="54">
        <v>30.247228622436523</v>
      </c>
    </row>
    <row r="484" spans="1:5" x14ac:dyDescent="0.25">
      <c r="A484" s="5" t="s">
        <v>976</v>
      </c>
      <c r="B484" s="15" t="s">
        <v>977</v>
      </c>
      <c r="C484" s="20" t="s">
        <v>961</v>
      </c>
      <c r="D484" s="44">
        <v>12558.728515625</v>
      </c>
      <c r="E484" s="55">
        <v>11901.916015625</v>
      </c>
    </row>
    <row r="485" spans="1:5" ht="30" x14ac:dyDescent="0.25">
      <c r="A485" s="5" t="s">
        <v>978</v>
      </c>
      <c r="B485" s="15" t="s">
        <v>979</v>
      </c>
      <c r="C485" s="20" t="s">
        <v>155</v>
      </c>
      <c r="D485" s="44">
        <v>266463.34375</v>
      </c>
      <c r="E485" s="55">
        <v>268658.4375</v>
      </c>
    </row>
    <row r="486" spans="1:5" ht="30" x14ac:dyDescent="0.25">
      <c r="A486" s="5" t="s">
        <v>980</v>
      </c>
      <c r="B486" s="15" t="s">
        <v>981</v>
      </c>
      <c r="C486" s="20" t="s">
        <v>155</v>
      </c>
      <c r="D486" s="44">
        <v>241245.296875</v>
      </c>
      <c r="E486" s="55">
        <v>247170.3125</v>
      </c>
    </row>
    <row r="487" spans="1:5" ht="30" x14ac:dyDescent="0.25">
      <c r="A487" s="5" t="s">
        <v>982</v>
      </c>
      <c r="B487" s="15" t="s">
        <v>983</v>
      </c>
      <c r="C487" s="20" t="s">
        <v>33</v>
      </c>
      <c r="D487" s="43">
        <v>31.66179084777832</v>
      </c>
      <c r="E487" s="54">
        <v>32.876815795898438</v>
      </c>
    </row>
    <row r="488" spans="1:5" x14ac:dyDescent="0.25">
      <c r="A488" s="5" t="s">
        <v>984</v>
      </c>
      <c r="B488" s="15" t="s">
        <v>985</v>
      </c>
      <c r="C488" s="20" t="s">
        <v>41</v>
      </c>
      <c r="D488" s="47">
        <v>0.8086053729057312</v>
      </c>
      <c r="E488" s="58">
        <v>0.85125070810317993</v>
      </c>
    </row>
    <row r="489" spans="1:5" x14ac:dyDescent="0.25">
      <c r="A489" s="5" t="s">
        <v>986</v>
      </c>
      <c r="B489" s="15" t="s">
        <v>987</v>
      </c>
      <c r="C489" s="20" t="s">
        <v>41</v>
      </c>
      <c r="D489" s="47">
        <v>0.7565000057220459</v>
      </c>
      <c r="E489" s="58">
        <v>0.79905992746353149</v>
      </c>
    </row>
    <row r="490" spans="1:5" ht="30" x14ac:dyDescent="0.25">
      <c r="A490" s="5" t="s">
        <v>988</v>
      </c>
      <c r="B490" s="15" t="s">
        <v>989</v>
      </c>
      <c r="C490" s="20" t="s">
        <v>155</v>
      </c>
      <c r="D490" s="46">
        <v>0</v>
      </c>
      <c r="E490" s="57">
        <v>0</v>
      </c>
    </row>
    <row r="491" spans="1:5" x14ac:dyDescent="0.25">
      <c r="A491" s="5" t="s">
        <v>990</v>
      </c>
      <c r="B491" s="15" t="s">
        <v>991</v>
      </c>
      <c r="C491" s="20" t="s">
        <v>155</v>
      </c>
      <c r="D491" s="46">
        <v>0</v>
      </c>
      <c r="E491" s="57">
        <v>0</v>
      </c>
    </row>
    <row r="492" spans="1:5" x14ac:dyDescent="0.25">
      <c r="A492" s="5" t="s">
        <v>992</v>
      </c>
      <c r="B492" s="15" t="s">
        <v>993</v>
      </c>
      <c r="C492" s="20" t="s">
        <v>155</v>
      </c>
      <c r="D492" s="44">
        <v>241245.296875</v>
      </c>
      <c r="E492" s="55">
        <v>247170.3125</v>
      </c>
    </row>
    <row r="493" spans="1:5" ht="30" x14ac:dyDescent="0.25">
      <c r="A493" s="5" t="s">
        <v>994</v>
      </c>
      <c r="B493" s="15" t="s">
        <v>995</v>
      </c>
      <c r="C493" s="20" t="s">
        <v>155</v>
      </c>
      <c r="D493" s="46">
        <v>0</v>
      </c>
      <c r="E493" s="57">
        <v>0</v>
      </c>
    </row>
    <row r="494" spans="1:5" x14ac:dyDescent="0.25">
      <c r="A494" s="5" t="s">
        <v>996</v>
      </c>
      <c r="B494" s="15" t="s">
        <v>997</v>
      </c>
      <c r="C494" s="20" t="s">
        <v>155</v>
      </c>
      <c r="D494" s="46">
        <v>0</v>
      </c>
      <c r="E494" s="57">
        <v>0</v>
      </c>
    </row>
    <row r="495" spans="1:5" x14ac:dyDescent="0.25">
      <c r="A495" s="5" t="s">
        <v>998</v>
      </c>
      <c r="B495" s="15" t="s">
        <v>999</v>
      </c>
      <c r="C495" s="20" t="s">
        <v>155</v>
      </c>
      <c r="D495" s="44">
        <v>266463.34375</v>
      </c>
      <c r="E495" s="55">
        <v>268658.4375</v>
      </c>
    </row>
    <row r="496" spans="1:5" x14ac:dyDescent="0.25">
      <c r="A496" s="5" t="s">
        <v>1000</v>
      </c>
      <c r="B496" s="15" t="s">
        <v>1001</v>
      </c>
      <c r="C496" s="20" t="s">
        <v>347</v>
      </c>
      <c r="D496" s="42">
        <v>2.4391827583312988</v>
      </c>
      <c r="E496" s="53">
        <v>2.4391825199127197</v>
      </c>
    </row>
    <row r="497" spans="1:5" x14ac:dyDescent="0.25">
      <c r="A497" s="5" t="s">
        <v>1002</v>
      </c>
      <c r="B497" s="15" t="s">
        <v>1003</v>
      </c>
      <c r="C497" s="20" t="s">
        <v>1004</v>
      </c>
      <c r="D497" s="48">
        <v>2118.388916015625</v>
      </c>
      <c r="E497" s="59">
        <v>2170.416748046875</v>
      </c>
    </row>
    <row r="498" spans="1:5" x14ac:dyDescent="0.25">
      <c r="A498" s="5" t="s">
        <v>1005</v>
      </c>
      <c r="B498" s="15" t="s">
        <v>1006</v>
      </c>
      <c r="C498" s="20" t="s">
        <v>347</v>
      </c>
      <c r="D498" s="42">
        <v>4.7393050193786621</v>
      </c>
      <c r="E498" s="53">
        <v>4.7393050193786621</v>
      </c>
    </row>
    <row r="499" spans="1:5" x14ac:dyDescent="0.25">
      <c r="A499" s="5" t="s">
        <v>1007</v>
      </c>
      <c r="B499" s="15" t="s">
        <v>1008</v>
      </c>
      <c r="C499" s="20" t="s">
        <v>1004</v>
      </c>
      <c r="D499" s="46">
        <v>0</v>
      </c>
      <c r="E499" s="57">
        <v>0</v>
      </c>
    </row>
    <row r="500" spans="1:5" x14ac:dyDescent="0.25">
      <c r="A500" s="5" t="s">
        <v>1009</v>
      </c>
      <c r="B500" s="15" t="s">
        <v>1010</v>
      </c>
      <c r="C500" s="20"/>
      <c r="D500" s="49">
        <v>44253</v>
      </c>
      <c r="E500" s="60">
        <v>44253</v>
      </c>
    </row>
    <row r="501" spans="1:5" ht="30" x14ac:dyDescent="0.25">
      <c r="A501" s="5" t="s">
        <v>1011</v>
      </c>
      <c r="B501" s="15" t="s">
        <v>1012</v>
      </c>
      <c r="C501" s="20" t="s">
        <v>1013</v>
      </c>
      <c r="D501" s="44">
        <v>21524160</v>
      </c>
      <c r="E501" s="55">
        <v>22214586</v>
      </c>
    </row>
    <row r="502" spans="1:5" ht="30" x14ac:dyDescent="0.25">
      <c r="A502" s="5" t="s">
        <v>1014</v>
      </c>
      <c r="B502" s="15" t="s">
        <v>1015</v>
      </c>
      <c r="C502" s="20" t="s">
        <v>1013</v>
      </c>
      <c r="D502" s="44">
        <v>27664248</v>
      </c>
      <c r="E502" s="55">
        <v>28552904</v>
      </c>
    </row>
    <row r="503" spans="1:5" x14ac:dyDescent="0.25">
      <c r="A503" s="5" t="s">
        <v>1016</v>
      </c>
      <c r="B503" s="15" t="s">
        <v>1017</v>
      </c>
      <c r="C503" s="20"/>
      <c r="D503" s="44">
        <v>8100</v>
      </c>
      <c r="E503" s="55">
        <v>8100</v>
      </c>
    </row>
    <row r="504" spans="1:5" ht="30" x14ac:dyDescent="0.25">
      <c r="A504" s="5" t="s">
        <v>1018</v>
      </c>
      <c r="B504" s="15" t="s">
        <v>1019</v>
      </c>
      <c r="C504" s="20"/>
      <c r="D504" s="45">
        <v>618.6988525390625</v>
      </c>
      <c r="E504" s="56">
        <v>658.22003173828125</v>
      </c>
    </row>
    <row r="505" spans="1:5" x14ac:dyDescent="0.25">
      <c r="A505" s="5" t="s">
        <v>1020</v>
      </c>
      <c r="B505" s="15" t="s">
        <v>1021</v>
      </c>
      <c r="C505" s="20" t="s">
        <v>1022</v>
      </c>
      <c r="D505" s="46">
        <v>0</v>
      </c>
      <c r="E505" s="57">
        <v>0</v>
      </c>
    </row>
    <row r="506" spans="1:5" x14ac:dyDescent="0.25">
      <c r="A506" s="5" t="s">
        <v>1023</v>
      </c>
      <c r="B506" s="15" t="s">
        <v>1024</v>
      </c>
      <c r="C506" s="20" t="s">
        <v>1022</v>
      </c>
      <c r="D506" s="44">
        <v>7034.712890625</v>
      </c>
      <c r="E506" s="55">
        <v>7207.486328125</v>
      </c>
    </row>
    <row r="507" spans="1:5" x14ac:dyDescent="0.25">
      <c r="A507" s="5" t="s">
        <v>1025</v>
      </c>
      <c r="B507" s="15" t="s">
        <v>1026</v>
      </c>
      <c r="C507" s="20" t="s">
        <v>1027</v>
      </c>
      <c r="D507" s="42">
        <v>6.6254324913024902</v>
      </c>
      <c r="E507" s="53">
        <v>6.974853515625</v>
      </c>
    </row>
    <row r="508" spans="1:5" x14ac:dyDescent="0.25">
      <c r="A508" s="5" t="s">
        <v>1028</v>
      </c>
      <c r="B508" s="15" t="s">
        <v>1029</v>
      </c>
      <c r="C508" s="20" t="s">
        <v>1030</v>
      </c>
      <c r="D508" s="45">
        <v>663.960693359375</v>
      </c>
      <c r="E508" s="56">
        <v>669.4302978515625</v>
      </c>
    </row>
    <row r="509" spans="1:5" x14ac:dyDescent="0.25">
      <c r="A509" s="5" t="s">
        <v>1031</v>
      </c>
      <c r="B509" s="15" t="s">
        <v>1032</v>
      </c>
      <c r="C509" s="20" t="s">
        <v>1033</v>
      </c>
      <c r="D509" s="44">
        <v>27664.248046875</v>
      </c>
      <c r="E509" s="55">
        <v>28552.904296875</v>
      </c>
    </row>
    <row r="510" spans="1:5" ht="30" x14ac:dyDescent="0.25">
      <c r="A510" s="5" t="s">
        <v>1034</v>
      </c>
      <c r="B510" s="15" t="s">
        <v>1035</v>
      </c>
      <c r="C510" s="20" t="s">
        <v>1036</v>
      </c>
      <c r="D510" s="45">
        <v>362.18008422851562</v>
      </c>
      <c r="E510" s="56">
        <v>351.36962890625</v>
      </c>
    </row>
    <row r="511" spans="1:5" x14ac:dyDescent="0.25">
      <c r="A511" s="5" t="s">
        <v>1037</v>
      </c>
      <c r="B511" s="15" t="s">
        <v>1038</v>
      </c>
      <c r="C511" s="20" t="s">
        <v>1033</v>
      </c>
      <c r="D511" s="44">
        <v>337297.78125</v>
      </c>
      <c r="E511" s="55">
        <v>374289.96875</v>
      </c>
    </row>
    <row r="512" spans="1:5" x14ac:dyDescent="0.25">
      <c r="A512" s="5" t="s">
        <v>1039</v>
      </c>
      <c r="B512" s="15" t="s">
        <v>1040</v>
      </c>
      <c r="C512" s="20" t="s">
        <v>1033</v>
      </c>
      <c r="D512" s="44">
        <v>8299.275390625</v>
      </c>
      <c r="E512" s="55">
        <v>8565.87109375</v>
      </c>
    </row>
    <row r="513" spans="1:5" ht="30" x14ac:dyDescent="0.25">
      <c r="A513" s="5" t="s">
        <v>1041</v>
      </c>
      <c r="B513" s="15" t="s">
        <v>1042</v>
      </c>
      <c r="C513" s="20" t="s">
        <v>33</v>
      </c>
      <c r="D513" s="43">
        <v>52.435577392578125</v>
      </c>
      <c r="E513" s="54">
        <v>55.860435485839844</v>
      </c>
    </row>
    <row r="514" spans="1:5" ht="30" x14ac:dyDescent="0.25">
      <c r="A514" s="5" t="s">
        <v>1043</v>
      </c>
      <c r="B514" s="15" t="s">
        <v>1044</v>
      </c>
      <c r="C514" s="20" t="s">
        <v>33</v>
      </c>
      <c r="D514" s="45">
        <v>150.3115234375</v>
      </c>
      <c r="E514" s="56">
        <v>161.66677856445312</v>
      </c>
    </row>
    <row r="515" spans="1:5" x14ac:dyDescent="0.25">
      <c r="A515" s="5" t="s">
        <v>1045</v>
      </c>
      <c r="B515" s="15" t="s">
        <v>1046</v>
      </c>
      <c r="C515" s="20"/>
      <c r="D515" s="47">
        <v>0.67927819490432739</v>
      </c>
      <c r="E515" s="58">
        <v>0.63059848546981812</v>
      </c>
    </row>
    <row r="516" spans="1:5" x14ac:dyDescent="0.25">
      <c r="A516" s="5" t="s">
        <v>1047</v>
      </c>
      <c r="B516" s="15" t="s">
        <v>1048</v>
      </c>
      <c r="C516" s="20" t="s">
        <v>1033</v>
      </c>
      <c r="D516" s="44">
        <v>173040.921875</v>
      </c>
      <c r="E516" s="55">
        <v>192774.5625</v>
      </c>
    </row>
    <row r="517" spans="1:5" x14ac:dyDescent="0.25">
      <c r="A517" s="5" t="s">
        <v>1049</v>
      </c>
      <c r="B517" s="15" t="s">
        <v>1050</v>
      </c>
      <c r="C517" s="20" t="s">
        <v>1051</v>
      </c>
      <c r="D517" s="47">
        <v>3.5450570285320282E-2</v>
      </c>
      <c r="E517" s="58">
        <v>3.4057296812534332E-2</v>
      </c>
    </row>
    <row r="518" spans="1:5" x14ac:dyDescent="0.25">
      <c r="A518" s="5" t="s">
        <v>1052</v>
      </c>
      <c r="B518" s="15" t="s">
        <v>1053</v>
      </c>
      <c r="C518" s="20" t="s">
        <v>347</v>
      </c>
      <c r="D518" s="42">
        <v>5.0380377769470215</v>
      </c>
      <c r="E518" s="53">
        <v>5.2650079727172852</v>
      </c>
    </row>
    <row r="519" spans="1:5" ht="30" x14ac:dyDescent="0.25">
      <c r="A519" s="5" t="s">
        <v>1054</v>
      </c>
      <c r="B519" s="15" t="s">
        <v>1055</v>
      </c>
      <c r="C519" s="20" t="s">
        <v>1013</v>
      </c>
      <c r="D519" s="44">
        <v>21524160</v>
      </c>
      <c r="E519" s="55">
        <v>22214586</v>
      </c>
    </row>
    <row r="520" spans="1:5" ht="30" x14ac:dyDescent="0.25">
      <c r="A520" s="5" t="s">
        <v>1056</v>
      </c>
      <c r="B520" s="15" t="s">
        <v>1057</v>
      </c>
      <c r="C520" s="20" t="s">
        <v>1013</v>
      </c>
      <c r="D520" s="46">
        <v>0</v>
      </c>
      <c r="E520" s="57">
        <v>0</v>
      </c>
    </row>
    <row r="521" spans="1:5" ht="45" x14ac:dyDescent="0.25">
      <c r="A521" s="5" t="s">
        <v>1058</v>
      </c>
      <c r="B521" s="15" t="s">
        <v>1059</v>
      </c>
      <c r="C521" s="20" t="s">
        <v>1013</v>
      </c>
      <c r="D521" s="44">
        <v>21524160</v>
      </c>
      <c r="E521" s="55">
        <v>22214586</v>
      </c>
    </row>
    <row r="522" spans="1:5" ht="30" x14ac:dyDescent="0.25">
      <c r="A522" s="5" t="s">
        <v>1060</v>
      </c>
      <c r="B522" s="15" t="s">
        <v>1061</v>
      </c>
      <c r="C522" s="20" t="s">
        <v>1013</v>
      </c>
      <c r="D522" s="44">
        <v>4202914.5</v>
      </c>
      <c r="E522" s="55">
        <v>4339005</v>
      </c>
    </row>
    <row r="523" spans="1:5" x14ac:dyDescent="0.25">
      <c r="A523" s="5" t="s">
        <v>1062</v>
      </c>
      <c r="B523" s="15" t="s">
        <v>1063</v>
      </c>
      <c r="C523" s="20" t="s">
        <v>1013</v>
      </c>
      <c r="D523" s="44">
        <v>25727074</v>
      </c>
      <c r="E523" s="55">
        <v>26553592</v>
      </c>
    </row>
    <row r="524" spans="1:5" x14ac:dyDescent="0.25">
      <c r="A524" s="5" t="s">
        <v>1064</v>
      </c>
      <c r="B524" s="15" t="s">
        <v>1065</v>
      </c>
      <c r="C524" s="20" t="s">
        <v>1013</v>
      </c>
      <c r="D524" s="44">
        <v>27664248</v>
      </c>
      <c r="E524" s="55">
        <v>28552904</v>
      </c>
    </row>
    <row r="525" spans="1:5" ht="30" x14ac:dyDescent="0.25">
      <c r="A525" s="5" t="s">
        <v>1066</v>
      </c>
      <c r="B525" s="15" t="s">
        <v>1067</v>
      </c>
      <c r="C525" s="20" t="s">
        <v>155</v>
      </c>
      <c r="D525" s="44">
        <v>84949.171875</v>
      </c>
      <c r="E525" s="55">
        <v>89905.265625</v>
      </c>
    </row>
    <row r="526" spans="1:5" ht="30" x14ac:dyDescent="0.25">
      <c r="A526" s="5" t="s">
        <v>1068</v>
      </c>
      <c r="B526" s="15" t="s">
        <v>1069</v>
      </c>
      <c r="C526" s="20" t="s">
        <v>155</v>
      </c>
      <c r="D526" s="45">
        <v>776.894775390625</v>
      </c>
      <c r="E526" s="56">
        <v>783.1622314453125</v>
      </c>
    </row>
    <row r="527" spans="1:5" ht="30" x14ac:dyDescent="0.25">
      <c r="A527" s="5" t="s">
        <v>1070</v>
      </c>
      <c r="B527" s="15" t="s">
        <v>1071</v>
      </c>
      <c r="C527" s="20" t="s">
        <v>155</v>
      </c>
      <c r="D527" s="46">
        <v>0</v>
      </c>
      <c r="E527" s="57">
        <v>0</v>
      </c>
    </row>
    <row r="528" spans="1:5" ht="30" x14ac:dyDescent="0.25">
      <c r="A528" s="5" t="s">
        <v>1072</v>
      </c>
      <c r="B528" s="15" t="s">
        <v>1073</v>
      </c>
      <c r="C528" s="20" t="s">
        <v>155</v>
      </c>
      <c r="D528" s="45">
        <v>338.99960327148437</v>
      </c>
      <c r="E528" s="56">
        <v>291.21408081054687</v>
      </c>
    </row>
    <row r="529" spans="1:5" ht="30" x14ac:dyDescent="0.25">
      <c r="A529" s="5" t="s">
        <v>1074</v>
      </c>
      <c r="B529" s="15" t="s">
        <v>1075</v>
      </c>
      <c r="C529" s="20" t="s">
        <v>155</v>
      </c>
      <c r="D529" s="45">
        <v>913.40185546875</v>
      </c>
      <c r="E529" s="56">
        <v>761.01507568359375</v>
      </c>
    </row>
    <row r="530" spans="1:5" ht="30" x14ac:dyDescent="0.25">
      <c r="A530" s="5" t="s">
        <v>1076</v>
      </c>
      <c r="B530" s="15" t="s">
        <v>1077</v>
      </c>
      <c r="C530" s="20" t="s">
        <v>155</v>
      </c>
      <c r="D530" s="45">
        <v>219.97569274902344</v>
      </c>
      <c r="E530" s="56">
        <v>209.85871887207031</v>
      </c>
    </row>
    <row r="531" spans="1:5" ht="30" x14ac:dyDescent="0.25">
      <c r="A531" s="5" t="s">
        <v>1078</v>
      </c>
      <c r="B531" s="15" t="s">
        <v>1079</v>
      </c>
      <c r="C531" s="20" t="s">
        <v>155</v>
      </c>
      <c r="D531" s="45">
        <v>451.08935546875</v>
      </c>
      <c r="E531" s="56">
        <v>430.32089233398437</v>
      </c>
    </row>
    <row r="532" spans="1:5" ht="30" x14ac:dyDescent="0.25">
      <c r="A532" s="5" t="s">
        <v>1080</v>
      </c>
      <c r="B532" s="15" t="s">
        <v>1081</v>
      </c>
      <c r="C532" s="20" t="s">
        <v>155</v>
      </c>
      <c r="D532" s="45">
        <v>219.97569274902344</v>
      </c>
      <c r="E532" s="56">
        <v>209.85871887207031</v>
      </c>
    </row>
    <row r="533" spans="1:5" ht="30" x14ac:dyDescent="0.25">
      <c r="A533" s="5" t="s">
        <v>1082</v>
      </c>
      <c r="B533" s="15" t="s">
        <v>1083</v>
      </c>
      <c r="C533" s="20" t="s">
        <v>155</v>
      </c>
      <c r="D533" s="45">
        <v>451.08935546875</v>
      </c>
      <c r="E533" s="56">
        <v>430.32089233398437</v>
      </c>
    </row>
    <row r="534" spans="1:5" ht="30" x14ac:dyDescent="0.25">
      <c r="A534" s="5" t="s">
        <v>1084</v>
      </c>
      <c r="B534" s="15" t="s">
        <v>1085</v>
      </c>
      <c r="C534" s="20" t="s">
        <v>155</v>
      </c>
      <c r="D534" s="45">
        <v>736.154296875</v>
      </c>
      <c r="E534" s="56">
        <v>775.90447998046875</v>
      </c>
    </row>
    <row r="535" spans="1:5" ht="30" x14ac:dyDescent="0.25">
      <c r="A535" s="5" t="s">
        <v>1086</v>
      </c>
      <c r="B535" s="15" t="s">
        <v>1087</v>
      </c>
      <c r="C535" s="20" t="s">
        <v>155</v>
      </c>
      <c r="D535" s="46">
        <v>0</v>
      </c>
      <c r="E535" s="57">
        <v>0</v>
      </c>
    </row>
    <row r="536" spans="1:5" ht="30" x14ac:dyDescent="0.25">
      <c r="A536" s="5" t="s">
        <v>1088</v>
      </c>
      <c r="B536" s="15" t="s">
        <v>1089</v>
      </c>
      <c r="C536" s="20" t="s">
        <v>155</v>
      </c>
      <c r="D536" s="43">
        <v>79.078926086425781</v>
      </c>
      <c r="E536" s="54">
        <v>83.492729187011719</v>
      </c>
    </row>
    <row r="537" spans="1:5" ht="30" x14ac:dyDescent="0.25">
      <c r="A537" s="5" t="s">
        <v>1090</v>
      </c>
      <c r="B537" s="15" t="s">
        <v>1091</v>
      </c>
      <c r="C537" s="20" t="s">
        <v>155</v>
      </c>
      <c r="D537" s="48">
        <v>1095.5714111328125</v>
      </c>
      <c r="E537" s="59">
        <v>1177.5482177734375</v>
      </c>
    </row>
    <row r="538" spans="1:5" ht="30" x14ac:dyDescent="0.25">
      <c r="A538" s="5" t="s">
        <v>1092</v>
      </c>
      <c r="B538" s="15" t="s">
        <v>1093</v>
      </c>
      <c r="C538" s="20" t="s">
        <v>155</v>
      </c>
      <c r="D538" s="48">
        <v>1095.57177734375</v>
      </c>
      <c r="E538" s="59">
        <v>1177.54833984375</v>
      </c>
    </row>
    <row r="539" spans="1:5" ht="30" x14ac:dyDescent="0.25">
      <c r="A539" s="5" t="s">
        <v>1094</v>
      </c>
      <c r="B539" s="15" t="s">
        <v>1095</v>
      </c>
      <c r="C539" s="20" t="s">
        <v>155</v>
      </c>
      <c r="D539" s="45">
        <v>736.154296875</v>
      </c>
      <c r="E539" s="56">
        <v>775.90447998046875</v>
      </c>
    </row>
    <row r="540" spans="1:5" ht="30" x14ac:dyDescent="0.25">
      <c r="A540" s="5" t="s">
        <v>1096</v>
      </c>
      <c r="B540" s="15" t="s">
        <v>1097</v>
      </c>
      <c r="C540" s="20" t="s">
        <v>155</v>
      </c>
      <c r="D540" s="45">
        <v>178.39324951171875</v>
      </c>
      <c r="E540" s="56">
        <v>188.80105590820312</v>
      </c>
    </row>
    <row r="541" spans="1:5" ht="30" x14ac:dyDescent="0.25">
      <c r="A541" s="5" t="s">
        <v>1098</v>
      </c>
      <c r="B541" s="15" t="s">
        <v>1099</v>
      </c>
      <c r="C541" s="20" t="s">
        <v>155</v>
      </c>
      <c r="D541" s="45">
        <v>849.49169921875</v>
      </c>
      <c r="E541" s="56">
        <v>899.05267333984375</v>
      </c>
    </row>
    <row r="542" spans="1:5" ht="30" x14ac:dyDescent="0.25">
      <c r="A542" s="5" t="s">
        <v>1100</v>
      </c>
      <c r="B542" s="15" t="s">
        <v>1101</v>
      </c>
      <c r="C542" s="20" t="s">
        <v>155</v>
      </c>
      <c r="D542" s="45">
        <v>424.745849609375</v>
      </c>
      <c r="E542" s="56">
        <v>449.52633666992187</v>
      </c>
    </row>
    <row r="543" spans="1:5" x14ac:dyDescent="0.25">
      <c r="A543" s="5" t="s">
        <v>953</v>
      </c>
      <c r="B543" s="15" t="s">
        <v>1102</v>
      </c>
      <c r="C543" s="20" t="s">
        <v>155</v>
      </c>
      <c r="D543" s="44">
        <v>8141.841796875</v>
      </c>
      <c r="E543" s="55">
        <v>8194.001953125</v>
      </c>
    </row>
    <row r="544" spans="1:5" ht="30" x14ac:dyDescent="0.25">
      <c r="A544" s="5" t="s">
        <v>1103</v>
      </c>
      <c r="B544" s="15" t="s">
        <v>1104</v>
      </c>
      <c r="C544" s="20" t="s">
        <v>155</v>
      </c>
      <c r="D544" s="44">
        <v>241245.296875</v>
      </c>
      <c r="E544" s="55">
        <v>247170.3125</v>
      </c>
    </row>
    <row r="545" spans="1:5" ht="30" x14ac:dyDescent="0.25">
      <c r="A545" s="5" t="s">
        <v>730</v>
      </c>
      <c r="B545" s="15" t="s">
        <v>1105</v>
      </c>
      <c r="C545" s="20"/>
      <c r="D545" s="42">
        <v>1</v>
      </c>
      <c r="E545" s="53">
        <v>1</v>
      </c>
    </row>
    <row r="546" spans="1:5" ht="30" x14ac:dyDescent="0.25">
      <c r="A546" s="5" t="s">
        <v>1106</v>
      </c>
      <c r="B546" s="15" t="s">
        <v>1107</v>
      </c>
      <c r="C546" s="20"/>
      <c r="D546" s="12" t="s">
        <v>1108</v>
      </c>
      <c r="E546" s="33" t="s">
        <v>1108</v>
      </c>
    </row>
    <row r="547" spans="1:5" ht="30" x14ac:dyDescent="0.25">
      <c r="A547" s="5" t="s">
        <v>1109</v>
      </c>
      <c r="B547" s="15" t="s">
        <v>1110</v>
      </c>
      <c r="C547" s="20" t="s">
        <v>155</v>
      </c>
      <c r="D547" s="46">
        <v>0</v>
      </c>
      <c r="E547" s="57">
        <v>0</v>
      </c>
    </row>
    <row r="548" spans="1:5" ht="30" x14ac:dyDescent="0.25">
      <c r="A548" s="5" t="s">
        <v>1111</v>
      </c>
      <c r="B548" s="15" t="s">
        <v>1112</v>
      </c>
      <c r="C548" s="20"/>
      <c r="D548" s="42">
        <v>1</v>
      </c>
      <c r="E548" s="53">
        <v>1</v>
      </c>
    </row>
    <row r="549" spans="1:5" ht="30" x14ac:dyDescent="0.25">
      <c r="A549" s="5" t="s">
        <v>1113</v>
      </c>
      <c r="B549" s="15" t="s">
        <v>1114</v>
      </c>
      <c r="C549" s="20"/>
      <c r="D549" s="12" t="s">
        <v>1115</v>
      </c>
      <c r="E549" s="33" t="s">
        <v>1115</v>
      </c>
    </row>
    <row r="550" spans="1:5" ht="30" x14ac:dyDescent="0.25">
      <c r="A550" s="5" t="s">
        <v>1116</v>
      </c>
      <c r="B550" s="15" t="s">
        <v>1117</v>
      </c>
      <c r="C550" s="20" t="s">
        <v>155</v>
      </c>
      <c r="D550" s="46">
        <v>0</v>
      </c>
      <c r="E550" s="57">
        <v>0</v>
      </c>
    </row>
    <row r="551" spans="1:5" ht="30" x14ac:dyDescent="0.25">
      <c r="A551" s="5" t="s">
        <v>1118</v>
      </c>
      <c r="B551" s="15" t="s">
        <v>1119</v>
      </c>
      <c r="C551" s="20"/>
      <c r="D551" s="42">
        <v>1</v>
      </c>
      <c r="E551" s="53">
        <v>1</v>
      </c>
    </row>
    <row r="552" spans="1:5" ht="30" x14ac:dyDescent="0.25">
      <c r="A552" s="5" t="s">
        <v>1120</v>
      </c>
      <c r="B552" s="15" t="s">
        <v>1121</v>
      </c>
      <c r="C552" s="20"/>
      <c r="D552" s="12" t="s">
        <v>1115</v>
      </c>
      <c r="E552" s="33" t="s">
        <v>1115</v>
      </c>
    </row>
    <row r="553" spans="1:5" ht="30" x14ac:dyDescent="0.25">
      <c r="A553" s="5" t="s">
        <v>1122</v>
      </c>
      <c r="B553" s="15" t="s">
        <v>1123</v>
      </c>
      <c r="C553" s="20" t="s">
        <v>155</v>
      </c>
      <c r="D553" s="46">
        <v>0</v>
      </c>
      <c r="E553" s="57">
        <v>0</v>
      </c>
    </row>
    <row r="554" spans="1:5" ht="30" x14ac:dyDescent="0.25">
      <c r="A554" s="5" t="s">
        <v>1124</v>
      </c>
      <c r="B554" s="15" t="s">
        <v>1125</v>
      </c>
      <c r="C554" s="20"/>
      <c r="D554" s="42">
        <v>1</v>
      </c>
      <c r="E554" s="53">
        <v>1</v>
      </c>
    </row>
    <row r="555" spans="1:5" ht="30" x14ac:dyDescent="0.25">
      <c r="A555" s="5" t="s">
        <v>1126</v>
      </c>
      <c r="B555" s="15" t="s">
        <v>1127</v>
      </c>
      <c r="C555" s="20"/>
      <c r="D555" s="12" t="s">
        <v>1115</v>
      </c>
      <c r="E555" s="33" t="s">
        <v>1115</v>
      </c>
    </row>
    <row r="556" spans="1:5" ht="30" x14ac:dyDescent="0.25">
      <c r="A556" s="5" t="s">
        <v>1128</v>
      </c>
      <c r="B556" s="15" t="s">
        <v>1129</v>
      </c>
      <c r="C556" s="20" t="s">
        <v>155</v>
      </c>
      <c r="D556" s="46">
        <v>0</v>
      </c>
      <c r="E556" s="57">
        <v>0</v>
      </c>
    </row>
    <row r="557" spans="1:5" ht="30" x14ac:dyDescent="0.25">
      <c r="A557" s="5" t="s">
        <v>1130</v>
      </c>
      <c r="B557" s="15" t="s">
        <v>1131</v>
      </c>
      <c r="C557" s="20"/>
      <c r="D557" s="42">
        <v>1</v>
      </c>
      <c r="E557" s="53">
        <v>1</v>
      </c>
    </row>
    <row r="558" spans="1:5" ht="30" x14ac:dyDescent="0.25">
      <c r="A558" s="5" t="s">
        <v>1132</v>
      </c>
      <c r="B558" s="15" t="s">
        <v>1133</v>
      </c>
      <c r="C558" s="20"/>
      <c r="D558" s="12" t="s">
        <v>1115</v>
      </c>
      <c r="E558" s="33" t="s">
        <v>1115</v>
      </c>
    </row>
    <row r="559" spans="1:5" ht="30" x14ac:dyDescent="0.25">
      <c r="A559" s="5" t="s">
        <v>1134</v>
      </c>
      <c r="B559" s="15" t="s">
        <v>1135</v>
      </c>
      <c r="C559" s="20" t="s">
        <v>155</v>
      </c>
      <c r="D559" s="43">
        <v>14.168553352355957</v>
      </c>
      <c r="E559" s="54">
        <v>14.915794372558594</v>
      </c>
    </row>
    <row r="560" spans="1:5" ht="30" x14ac:dyDescent="0.25">
      <c r="A560" s="5" t="s">
        <v>1136</v>
      </c>
      <c r="B560" s="15" t="s">
        <v>1137</v>
      </c>
      <c r="C560" s="20"/>
      <c r="D560" s="42">
        <v>1</v>
      </c>
      <c r="E560" s="53">
        <v>1</v>
      </c>
    </row>
    <row r="561" spans="1:5" ht="30" x14ac:dyDescent="0.25">
      <c r="A561" s="5" t="s">
        <v>1138</v>
      </c>
      <c r="B561" s="15" t="s">
        <v>1139</v>
      </c>
      <c r="C561" s="20"/>
      <c r="D561" s="12" t="s">
        <v>1115</v>
      </c>
      <c r="E561" s="33" t="s">
        <v>1115</v>
      </c>
    </row>
    <row r="562" spans="1:5" ht="30" x14ac:dyDescent="0.25">
      <c r="A562" s="5" t="s">
        <v>1140</v>
      </c>
      <c r="B562" s="15" t="s">
        <v>1141</v>
      </c>
      <c r="C562" s="20" t="s">
        <v>155</v>
      </c>
      <c r="D562" s="44">
        <v>403332.0625</v>
      </c>
      <c r="E562" s="55">
        <v>397621.6875</v>
      </c>
    </row>
    <row r="563" spans="1:5" ht="30" x14ac:dyDescent="0.25">
      <c r="A563" s="5" t="s">
        <v>1142</v>
      </c>
      <c r="B563" s="15" t="s">
        <v>1143</v>
      </c>
      <c r="C563" s="20"/>
      <c r="D563" s="42">
        <v>1</v>
      </c>
      <c r="E563" s="53">
        <v>1</v>
      </c>
    </row>
    <row r="564" spans="1:5" ht="30" x14ac:dyDescent="0.25">
      <c r="A564" s="5" t="s">
        <v>1144</v>
      </c>
      <c r="B564" s="15" t="s">
        <v>1145</v>
      </c>
      <c r="C564" s="20"/>
      <c r="D564" s="12" t="s">
        <v>1115</v>
      </c>
      <c r="E564" s="33" t="s">
        <v>1115</v>
      </c>
    </row>
    <row r="565" spans="1:5" ht="30" x14ac:dyDescent="0.25">
      <c r="A565" s="5" t="s">
        <v>1146</v>
      </c>
      <c r="B565" s="15" t="s">
        <v>1147</v>
      </c>
      <c r="C565" s="20" t="s">
        <v>155</v>
      </c>
      <c r="D565" s="46">
        <v>0</v>
      </c>
      <c r="E565" s="57">
        <v>0</v>
      </c>
    </row>
    <row r="566" spans="1:5" ht="30" x14ac:dyDescent="0.25">
      <c r="A566" s="5" t="s">
        <v>1148</v>
      </c>
      <c r="B566" s="15" t="s">
        <v>1149</v>
      </c>
      <c r="C566" s="20"/>
      <c r="D566" s="42">
        <v>1</v>
      </c>
      <c r="E566" s="53">
        <v>1</v>
      </c>
    </row>
    <row r="567" spans="1:5" ht="30" x14ac:dyDescent="0.25">
      <c r="A567" s="5" t="s">
        <v>1150</v>
      </c>
      <c r="B567" s="15" t="s">
        <v>1151</v>
      </c>
      <c r="C567" s="20"/>
      <c r="D567" s="12" t="s">
        <v>1115</v>
      </c>
      <c r="E567" s="33" t="s">
        <v>1115</v>
      </c>
    </row>
    <row r="568" spans="1:5" ht="30" x14ac:dyDescent="0.25">
      <c r="A568" s="5" t="s">
        <v>1152</v>
      </c>
      <c r="B568" s="15" t="s">
        <v>1153</v>
      </c>
      <c r="C568" s="20" t="s">
        <v>155</v>
      </c>
      <c r="D568" s="44">
        <v>542398.875</v>
      </c>
      <c r="E568" s="55">
        <v>544346.5</v>
      </c>
    </row>
    <row r="569" spans="1:5" ht="30" x14ac:dyDescent="0.25">
      <c r="A569" s="5" t="s">
        <v>1154</v>
      </c>
      <c r="B569" s="15" t="s">
        <v>1155</v>
      </c>
      <c r="C569" s="20"/>
      <c r="D569" s="42">
        <v>1</v>
      </c>
      <c r="E569" s="53">
        <v>1</v>
      </c>
    </row>
    <row r="570" spans="1:5" ht="30" x14ac:dyDescent="0.25">
      <c r="A570" s="5" t="s">
        <v>1156</v>
      </c>
      <c r="B570" s="15" t="s">
        <v>1157</v>
      </c>
      <c r="C570" s="20"/>
      <c r="D570" s="12" t="s">
        <v>1115</v>
      </c>
      <c r="E570" s="33" t="s">
        <v>1115</v>
      </c>
    </row>
    <row r="571" spans="1:5" ht="30" x14ac:dyDescent="0.25">
      <c r="A571" s="5" t="s">
        <v>1158</v>
      </c>
      <c r="B571" s="15" t="s">
        <v>1159</v>
      </c>
      <c r="C571" s="20" t="s">
        <v>155</v>
      </c>
      <c r="D571" s="44">
        <v>23560.255859375</v>
      </c>
      <c r="E571" s="55">
        <v>24890.427734375</v>
      </c>
    </row>
    <row r="572" spans="1:5" ht="30" x14ac:dyDescent="0.25">
      <c r="A572" s="5" t="s">
        <v>1160</v>
      </c>
      <c r="B572" s="15" t="s">
        <v>1161</v>
      </c>
      <c r="C572" s="20" t="s">
        <v>155</v>
      </c>
      <c r="D572" s="44">
        <v>7491.41943359375</v>
      </c>
      <c r="E572" s="55">
        <v>7913.353515625</v>
      </c>
    </row>
    <row r="573" spans="1:5" ht="30" x14ac:dyDescent="0.25">
      <c r="A573" s="5" t="s">
        <v>1162</v>
      </c>
      <c r="B573" s="15" t="s">
        <v>1163</v>
      </c>
      <c r="C573" s="20" t="s">
        <v>155</v>
      </c>
      <c r="D573" s="44">
        <v>16869.458984375</v>
      </c>
      <c r="E573" s="55">
        <v>17814.43359375</v>
      </c>
    </row>
    <row r="574" spans="1:5" ht="30" x14ac:dyDescent="0.25">
      <c r="A574" s="5" t="s">
        <v>1164</v>
      </c>
      <c r="B574" s="15" t="s">
        <v>1165</v>
      </c>
      <c r="C574" s="20" t="s">
        <v>155</v>
      </c>
      <c r="D574" s="48">
        <v>2069.462890625</v>
      </c>
      <c r="E574" s="59">
        <v>2186.502685546875</v>
      </c>
    </row>
    <row r="575" spans="1:5" ht="30" x14ac:dyDescent="0.25">
      <c r="A575" s="5" t="s">
        <v>1166</v>
      </c>
      <c r="B575" s="15" t="s">
        <v>1167</v>
      </c>
      <c r="C575" s="20" t="s">
        <v>155</v>
      </c>
      <c r="D575" s="44">
        <v>11401.7744140625</v>
      </c>
      <c r="E575" s="55">
        <v>12050.814453125</v>
      </c>
    </row>
    <row r="576" spans="1:5" ht="30" x14ac:dyDescent="0.25">
      <c r="A576" s="5" t="s">
        <v>1168</v>
      </c>
      <c r="B576" s="15" t="s">
        <v>1169</v>
      </c>
      <c r="C576" s="20" t="s">
        <v>155</v>
      </c>
      <c r="D576" s="44">
        <v>5108.3857421875</v>
      </c>
      <c r="E576" s="55">
        <v>5405.44189453125</v>
      </c>
    </row>
    <row r="577" spans="1:5" ht="30" x14ac:dyDescent="0.25">
      <c r="A577" s="5" t="s">
        <v>1170</v>
      </c>
      <c r="B577" s="15" t="s">
        <v>1171</v>
      </c>
      <c r="C577" s="20" t="s">
        <v>155</v>
      </c>
      <c r="D577" s="44">
        <v>10812.9765625</v>
      </c>
      <c r="E577" s="55">
        <v>11449.4111328125</v>
      </c>
    </row>
    <row r="578" spans="1:5" ht="30" x14ac:dyDescent="0.25">
      <c r="A578" s="5" t="s">
        <v>1172</v>
      </c>
      <c r="B578" s="15" t="s">
        <v>1173</v>
      </c>
      <c r="C578" s="20" t="s">
        <v>155</v>
      </c>
      <c r="D578" s="44">
        <v>8920.513671875</v>
      </c>
      <c r="E578" s="55">
        <v>9519.5302734375</v>
      </c>
    </row>
    <row r="579" spans="1:5" ht="30" x14ac:dyDescent="0.25">
      <c r="A579" s="5" t="s">
        <v>1174</v>
      </c>
      <c r="B579" s="15" t="s">
        <v>1175</v>
      </c>
      <c r="C579" s="20" t="s">
        <v>155</v>
      </c>
      <c r="D579" s="45">
        <v>776.894775390625</v>
      </c>
      <c r="E579" s="56">
        <v>783.1622314453125</v>
      </c>
    </row>
    <row r="580" spans="1:5" ht="30" x14ac:dyDescent="0.25">
      <c r="A580" s="5" t="s">
        <v>734</v>
      </c>
      <c r="B580" s="15" t="s">
        <v>1176</v>
      </c>
      <c r="C580" s="20"/>
      <c r="D580" s="42">
        <v>1</v>
      </c>
      <c r="E580" s="53">
        <v>1</v>
      </c>
    </row>
    <row r="581" spans="1:5" ht="30" x14ac:dyDescent="0.25">
      <c r="A581" s="5" t="s">
        <v>1177</v>
      </c>
      <c r="B581" s="15" t="s">
        <v>1178</v>
      </c>
      <c r="C581" s="20"/>
      <c r="D581" s="12" t="s">
        <v>1179</v>
      </c>
      <c r="E581" s="33" t="s">
        <v>1179</v>
      </c>
    </row>
    <row r="582" spans="1:5" ht="30" x14ac:dyDescent="0.25">
      <c r="A582" s="5" t="s">
        <v>1180</v>
      </c>
      <c r="B582" s="15" t="s">
        <v>1181</v>
      </c>
      <c r="C582" s="20" t="s">
        <v>155</v>
      </c>
      <c r="D582" s="46">
        <v>0</v>
      </c>
      <c r="E582" s="57">
        <v>0</v>
      </c>
    </row>
    <row r="583" spans="1:5" ht="30" x14ac:dyDescent="0.25">
      <c r="A583" s="5" t="s">
        <v>736</v>
      </c>
      <c r="B583" s="15" t="s">
        <v>1182</v>
      </c>
      <c r="C583" s="20"/>
      <c r="D583" s="42">
        <v>1</v>
      </c>
      <c r="E583" s="53">
        <v>1</v>
      </c>
    </row>
    <row r="584" spans="1:5" ht="30" x14ac:dyDescent="0.25">
      <c r="A584" s="5" t="s">
        <v>1183</v>
      </c>
      <c r="B584" s="15" t="s">
        <v>1184</v>
      </c>
      <c r="C584" s="20"/>
      <c r="D584" s="12" t="s">
        <v>1179</v>
      </c>
      <c r="E584" s="33" t="s">
        <v>1179</v>
      </c>
    </row>
    <row r="585" spans="1:5" ht="45" x14ac:dyDescent="0.25">
      <c r="A585" s="5" t="s">
        <v>1185</v>
      </c>
      <c r="B585" s="15" t="s">
        <v>1186</v>
      </c>
      <c r="C585" s="20" t="s">
        <v>155</v>
      </c>
      <c r="D585" s="45">
        <v>338.99960327148437</v>
      </c>
      <c r="E585" s="56">
        <v>291.21408081054687</v>
      </c>
    </row>
    <row r="586" spans="1:5" ht="45" x14ac:dyDescent="0.25">
      <c r="A586" s="5" t="s">
        <v>738</v>
      </c>
      <c r="B586" s="15" t="s">
        <v>1187</v>
      </c>
      <c r="C586" s="20"/>
      <c r="D586" s="42">
        <v>1</v>
      </c>
      <c r="E586" s="53">
        <v>1</v>
      </c>
    </row>
    <row r="587" spans="1:5" ht="45" x14ac:dyDescent="0.25">
      <c r="A587" s="5" t="s">
        <v>1188</v>
      </c>
      <c r="B587" s="15" t="s">
        <v>1189</v>
      </c>
      <c r="C587" s="20"/>
      <c r="D587" s="12" t="s">
        <v>1179</v>
      </c>
      <c r="E587" s="33" t="s">
        <v>1179</v>
      </c>
    </row>
    <row r="588" spans="1:5" ht="30" x14ac:dyDescent="0.25">
      <c r="A588" s="5" t="s">
        <v>1190</v>
      </c>
      <c r="B588" s="15" t="s">
        <v>1191</v>
      </c>
      <c r="C588" s="20" t="s">
        <v>155</v>
      </c>
      <c r="D588" s="45">
        <v>913.40185546875</v>
      </c>
      <c r="E588" s="56">
        <v>761.01507568359375</v>
      </c>
    </row>
    <row r="589" spans="1:5" ht="30" x14ac:dyDescent="0.25">
      <c r="A589" s="5" t="s">
        <v>740</v>
      </c>
      <c r="B589" s="15" t="s">
        <v>1192</v>
      </c>
      <c r="C589" s="20"/>
      <c r="D589" s="42">
        <v>1</v>
      </c>
      <c r="E589" s="53">
        <v>1</v>
      </c>
    </row>
    <row r="590" spans="1:5" ht="30" x14ac:dyDescent="0.25">
      <c r="A590" s="5" t="s">
        <v>1193</v>
      </c>
      <c r="B590" s="15" t="s">
        <v>1194</v>
      </c>
      <c r="C590" s="20"/>
      <c r="D590" s="12" t="s">
        <v>1179</v>
      </c>
      <c r="E590" s="33" t="s">
        <v>1179</v>
      </c>
    </row>
    <row r="591" spans="1:5" ht="30" x14ac:dyDescent="0.25">
      <c r="A591" s="5" t="s">
        <v>1195</v>
      </c>
      <c r="B591" s="15" t="s">
        <v>1196</v>
      </c>
      <c r="C591" s="20" t="s">
        <v>155</v>
      </c>
      <c r="D591" s="45">
        <v>219.97569274902344</v>
      </c>
      <c r="E591" s="56">
        <v>209.85871887207031</v>
      </c>
    </row>
    <row r="592" spans="1:5" ht="30" x14ac:dyDescent="0.25">
      <c r="A592" s="5" t="s">
        <v>742</v>
      </c>
      <c r="B592" s="15" t="s">
        <v>1197</v>
      </c>
      <c r="C592" s="20"/>
      <c r="D592" s="42">
        <v>1</v>
      </c>
      <c r="E592" s="53">
        <v>1</v>
      </c>
    </row>
    <row r="593" spans="1:5" ht="30" x14ac:dyDescent="0.25">
      <c r="A593" s="5" t="s">
        <v>1198</v>
      </c>
      <c r="B593" s="15" t="s">
        <v>1199</v>
      </c>
      <c r="C593" s="20"/>
      <c r="D593" s="12" t="s">
        <v>1179</v>
      </c>
      <c r="E593" s="33" t="s">
        <v>1179</v>
      </c>
    </row>
    <row r="594" spans="1:5" ht="30" x14ac:dyDescent="0.25">
      <c r="A594" s="5" t="s">
        <v>1200</v>
      </c>
      <c r="B594" s="15" t="s">
        <v>1201</v>
      </c>
      <c r="C594" s="20" t="s">
        <v>155</v>
      </c>
      <c r="D594" s="45">
        <v>451.08935546875</v>
      </c>
      <c r="E594" s="56">
        <v>430.32089233398437</v>
      </c>
    </row>
    <row r="595" spans="1:5" ht="30" x14ac:dyDescent="0.25">
      <c r="A595" s="5" t="s">
        <v>744</v>
      </c>
      <c r="B595" s="15" t="s">
        <v>1202</v>
      </c>
      <c r="C595" s="20"/>
      <c r="D595" s="42">
        <v>1</v>
      </c>
      <c r="E595" s="53">
        <v>1</v>
      </c>
    </row>
    <row r="596" spans="1:5" ht="30" x14ac:dyDescent="0.25">
      <c r="A596" s="5" t="s">
        <v>1203</v>
      </c>
      <c r="B596" s="15" t="s">
        <v>1204</v>
      </c>
      <c r="C596" s="20"/>
      <c r="D596" s="12" t="s">
        <v>1179</v>
      </c>
      <c r="E596" s="33" t="s">
        <v>1179</v>
      </c>
    </row>
    <row r="597" spans="1:5" ht="30" x14ac:dyDescent="0.25">
      <c r="A597" s="5" t="s">
        <v>1205</v>
      </c>
      <c r="B597" s="15" t="s">
        <v>1206</v>
      </c>
      <c r="C597" s="20" t="s">
        <v>155</v>
      </c>
      <c r="D597" s="45">
        <v>219.97569274902344</v>
      </c>
      <c r="E597" s="56">
        <v>209.85871887207031</v>
      </c>
    </row>
    <row r="598" spans="1:5" ht="30" x14ac:dyDescent="0.25">
      <c r="A598" s="5" t="s">
        <v>746</v>
      </c>
      <c r="B598" s="15" t="s">
        <v>1207</v>
      </c>
      <c r="C598" s="20"/>
      <c r="D598" s="42">
        <v>1</v>
      </c>
      <c r="E598" s="53">
        <v>1</v>
      </c>
    </row>
    <row r="599" spans="1:5" ht="30" x14ac:dyDescent="0.25">
      <c r="A599" s="5" t="s">
        <v>1208</v>
      </c>
      <c r="B599" s="15" t="s">
        <v>1209</v>
      </c>
      <c r="C599" s="20"/>
      <c r="D599" s="12" t="s">
        <v>1179</v>
      </c>
      <c r="E599" s="33" t="s">
        <v>1179</v>
      </c>
    </row>
    <row r="600" spans="1:5" ht="30" x14ac:dyDescent="0.25">
      <c r="A600" s="5" t="s">
        <v>1210</v>
      </c>
      <c r="B600" s="15" t="s">
        <v>1211</v>
      </c>
      <c r="C600" s="20" t="s">
        <v>155</v>
      </c>
      <c r="D600" s="45">
        <v>451.08935546875</v>
      </c>
      <c r="E600" s="56">
        <v>430.32089233398437</v>
      </c>
    </row>
    <row r="601" spans="1:5" ht="30" x14ac:dyDescent="0.25">
      <c r="A601" s="5" t="s">
        <v>748</v>
      </c>
      <c r="B601" s="15" t="s">
        <v>1212</v>
      </c>
      <c r="C601" s="20"/>
      <c r="D601" s="42">
        <v>1</v>
      </c>
      <c r="E601" s="53">
        <v>1</v>
      </c>
    </row>
    <row r="602" spans="1:5" ht="30" x14ac:dyDescent="0.25">
      <c r="A602" s="5" t="s">
        <v>1213</v>
      </c>
      <c r="B602" s="15" t="s">
        <v>1214</v>
      </c>
      <c r="C602" s="20"/>
      <c r="D602" s="12" t="s">
        <v>1179</v>
      </c>
      <c r="E602" s="33" t="s">
        <v>1179</v>
      </c>
    </row>
    <row r="603" spans="1:5" ht="30" x14ac:dyDescent="0.25">
      <c r="A603" s="5" t="s">
        <v>1215</v>
      </c>
      <c r="B603" s="15" t="s">
        <v>1216</v>
      </c>
      <c r="C603" s="20" t="s">
        <v>155</v>
      </c>
      <c r="D603" s="45">
        <v>736.154296875</v>
      </c>
      <c r="E603" s="56">
        <v>775.90447998046875</v>
      </c>
    </row>
    <row r="604" spans="1:5" ht="30" x14ac:dyDescent="0.25">
      <c r="A604" s="5" t="s">
        <v>750</v>
      </c>
      <c r="B604" s="15" t="s">
        <v>1217</v>
      </c>
      <c r="C604" s="20"/>
      <c r="D604" s="42">
        <v>1</v>
      </c>
      <c r="E604" s="53">
        <v>1</v>
      </c>
    </row>
    <row r="605" spans="1:5" ht="30" x14ac:dyDescent="0.25">
      <c r="A605" s="5" t="s">
        <v>1218</v>
      </c>
      <c r="B605" s="15" t="s">
        <v>1219</v>
      </c>
      <c r="C605" s="20"/>
      <c r="D605" s="12" t="s">
        <v>1179</v>
      </c>
      <c r="E605" s="33" t="s">
        <v>1179</v>
      </c>
    </row>
    <row r="606" spans="1:5" ht="30" x14ac:dyDescent="0.25">
      <c r="A606" s="5" t="s">
        <v>1220</v>
      </c>
      <c r="B606" s="15" t="s">
        <v>1221</v>
      </c>
      <c r="C606" s="20" t="s">
        <v>155</v>
      </c>
      <c r="D606" s="46">
        <v>0</v>
      </c>
      <c r="E606" s="57">
        <v>0</v>
      </c>
    </row>
    <row r="607" spans="1:5" ht="30" x14ac:dyDescent="0.25">
      <c r="A607" s="5" t="s">
        <v>752</v>
      </c>
      <c r="B607" s="15" t="s">
        <v>1222</v>
      </c>
      <c r="C607" s="20"/>
      <c r="D607" s="42">
        <v>1</v>
      </c>
      <c r="E607" s="53">
        <v>1</v>
      </c>
    </row>
    <row r="608" spans="1:5" ht="30" x14ac:dyDescent="0.25">
      <c r="A608" s="5" t="s">
        <v>1223</v>
      </c>
      <c r="B608" s="15" t="s">
        <v>1224</v>
      </c>
      <c r="C608" s="20"/>
      <c r="D608" s="12" t="s">
        <v>1179</v>
      </c>
      <c r="E608" s="33" t="s">
        <v>1179</v>
      </c>
    </row>
    <row r="609" spans="1:5" ht="30" x14ac:dyDescent="0.25">
      <c r="A609" s="5" t="s">
        <v>1225</v>
      </c>
      <c r="B609" s="15" t="s">
        <v>1226</v>
      </c>
      <c r="C609" s="20" t="s">
        <v>155</v>
      </c>
      <c r="D609" s="43">
        <v>79.078926086425781</v>
      </c>
      <c r="E609" s="54">
        <v>83.492729187011719</v>
      </c>
    </row>
    <row r="610" spans="1:5" ht="30" x14ac:dyDescent="0.25">
      <c r="A610" s="5" t="s">
        <v>754</v>
      </c>
      <c r="B610" s="15" t="s">
        <v>1227</v>
      </c>
      <c r="C610" s="20"/>
      <c r="D610" s="42">
        <v>1</v>
      </c>
      <c r="E610" s="53">
        <v>1</v>
      </c>
    </row>
    <row r="611" spans="1:5" ht="30" x14ac:dyDescent="0.25">
      <c r="A611" s="5" t="s">
        <v>1228</v>
      </c>
      <c r="B611" s="15" t="s">
        <v>1229</v>
      </c>
      <c r="C611" s="20"/>
      <c r="D611" s="12" t="s">
        <v>1179</v>
      </c>
      <c r="E611" s="33" t="s">
        <v>1179</v>
      </c>
    </row>
    <row r="612" spans="1:5" ht="30" x14ac:dyDescent="0.25">
      <c r="A612" s="5" t="s">
        <v>1230</v>
      </c>
      <c r="B612" s="15" t="s">
        <v>1231</v>
      </c>
      <c r="C612" s="20" t="s">
        <v>155</v>
      </c>
      <c r="D612" s="48">
        <v>1095.5714111328125</v>
      </c>
      <c r="E612" s="59">
        <v>1177.5482177734375</v>
      </c>
    </row>
    <row r="613" spans="1:5" ht="30" x14ac:dyDescent="0.25">
      <c r="A613" s="5" t="s">
        <v>756</v>
      </c>
      <c r="B613" s="15" t="s">
        <v>1232</v>
      </c>
      <c r="C613" s="20"/>
      <c r="D613" s="42">
        <v>1</v>
      </c>
      <c r="E613" s="53">
        <v>1</v>
      </c>
    </row>
    <row r="614" spans="1:5" ht="30" x14ac:dyDescent="0.25">
      <c r="A614" s="5" t="s">
        <v>1233</v>
      </c>
      <c r="B614" s="15" t="s">
        <v>1234</v>
      </c>
      <c r="C614" s="20"/>
      <c r="D614" s="12" t="s">
        <v>1179</v>
      </c>
      <c r="E614" s="33" t="s">
        <v>1179</v>
      </c>
    </row>
    <row r="615" spans="1:5" ht="30" x14ac:dyDescent="0.25">
      <c r="A615" s="5" t="s">
        <v>1235</v>
      </c>
      <c r="B615" s="15" t="s">
        <v>1236</v>
      </c>
      <c r="C615" s="20" t="s">
        <v>155</v>
      </c>
      <c r="D615" s="48">
        <v>1095.57177734375</v>
      </c>
      <c r="E615" s="59">
        <v>1177.54833984375</v>
      </c>
    </row>
    <row r="616" spans="1:5" ht="30" x14ac:dyDescent="0.25">
      <c r="A616" s="5" t="s">
        <v>758</v>
      </c>
      <c r="B616" s="15" t="s">
        <v>1237</v>
      </c>
      <c r="C616" s="20"/>
      <c r="D616" s="42">
        <v>1</v>
      </c>
      <c r="E616" s="53">
        <v>1</v>
      </c>
    </row>
    <row r="617" spans="1:5" ht="30" x14ac:dyDescent="0.25">
      <c r="A617" s="5" t="s">
        <v>1238</v>
      </c>
      <c r="B617" s="15" t="s">
        <v>1239</v>
      </c>
      <c r="C617" s="20"/>
      <c r="D617" s="12" t="s">
        <v>1179</v>
      </c>
      <c r="E617" s="33" t="s">
        <v>1179</v>
      </c>
    </row>
    <row r="618" spans="1:5" ht="30" x14ac:dyDescent="0.25">
      <c r="A618" s="5" t="s">
        <v>1240</v>
      </c>
      <c r="B618" s="15" t="s">
        <v>1241</v>
      </c>
      <c r="C618" s="20" t="s">
        <v>155</v>
      </c>
      <c r="D618" s="45">
        <v>736.154296875</v>
      </c>
      <c r="E618" s="56">
        <v>775.90447998046875</v>
      </c>
    </row>
    <row r="619" spans="1:5" ht="30" x14ac:dyDescent="0.25">
      <c r="A619" s="5" t="s">
        <v>760</v>
      </c>
      <c r="B619" s="15" t="s">
        <v>1242</v>
      </c>
      <c r="C619" s="20"/>
      <c r="D619" s="42">
        <v>1</v>
      </c>
      <c r="E619" s="53">
        <v>1</v>
      </c>
    </row>
    <row r="620" spans="1:5" ht="30" x14ac:dyDescent="0.25">
      <c r="A620" s="5" t="s">
        <v>1243</v>
      </c>
      <c r="B620" s="15" t="s">
        <v>1244</v>
      </c>
      <c r="C620" s="20"/>
      <c r="D620" s="12" t="s">
        <v>1179</v>
      </c>
      <c r="E620" s="33" t="s">
        <v>1179</v>
      </c>
    </row>
    <row r="621" spans="1:5" ht="30" x14ac:dyDescent="0.25">
      <c r="A621" s="5" t="s">
        <v>1245</v>
      </c>
      <c r="B621" s="15" t="s">
        <v>1246</v>
      </c>
      <c r="C621" s="20" t="s">
        <v>41</v>
      </c>
      <c r="D621" s="45">
        <v>242.08000183105469</v>
      </c>
      <c r="E621" s="56">
        <v>255.69920349121094</v>
      </c>
    </row>
    <row r="622" spans="1:5" ht="45" x14ac:dyDescent="0.25">
      <c r="A622" s="5" t="s">
        <v>1247</v>
      </c>
      <c r="B622" s="15" t="s">
        <v>1248</v>
      </c>
      <c r="C622" s="20" t="s">
        <v>41</v>
      </c>
      <c r="D622" s="43">
        <v>60.520000457763672</v>
      </c>
      <c r="E622" s="54">
        <v>63.924800872802734</v>
      </c>
    </row>
    <row r="623" spans="1:5" ht="30" x14ac:dyDescent="0.25">
      <c r="A623" s="5" t="s">
        <v>1249</v>
      </c>
      <c r="B623" s="15" t="s">
        <v>1250</v>
      </c>
      <c r="C623" s="20" t="s">
        <v>38</v>
      </c>
      <c r="D623" s="43">
        <v>99.929924011230469</v>
      </c>
      <c r="E623" s="56">
        <v>101.64845275878906</v>
      </c>
    </row>
    <row r="624" spans="1:5" ht="30" x14ac:dyDescent="0.25">
      <c r="A624" s="5" t="s">
        <v>1251</v>
      </c>
      <c r="B624" s="15" t="s">
        <v>1252</v>
      </c>
      <c r="C624" s="20" t="s">
        <v>30</v>
      </c>
      <c r="D624" s="45">
        <v>310.94796752929687</v>
      </c>
      <c r="E624" s="56">
        <v>312.20361328125</v>
      </c>
    </row>
    <row r="625" spans="1:5" ht="30" x14ac:dyDescent="0.25">
      <c r="A625" s="5" t="s">
        <v>1253</v>
      </c>
      <c r="B625" s="15" t="s">
        <v>1254</v>
      </c>
      <c r="C625" s="20" t="s">
        <v>371</v>
      </c>
      <c r="D625" s="48">
        <v>2725.600341796875</v>
      </c>
      <c r="E625" s="59">
        <v>2722.443359375</v>
      </c>
    </row>
    <row r="626" spans="1:5" ht="30" x14ac:dyDescent="0.25">
      <c r="A626" s="5" t="s">
        <v>1255</v>
      </c>
      <c r="B626" s="15" t="s">
        <v>1256</v>
      </c>
      <c r="C626" s="20" t="s">
        <v>30</v>
      </c>
      <c r="D626" s="45">
        <v>877.199951171875</v>
      </c>
      <c r="E626" s="56">
        <v>877.199951171875</v>
      </c>
    </row>
    <row r="627" spans="1:5" ht="45" x14ac:dyDescent="0.25">
      <c r="A627" s="5" t="s">
        <v>1257</v>
      </c>
      <c r="B627" s="15" t="s">
        <v>1258</v>
      </c>
      <c r="C627" s="20" t="s">
        <v>30</v>
      </c>
      <c r="D627" s="45">
        <v>310.94796752929687</v>
      </c>
      <c r="E627" s="56">
        <v>312.20361328125</v>
      </c>
    </row>
    <row r="628" spans="1:5" ht="30" x14ac:dyDescent="0.25">
      <c r="A628" s="5" t="s">
        <v>1259</v>
      </c>
      <c r="B628" s="15" t="s">
        <v>47</v>
      </c>
      <c r="C628" s="20" t="s">
        <v>33</v>
      </c>
      <c r="D628" s="43">
        <v>20.000003814697266</v>
      </c>
      <c r="E628" s="54">
        <v>25</v>
      </c>
    </row>
    <row r="629" spans="1:5" ht="30" x14ac:dyDescent="0.25">
      <c r="A629" s="5" t="s">
        <v>1260</v>
      </c>
      <c r="B629" s="15" t="s">
        <v>1261</v>
      </c>
      <c r="C629" s="20" t="s">
        <v>33</v>
      </c>
      <c r="D629" s="43">
        <v>65.910049438476563</v>
      </c>
      <c r="E629" s="54">
        <v>66.071884155273438</v>
      </c>
    </row>
    <row r="630" spans="1:5" ht="30" x14ac:dyDescent="0.25">
      <c r="A630" s="5" t="s">
        <v>1262</v>
      </c>
      <c r="B630" s="15" t="s">
        <v>1263</v>
      </c>
      <c r="C630" s="20" t="s">
        <v>33</v>
      </c>
      <c r="D630" s="42">
        <v>2.943819522857666</v>
      </c>
      <c r="E630" s="53">
        <v>3.5410382747650146</v>
      </c>
    </row>
    <row r="631" spans="1:5" ht="30" x14ac:dyDescent="0.25">
      <c r="A631" s="5" t="s">
        <v>1264</v>
      </c>
      <c r="B631" s="15" t="s">
        <v>1265</v>
      </c>
      <c r="C631" s="20" t="s">
        <v>33</v>
      </c>
      <c r="D631" s="43">
        <v>13.249808311462402</v>
      </c>
      <c r="E631" s="54">
        <v>13.960526466369629</v>
      </c>
    </row>
    <row r="632" spans="1:5" ht="30" x14ac:dyDescent="0.25">
      <c r="A632" s="5" t="s">
        <v>1266</v>
      </c>
      <c r="B632" s="15" t="s">
        <v>1267</v>
      </c>
      <c r="C632" s="20" t="s">
        <v>33</v>
      </c>
      <c r="D632" s="43">
        <v>17.100324630737305</v>
      </c>
      <c r="E632" s="54">
        <v>15.628491401672363</v>
      </c>
    </row>
    <row r="633" spans="1:5" ht="30" x14ac:dyDescent="0.25">
      <c r="A633" s="5" t="s">
        <v>1268</v>
      </c>
      <c r="B633" s="15" t="s">
        <v>1269</v>
      </c>
      <c r="C633" s="20" t="s">
        <v>33</v>
      </c>
      <c r="D633" s="50">
        <v>3.1713978387415409E-3</v>
      </c>
      <c r="E633" s="61">
        <v>3.3418259117752314E-3</v>
      </c>
    </row>
    <row r="634" spans="1:5" ht="30" x14ac:dyDescent="0.25">
      <c r="A634" s="5" t="s">
        <v>1270</v>
      </c>
      <c r="B634" s="15" t="s">
        <v>1271</v>
      </c>
      <c r="C634" s="20" t="s">
        <v>33</v>
      </c>
      <c r="D634" s="47">
        <v>0.79281944036483765</v>
      </c>
      <c r="E634" s="58">
        <v>0.79471695423126221</v>
      </c>
    </row>
    <row r="635" spans="1:5" ht="45" x14ac:dyDescent="0.25">
      <c r="A635" s="5" t="s">
        <v>1272</v>
      </c>
      <c r="B635" s="15" t="s">
        <v>1273</v>
      </c>
      <c r="C635" s="20" t="s">
        <v>155</v>
      </c>
      <c r="D635" s="44">
        <v>139866.953125</v>
      </c>
      <c r="E635" s="55">
        <v>149425.96875</v>
      </c>
    </row>
    <row r="636" spans="1:5" ht="30" x14ac:dyDescent="0.25">
      <c r="A636" s="5" t="s">
        <v>1274</v>
      </c>
      <c r="B636" s="15" t="s">
        <v>1275</v>
      </c>
      <c r="C636" s="20" t="s">
        <v>155</v>
      </c>
      <c r="D636" s="44">
        <v>91818.015625</v>
      </c>
      <c r="E636" s="55">
        <v>98524.4375</v>
      </c>
    </row>
    <row r="637" spans="1:5" ht="45" x14ac:dyDescent="0.25">
      <c r="A637" s="5" t="s">
        <v>1276</v>
      </c>
      <c r="B637" s="15" t="s">
        <v>1277</v>
      </c>
      <c r="C637" s="20" t="s">
        <v>155</v>
      </c>
      <c r="D637" s="44">
        <v>22954.50390625</v>
      </c>
      <c r="E637" s="55">
        <v>24631.109375</v>
      </c>
    </row>
    <row r="638" spans="1:5" ht="30" x14ac:dyDescent="0.25">
      <c r="A638" s="5" t="s">
        <v>1278</v>
      </c>
      <c r="B638" s="15" t="s">
        <v>1279</v>
      </c>
      <c r="C638" s="20" t="s">
        <v>155</v>
      </c>
      <c r="D638" s="44">
        <v>11639.447265625</v>
      </c>
      <c r="E638" s="55">
        <v>12368.60546875</v>
      </c>
    </row>
    <row r="639" spans="1:5" ht="30" x14ac:dyDescent="0.25">
      <c r="A639" s="5" t="s">
        <v>1280</v>
      </c>
      <c r="B639" s="15" t="s">
        <v>1281</v>
      </c>
      <c r="C639" s="20" t="s">
        <v>155</v>
      </c>
      <c r="D639" s="44">
        <v>13454.9990234375</v>
      </c>
      <c r="E639" s="55">
        <v>13901.810546875</v>
      </c>
    </row>
    <row r="640" spans="1:5" ht="30" x14ac:dyDescent="0.25">
      <c r="A640" s="5" t="s">
        <v>1282</v>
      </c>
      <c r="B640" s="15" t="s">
        <v>1283</v>
      </c>
      <c r="C640" s="20" t="s">
        <v>155</v>
      </c>
      <c r="D640" s="48">
        <v>2111.520263671875</v>
      </c>
      <c r="E640" s="59">
        <v>2129.05419921875</v>
      </c>
    </row>
    <row r="641" spans="1:5" ht="30" x14ac:dyDescent="0.25">
      <c r="A641" s="5" t="s">
        <v>1284</v>
      </c>
      <c r="B641" s="15" t="s">
        <v>1285</v>
      </c>
      <c r="C641" s="20" t="s">
        <v>155</v>
      </c>
      <c r="D641" s="48">
        <v>2797.339111328125</v>
      </c>
      <c r="E641" s="59">
        <v>2988.519287109375</v>
      </c>
    </row>
    <row r="642" spans="1:5" ht="45" x14ac:dyDescent="0.25">
      <c r="A642" s="5" t="s">
        <v>1286</v>
      </c>
      <c r="B642" s="15" t="s">
        <v>1287</v>
      </c>
      <c r="C642" s="20" t="s">
        <v>155</v>
      </c>
      <c r="D642" s="45">
        <v>404.32696533203125</v>
      </c>
      <c r="E642" s="56">
        <v>407.35421752929687</v>
      </c>
    </row>
    <row r="643" spans="1:5" ht="30" x14ac:dyDescent="0.25">
      <c r="A643" s="5" t="s">
        <v>1288</v>
      </c>
      <c r="B643" s="15" t="s">
        <v>1289</v>
      </c>
      <c r="C643" s="20" t="s">
        <v>155</v>
      </c>
      <c r="D643" s="45">
        <v>943.42950439453125</v>
      </c>
      <c r="E643" s="56">
        <v>950.4930419921875</v>
      </c>
    </row>
    <row r="644" spans="1:5" ht="30" x14ac:dyDescent="0.25">
      <c r="A644" s="5" t="s">
        <v>1290</v>
      </c>
      <c r="B644" s="15" t="s">
        <v>1291</v>
      </c>
      <c r="C644" s="20" t="s">
        <v>1292</v>
      </c>
      <c r="D644" s="43">
        <v>96.94024658203125</v>
      </c>
      <c r="E644" s="54">
        <v>96.455619812011719</v>
      </c>
    </row>
    <row r="645" spans="1:5" ht="30" x14ac:dyDescent="0.25">
      <c r="A645" s="5" t="s">
        <v>1293</v>
      </c>
      <c r="B645" s="15" t="s">
        <v>1294</v>
      </c>
      <c r="C645" s="20" t="s">
        <v>1292</v>
      </c>
      <c r="D645" s="45">
        <v>178.75303649902344</v>
      </c>
      <c r="E645" s="56">
        <v>169.55548095703125</v>
      </c>
    </row>
    <row r="646" spans="1:5" ht="30" x14ac:dyDescent="0.25">
      <c r="A646" s="5" t="s">
        <v>1295</v>
      </c>
      <c r="B646" s="15" t="s">
        <v>1296</v>
      </c>
      <c r="C646" s="20" t="s">
        <v>1297</v>
      </c>
      <c r="D646" s="45">
        <v>139.73153686523438</v>
      </c>
      <c r="E646" s="56">
        <v>132.66334533691406</v>
      </c>
    </row>
    <row r="647" spans="1:5" ht="30" x14ac:dyDescent="0.25">
      <c r="A647" s="5" t="s">
        <v>1298</v>
      </c>
      <c r="B647" s="15" t="s">
        <v>1299</v>
      </c>
      <c r="C647" s="20" t="s">
        <v>33</v>
      </c>
      <c r="D647" s="43">
        <v>90</v>
      </c>
      <c r="E647" s="54">
        <v>90</v>
      </c>
    </row>
    <row r="648" spans="1:5" ht="30" x14ac:dyDescent="0.25">
      <c r="A648" s="5" t="s">
        <v>1300</v>
      </c>
      <c r="B648" s="15" t="s">
        <v>1301</v>
      </c>
      <c r="C648" s="20" t="s">
        <v>41</v>
      </c>
      <c r="D648" s="47">
        <v>0.12887798249721527</v>
      </c>
      <c r="E648" s="58">
        <v>0.12993967533111572</v>
      </c>
    </row>
    <row r="649" spans="1:5" ht="30" x14ac:dyDescent="0.25">
      <c r="A649" s="5" t="s">
        <v>1302</v>
      </c>
      <c r="B649" s="15" t="s">
        <v>1303</v>
      </c>
      <c r="C649" s="20" t="s">
        <v>41</v>
      </c>
      <c r="D649" s="47">
        <v>0.46904414892196655</v>
      </c>
      <c r="E649" s="58">
        <v>0.4729081392288208</v>
      </c>
    </row>
    <row r="650" spans="1:5" ht="30" x14ac:dyDescent="0.25">
      <c r="A650" s="5" t="s">
        <v>1304</v>
      </c>
      <c r="B650" s="15" t="s">
        <v>1305</v>
      </c>
      <c r="C650" s="20" t="s">
        <v>41</v>
      </c>
      <c r="D650" s="43">
        <v>57.279109954833984</v>
      </c>
      <c r="E650" s="54">
        <v>57.754188537597656</v>
      </c>
    </row>
    <row r="651" spans="1:5" ht="30" x14ac:dyDescent="0.25">
      <c r="A651" s="5" t="s">
        <v>1306</v>
      </c>
      <c r="B651" s="15" t="s">
        <v>1307</v>
      </c>
      <c r="C651" s="20" t="s">
        <v>1308</v>
      </c>
      <c r="D651" s="48">
        <v>1374.6976318359375</v>
      </c>
      <c r="E651" s="59">
        <v>1386.0994873046875</v>
      </c>
    </row>
    <row r="652" spans="1:5" ht="30" x14ac:dyDescent="0.25">
      <c r="A652" s="5" t="s">
        <v>1309</v>
      </c>
      <c r="B652" s="15" t="s">
        <v>1310</v>
      </c>
      <c r="C652" s="20" t="s">
        <v>155</v>
      </c>
      <c r="D652" s="44">
        <v>241245.296875</v>
      </c>
      <c r="E652" s="55">
        <v>247184.09375</v>
      </c>
    </row>
    <row r="653" spans="1:5" ht="30" x14ac:dyDescent="0.25">
      <c r="A653" s="5" t="s">
        <v>1311</v>
      </c>
      <c r="B653" s="15" t="s">
        <v>1312</v>
      </c>
      <c r="C653" s="20" t="s">
        <v>155</v>
      </c>
      <c r="D653" s="44">
        <v>266463.34375</v>
      </c>
      <c r="E653" s="55">
        <v>268673.40625</v>
      </c>
    </row>
    <row r="654" spans="1:5" ht="30" x14ac:dyDescent="0.25">
      <c r="A654" s="5" t="s">
        <v>1313</v>
      </c>
      <c r="B654" s="15" t="s">
        <v>1314</v>
      </c>
      <c r="C654" s="20" t="s">
        <v>155</v>
      </c>
      <c r="D654" s="45">
        <v>572.79058837890625</v>
      </c>
      <c r="E654" s="56">
        <v>577.5413818359375</v>
      </c>
    </row>
    <row r="655" spans="1:5" ht="30" x14ac:dyDescent="0.25">
      <c r="A655" s="5" t="s">
        <v>1315</v>
      </c>
      <c r="B655" s="15" t="s">
        <v>1316</v>
      </c>
      <c r="C655" s="20" t="s">
        <v>155</v>
      </c>
      <c r="D655" s="45">
        <v>204.10417175292969</v>
      </c>
      <c r="E655" s="56">
        <v>205.62088012695312</v>
      </c>
    </row>
    <row r="656" spans="1:5" ht="30" x14ac:dyDescent="0.25">
      <c r="A656" s="5" t="s">
        <v>1317</v>
      </c>
      <c r="B656" s="15" t="s">
        <v>1318</v>
      </c>
      <c r="C656" s="20" t="s">
        <v>155</v>
      </c>
      <c r="D656" s="46">
        <v>0</v>
      </c>
      <c r="E656" s="57">
        <v>0</v>
      </c>
    </row>
    <row r="657" spans="1:5" ht="30" x14ac:dyDescent="0.25">
      <c r="A657" s="5" t="s">
        <v>1319</v>
      </c>
      <c r="B657" s="15" t="s">
        <v>1320</v>
      </c>
      <c r="C657" s="20" t="s">
        <v>41</v>
      </c>
      <c r="D657" s="42">
        <v>3.786149263381958</v>
      </c>
      <c r="E657" s="53">
        <v>3.8175504207611084</v>
      </c>
    </row>
    <row r="658" spans="1:5" ht="30" x14ac:dyDescent="0.25">
      <c r="A658" s="5" t="s">
        <v>1321</v>
      </c>
      <c r="B658" s="15" t="s">
        <v>1322</v>
      </c>
      <c r="C658" s="20" t="s">
        <v>41</v>
      </c>
      <c r="D658" s="47">
        <v>0.22539331018924713</v>
      </c>
      <c r="E658" s="58">
        <v>0.22726494073867798</v>
      </c>
    </row>
    <row r="659" spans="1:5" ht="45" x14ac:dyDescent="0.25">
      <c r="A659" s="5" t="s">
        <v>1323</v>
      </c>
      <c r="B659" s="15" t="s">
        <v>1324</v>
      </c>
      <c r="C659" s="20" t="s">
        <v>41</v>
      </c>
      <c r="D659" s="47">
        <v>0.59106594324111938</v>
      </c>
      <c r="E659" s="58">
        <v>0.59593510627746582</v>
      </c>
    </row>
    <row r="660" spans="1:5" ht="30" x14ac:dyDescent="0.25">
      <c r="A660" s="5" t="s">
        <v>1325</v>
      </c>
      <c r="B660" s="15" t="s">
        <v>1326</v>
      </c>
      <c r="C660" s="20" t="s">
        <v>41</v>
      </c>
      <c r="D660" s="47">
        <v>0.5</v>
      </c>
      <c r="E660" s="58">
        <v>0.5</v>
      </c>
    </row>
    <row r="661" spans="1:5" ht="45" x14ac:dyDescent="0.25">
      <c r="A661" s="5" t="s">
        <v>1327</v>
      </c>
      <c r="B661" s="15" t="s">
        <v>1328</v>
      </c>
      <c r="C661" s="20" t="s">
        <v>41</v>
      </c>
      <c r="D661" s="42">
        <v>5.1026082038879395</v>
      </c>
      <c r="E661" s="53">
        <v>5.1405258178710937</v>
      </c>
    </row>
    <row r="662" spans="1:5" ht="30" x14ac:dyDescent="0.25">
      <c r="A662" s="5" t="s">
        <v>1329</v>
      </c>
      <c r="B662" s="15" t="s">
        <v>1330</v>
      </c>
      <c r="C662" s="20" t="s">
        <v>41</v>
      </c>
      <c r="D662" s="42">
        <v>1.5307825803756714</v>
      </c>
      <c r="E662" s="53">
        <v>1.5421578884124756</v>
      </c>
    </row>
    <row r="663" spans="1:5" ht="30" x14ac:dyDescent="0.25">
      <c r="A663" s="5" t="s">
        <v>1331</v>
      </c>
      <c r="B663" s="15" t="s">
        <v>1332</v>
      </c>
      <c r="C663" s="20" t="s">
        <v>41</v>
      </c>
      <c r="D663" s="42">
        <v>3.5718257427215576</v>
      </c>
      <c r="E663" s="53">
        <v>3.5983681678771973</v>
      </c>
    </row>
    <row r="664" spans="1:5" ht="30" x14ac:dyDescent="0.25">
      <c r="A664" s="5" t="s">
        <v>67</v>
      </c>
      <c r="B664" s="15" t="s">
        <v>1333</v>
      </c>
      <c r="C664" s="20" t="s">
        <v>33</v>
      </c>
      <c r="D664" s="42">
        <v>6</v>
      </c>
      <c r="E664" s="53">
        <v>6</v>
      </c>
    </row>
    <row r="665" spans="1:5" ht="30" x14ac:dyDescent="0.25">
      <c r="A665" s="5" t="s">
        <v>1262</v>
      </c>
      <c r="B665" s="15" t="s">
        <v>1334</v>
      </c>
      <c r="C665" s="20" t="s">
        <v>33</v>
      </c>
      <c r="D665" s="42">
        <v>2.943819522857666</v>
      </c>
      <c r="E665" s="53">
        <v>3.5410382747650146</v>
      </c>
    </row>
    <row r="666" spans="1:5" ht="30" x14ac:dyDescent="0.25">
      <c r="A666" s="5" t="s">
        <v>1266</v>
      </c>
      <c r="B666" s="15" t="s">
        <v>1335</v>
      </c>
      <c r="C666" s="20" t="s">
        <v>33</v>
      </c>
      <c r="D666" s="43">
        <v>17.100324630737305</v>
      </c>
      <c r="E666" s="54">
        <v>15.628491401672363</v>
      </c>
    </row>
    <row r="667" spans="1:5" ht="30" x14ac:dyDescent="0.25">
      <c r="A667" s="5" t="s">
        <v>1336</v>
      </c>
      <c r="B667" s="15" t="s">
        <v>1337</v>
      </c>
      <c r="C667" s="20" t="s">
        <v>1338</v>
      </c>
      <c r="D667" s="46">
        <v>0</v>
      </c>
      <c r="E667" s="57">
        <v>0</v>
      </c>
    </row>
    <row r="668" spans="1:5" ht="30" x14ac:dyDescent="0.25">
      <c r="A668" s="5" t="s">
        <v>1339</v>
      </c>
      <c r="B668" s="15" t="s">
        <v>1340</v>
      </c>
      <c r="C668" s="20" t="s">
        <v>1338</v>
      </c>
      <c r="D668" s="46">
        <v>0</v>
      </c>
      <c r="E668" s="57">
        <v>0</v>
      </c>
    </row>
    <row r="669" spans="1:5" ht="30" x14ac:dyDescent="0.25">
      <c r="A669" s="5" t="s">
        <v>1341</v>
      </c>
      <c r="B669" s="15" t="s">
        <v>1342</v>
      </c>
      <c r="C669" s="20" t="s">
        <v>1338</v>
      </c>
      <c r="D669" s="46">
        <v>0</v>
      </c>
      <c r="E669" s="57">
        <v>0</v>
      </c>
    </row>
    <row r="670" spans="1:5" ht="30" x14ac:dyDescent="0.25">
      <c r="A670" s="5" t="s">
        <v>1343</v>
      </c>
      <c r="B670" s="15" t="s">
        <v>1344</v>
      </c>
      <c r="C670" s="20" t="s">
        <v>1338</v>
      </c>
      <c r="D670" s="46">
        <v>0</v>
      </c>
      <c r="E670" s="57">
        <v>0</v>
      </c>
    </row>
    <row r="671" spans="1:5" ht="45" x14ac:dyDescent="0.25">
      <c r="A671" s="5" t="s">
        <v>1345</v>
      </c>
      <c r="B671" s="15" t="s">
        <v>1346</v>
      </c>
      <c r="C671" s="20" t="s">
        <v>1347</v>
      </c>
      <c r="D671" s="46">
        <v>0</v>
      </c>
      <c r="E671" s="57">
        <v>0</v>
      </c>
    </row>
    <row r="672" spans="1:5" ht="45" x14ac:dyDescent="0.25">
      <c r="A672" s="5" t="s">
        <v>1348</v>
      </c>
      <c r="B672" s="15" t="s">
        <v>1349</v>
      </c>
      <c r="C672" s="20" t="s">
        <v>1350</v>
      </c>
      <c r="D672" s="46">
        <v>0</v>
      </c>
      <c r="E672" s="57">
        <v>0</v>
      </c>
    </row>
    <row r="673" spans="1:5" ht="45" x14ac:dyDescent="0.25">
      <c r="A673" s="5" t="s">
        <v>1351</v>
      </c>
      <c r="B673" s="15" t="s">
        <v>1352</v>
      </c>
      <c r="C673" s="20" t="s">
        <v>1353</v>
      </c>
      <c r="D673" s="46">
        <v>0</v>
      </c>
      <c r="E673" s="57">
        <v>0</v>
      </c>
    </row>
    <row r="674" spans="1:5" ht="45" x14ac:dyDescent="0.25">
      <c r="A674" s="5" t="s">
        <v>1354</v>
      </c>
      <c r="B674" s="15" t="s">
        <v>1355</v>
      </c>
      <c r="C674" s="20" t="s">
        <v>1353</v>
      </c>
      <c r="D674" s="46">
        <v>0</v>
      </c>
      <c r="E674" s="57">
        <v>0</v>
      </c>
    </row>
    <row r="675" spans="1:5" x14ac:dyDescent="0.25">
      <c r="A675" s="5" t="s">
        <v>1356</v>
      </c>
      <c r="B675" s="15" t="s">
        <v>1357</v>
      </c>
      <c r="C675" s="20"/>
      <c r="D675" s="12" t="s">
        <v>1358</v>
      </c>
      <c r="E675" s="33" t="s">
        <v>1358</v>
      </c>
    </row>
    <row r="676" spans="1:5" ht="30" x14ac:dyDescent="0.25">
      <c r="A676" s="5" t="s">
        <v>1359</v>
      </c>
      <c r="B676" s="15" t="s">
        <v>1360</v>
      </c>
      <c r="C676" s="20"/>
      <c r="D676" s="12" t="s">
        <v>1361</v>
      </c>
      <c r="E676" s="33" t="s">
        <v>1361</v>
      </c>
    </row>
    <row r="677" spans="1:5" x14ac:dyDescent="0.25">
      <c r="A677" s="5" t="s">
        <v>1362</v>
      </c>
      <c r="B677" s="15" t="s">
        <v>1363</v>
      </c>
      <c r="C677" s="20" t="s">
        <v>38</v>
      </c>
      <c r="D677" s="42">
        <v>5.2699990272521973</v>
      </c>
      <c r="E677" s="53">
        <v>5.2699990272521973</v>
      </c>
    </row>
    <row r="678" spans="1:5" x14ac:dyDescent="0.25">
      <c r="A678" s="5" t="s">
        <v>1364</v>
      </c>
      <c r="B678" s="15" t="s">
        <v>1365</v>
      </c>
      <c r="C678" s="20" t="s">
        <v>30</v>
      </c>
      <c r="D678" s="45">
        <v>153.828125</v>
      </c>
      <c r="E678" s="56">
        <v>153.828125</v>
      </c>
    </row>
    <row r="679" spans="1:5" x14ac:dyDescent="0.25">
      <c r="A679" s="5" t="s">
        <v>1366</v>
      </c>
      <c r="B679" s="15" t="s">
        <v>1367</v>
      </c>
      <c r="C679" s="20" t="s">
        <v>38</v>
      </c>
      <c r="D679" s="42">
        <v>5.3108329772949219</v>
      </c>
      <c r="E679" s="53">
        <v>5.3108329772949219</v>
      </c>
    </row>
    <row r="680" spans="1:5" ht="30" x14ac:dyDescent="0.25">
      <c r="A680" s="5" t="s">
        <v>1368</v>
      </c>
      <c r="B680" s="15" t="s">
        <v>1369</v>
      </c>
      <c r="C680" s="20" t="s">
        <v>30</v>
      </c>
      <c r="D680" s="45">
        <v>150.02227783203125</v>
      </c>
      <c r="E680" s="56">
        <v>150.02227783203125</v>
      </c>
    </row>
    <row r="681" spans="1:5" x14ac:dyDescent="0.25">
      <c r="A681" s="5" t="s">
        <v>1370</v>
      </c>
      <c r="B681" s="15" t="s">
        <v>1371</v>
      </c>
      <c r="C681" s="20" t="s">
        <v>371</v>
      </c>
      <c r="D681" s="45">
        <v>632.28546142578125</v>
      </c>
      <c r="E681" s="56">
        <v>632.28546142578125</v>
      </c>
    </row>
    <row r="682" spans="1:5" x14ac:dyDescent="0.25">
      <c r="A682" s="5" t="s">
        <v>1372</v>
      </c>
      <c r="B682" s="15" t="s">
        <v>1373</v>
      </c>
      <c r="C682" s="20" t="s">
        <v>41</v>
      </c>
      <c r="D682" s="45">
        <v>279.32296752929687</v>
      </c>
      <c r="E682" s="56">
        <v>295.12863159179687</v>
      </c>
    </row>
    <row r="683" spans="1:5" ht="30" x14ac:dyDescent="0.25">
      <c r="A683" s="5" t="s">
        <v>1374</v>
      </c>
      <c r="B683" s="15" t="s">
        <v>1375</v>
      </c>
      <c r="C683" s="20" t="s">
        <v>38</v>
      </c>
      <c r="D683" s="47">
        <v>4.083048552274704E-2</v>
      </c>
      <c r="E683" s="58">
        <v>4.083048552274704E-2</v>
      </c>
    </row>
    <row r="684" spans="1:5" ht="30" x14ac:dyDescent="0.25">
      <c r="A684" s="5" t="s">
        <v>1376</v>
      </c>
      <c r="B684" s="15" t="s">
        <v>1377</v>
      </c>
      <c r="C684" s="20" t="s">
        <v>38</v>
      </c>
      <c r="D684" s="42">
        <v>5.8188114166259766</v>
      </c>
      <c r="E684" s="53">
        <v>5.9185323715209961</v>
      </c>
    </row>
    <row r="685" spans="1:5" ht="30" x14ac:dyDescent="0.25">
      <c r="A685" s="5" t="s">
        <v>1378</v>
      </c>
      <c r="B685" s="15" t="s">
        <v>1379</v>
      </c>
      <c r="C685" s="20" t="s">
        <v>30</v>
      </c>
      <c r="D685" s="45">
        <v>253.38192749023437</v>
      </c>
      <c r="E685" s="56">
        <v>253.07647705078125</v>
      </c>
    </row>
    <row r="686" spans="1:5" ht="30" x14ac:dyDescent="0.25">
      <c r="A686" s="5" t="s">
        <v>1380</v>
      </c>
      <c r="B686" s="15" t="s">
        <v>1381</v>
      </c>
      <c r="C686" s="20" t="s">
        <v>371</v>
      </c>
      <c r="D686" s="48">
        <v>2965.3818359375</v>
      </c>
      <c r="E686" s="59">
        <v>2964.400634765625</v>
      </c>
    </row>
    <row r="687" spans="1:5" ht="30" x14ac:dyDescent="0.25">
      <c r="A687" s="5" t="s">
        <v>1382</v>
      </c>
      <c r="B687" s="15" t="s">
        <v>1383</v>
      </c>
      <c r="C687" s="20" t="s">
        <v>41</v>
      </c>
      <c r="D687" s="42">
        <v>1.2328814268112183</v>
      </c>
      <c r="E687" s="53">
        <v>1.2977666854858398</v>
      </c>
    </row>
    <row r="688" spans="1:5" x14ac:dyDescent="0.25">
      <c r="A688" s="5" t="s">
        <v>1384</v>
      </c>
      <c r="B688" s="15" t="s">
        <v>1385</v>
      </c>
      <c r="C688" s="20" t="s">
        <v>38</v>
      </c>
      <c r="D688" s="43">
        <v>16.745096206665039</v>
      </c>
      <c r="E688" s="54">
        <v>16.745096206665039</v>
      </c>
    </row>
    <row r="689" spans="1:5" ht="30" x14ac:dyDescent="0.25">
      <c r="A689" s="5" t="s">
        <v>1386</v>
      </c>
      <c r="B689" s="15" t="s">
        <v>1387</v>
      </c>
      <c r="C689" s="20" t="s">
        <v>30</v>
      </c>
      <c r="D689" s="45">
        <v>164.29443359375</v>
      </c>
      <c r="E689" s="56">
        <v>164.36248779296875</v>
      </c>
    </row>
    <row r="690" spans="1:5" x14ac:dyDescent="0.25">
      <c r="A690" s="5" t="s">
        <v>1388</v>
      </c>
      <c r="B690" s="15" t="s">
        <v>1389</v>
      </c>
      <c r="C690" s="20" t="s">
        <v>371</v>
      </c>
      <c r="D690" s="45">
        <v>694.733154296875</v>
      </c>
      <c r="E690" s="56">
        <v>695.02911376953125</v>
      </c>
    </row>
    <row r="691" spans="1:5" x14ac:dyDescent="0.25">
      <c r="A691" s="5" t="s">
        <v>1390</v>
      </c>
      <c r="B691" s="15" t="s">
        <v>1391</v>
      </c>
      <c r="C691" s="20" t="s">
        <v>41</v>
      </c>
      <c r="D691" s="43">
        <v>38.262306213378906</v>
      </c>
      <c r="E691" s="54">
        <v>40.440513610839844</v>
      </c>
    </row>
    <row r="692" spans="1:5" x14ac:dyDescent="0.25">
      <c r="A692" s="5" t="s">
        <v>1392</v>
      </c>
      <c r="B692" s="15" t="s">
        <v>1393</v>
      </c>
      <c r="C692" s="20" t="s">
        <v>38</v>
      </c>
      <c r="D692" s="42">
        <v>3.4473249912261963</v>
      </c>
      <c r="E692" s="53">
        <v>3.4473249912261963</v>
      </c>
    </row>
    <row r="693" spans="1:5" ht="30" x14ac:dyDescent="0.25">
      <c r="A693" s="5" t="s">
        <v>1394</v>
      </c>
      <c r="B693" s="15" t="s">
        <v>1395</v>
      </c>
      <c r="C693" s="20" t="s">
        <v>30</v>
      </c>
      <c r="D693" s="45">
        <v>138.328857421875</v>
      </c>
      <c r="E693" s="56">
        <v>138.328857421875</v>
      </c>
    </row>
    <row r="694" spans="1:5" x14ac:dyDescent="0.25">
      <c r="A694" s="5" t="s">
        <v>1396</v>
      </c>
      <c r="B694" s="15" t="s">
        <v>1397</v>
      </c>
      <c r="C694" s="20" t="s">
        <v>371</v>
      </c>
      <c r="D694" s="45">
        <v>648.80206298828125</v>
      </c>
      <c r="E694" s="56">
        <v>648.80206298828125</v>
      </c>
    </row>
    <row r="695" spans="1:5" x14ac:dyDescent="0.25">
      <c r="A695" s="5" t="s">
        <v>1398</v>
      </c>
      <c r="B695" s="15" t="s">
        <v>1399</v>
      </c>
      <c r="C695" s="20" t="s">
        <v>41</v>
      </c>
      <c r="D695" s="45">
        <v>318.818115234375</v>
      </c>
      <c r="E695" s="56">
        <v>336.86691284179687</v>
      </c>
    </row>
    <row r="696" spans="1:5" ht="30" x14ac:dyDescent="0.25">
      <c r="A696" s="5" t="s">
        <v>1400</v>
      </c>
      <c r="B696" s="15" t="s">
        <v>1401</v>
      </c>
      <c r="C696" s="20" t="s">
        <v>38</v>
      </c>
      <c r="D696" s="47">
        <v>3.8308631628751755E-2</v>
      </c>
      <c r="E696" s="58">
        <v>3.8308631628751755E-2</v>
      </c>
    </row>
    <row r="697" spans="1:5" ht="30" x14ac:dyDescent="0.25">
      <c r="A697" s="5" t="s">
        <v>1402</v>
      </c>
      <c r="B697" s="15" t="s">
        <v>1403</v>
      </c>
      <c r="C697" s="20" t="s">
        <v>30</v>
      </c>
      <c r="D697" s="43">
        <v>23.9990234375</v>
      </c>
      <c r="E697" s="54">
        <v>23.9990234375</v>
      </c>
    </row>
    <row r="698" spans="1:5" ht="30" x14ac:dyDescent="0.25">
      <c r="A698" s="5" t="s">
        <v>1404</v>
      </c>
      <c r="B698" s="15" t="s">
        <v>1405</v>
      </c>
      <c r="C698" s="20" t="s">
        <v>38</v>
      </c>
      <c r="D698" s="43">
        <v>88.524894714355469</v>
      </c>
      <c r="E698" s="54">
        <v>90.047294616699219</v>
      </c>
    </row>
    <row r="699" spans="1:5" ht="30" x14ac:dyDescent="0.25">
      <c r="A699" s="5" t="s">
        <v>1406</v>
      </c>
      <c r="B699" s="15" t="s">
        <v>1407</v>
      </c>
      <c r="C699" s="20" t="s">
        <v>30</v>
      </c>
      <c r="D699" s="45">
        <v>460.00323486328125</v>
      </c>
      <c r="E699" s="56">
        <v>460.00302124023437</v>
      </c>
    </row>
    <row r="700" spans="1:5" ht="30" x14ac:dyDescent="0.25">
      <c r="A700" s="5" t="s">
        <v>1408</v>
      </c>
      <c r="B700" s="15" t="s">
        <v>1409</v>
      </c>
      <c r="C700" s="20" t="s">
        <v>41</v>
      </c>
      <c r="D700" s="45">
        <v>310.3009033203125</v>
      </c>
      <c r="E700" s="56">
        <v>327.81985473632812</v>
      </c>
    </row>
    <row r="701" spans="1:5" ht="30" x14ac:dyDescent="0.25">
      <c r="A701" s="5" t="s">
        <v>1410</v>
      </c>
      <c r="B701" s="15" t="s">
        <v>1411</v>
      </c>
      <c r="C701" s="20" t="s">
        <v>371</v>
      </c>
      <c r="D701" s="44">
        <v>3286.5439453125</v>
      </c>
      <c r="E701" s="55">
        <v>3284.311279296875</v>
      </c>
    </row>
    <row r="702" spans="1:5" ht="30" x14ac:dyDescent="0.25">
      <c r="A702" s="5" t="s">
        <v>1412</v>
      </c>
      <c r="B702" s="15" t="s">
        <v>1413</v>
      </c>
      <c r="C702" s="20" t="s">
        <v>38</v>
      </c>
      <c r="D702" s="43">
        <v>88.524894714355469</v>
      </c>
      <c r="E702" s="54">
        <v>90.047286987304688</v>
      </c>
    </row>
    <row r="703" spans="1:5" ht="30" x14ac:dyDescent="0.25">
      <c r="A703" s="5" t="s">
        <v>1414</v>
      </c>
      <c r="B703" s="15" t="s">
        <v>1415</v>
      </c>
      <c r="C703" s="20" t="s">
        <v>30</v>
      </c>
      <c r="D703" s="45">
        <v>436.00421142578125</v>
      </c>
      <c r="E703" s="56">
        <v>436.00399780273437</v>
      </c>
    </row>
    <row r="704" spans="1:5" ht="30" x14ac:dyDescent="0.25">
      <c r="A704" s="5" t="s">
        <v>1416</v>
      </c>
      <c r="B704" s="15" t="s">
        <v>1417</v>
      </c>
      <c r="C704" s="20" t="s">
        <v>41</v>
      </c>
      <c r="D704" s="45">
        <v>318.06161499023437</v>
      </c>
      <c r="E704" s="56">
        <v>336.06781005859375</v>
      </c>
    </row>
    <row r="705" spans="1:5" ht="30" x14ac:dyDescent="0.25">
      <c r="A705" s="5" t="s">
        <v>1418</v>
      </c>
      <c r="B705" s="15" t="s">
        <v>1419</v>
      </c>
      <c r="C705" s="20" t="s">
        <v>371</v>
      </c>
      <c r="D705" s="44">
        <v>3222.74755859375</v>
      </c>
      <c r="E705" s="55">
        <v>3220.20751953125</v>
      </c>
    </row>
    <row r="706" spans="1:5" ht="30" x14ac:dyDescent="0.25">
      <c r="A706" s="5" t="s">
        <v>1420</v>
      </c>
      <c r="B706" s="15" t="s">
        <v>1421</v>
      </c>
      <c r="C706" s="20" t="s">
        <v>41</v>
      </c>
      <c r="D706" s="42">
        <v>7.7607326507568359</v>
      </c>
      <c r="E706" s="53">
        <v>8.2479457855224609</v>
      </c>
    </row>
    <row r="707" spans="1:5" ht="30" x14ac:dyDescent="0.25">
      <c r="A707" s="5" t="s">
        <v>1422</v>
      </c>
      <c r="B707" s="15" t="s">
        <v>1423</v>
      </c>
      <c r="C707" s="20" t="s">
        <v>371</v>
      </c>
      <c r="D707" s="45">
        <v>671.95513916015625</v>
      </c>
      <c r="E707" s="56">
        <v>672.36260986328125</v>
      </c>
    </row>
    <row r="708" spans="1:5" ht="30" x14ac:dyDescent="0.25">
      <c r="A708" s="5" t="s">
        <v>1424</v>
      </c>
      <c r="B708" s="15" t="s">
        <v>1425</v>
      </c>
      <c r="C708" s="20" t="s">
        <v>30</v>
      </c>
      <c r="D708" s="43">
        <v>22.59935188293457</v>
      </c>
      <c r="E708" s="54">
        <v>22.599285125732422</v>
      </c>
    </row>
    <row r="709" spans="1:5" ht="30" x14ac:dyDescent="0.25">
      <c r="A709" s="5" t="s">
        <v>1426</v>
      </c>
      <c r="B709" s="15" t="s">
        <v>1427</v>
      </c>
      <c r="C709" s="20" t="s">
        <v>38</v>
      </c>
      <c r="D709" s="43">
        <v>90.295394897460938</v>
      </c>
      <c r="E709" s="54">
        <v>91.848236083984375</v>
      </c>
    </row>
    <row r="710" spans="1:5" ht="30" x14ac:dyDescent="0.25">
      <c r="A710" s="5" t="s">
        <v>1428</v>
      </c>
      <c r="B710" s="15" t="s">
        <v>1429</v>
      </c>
      <c r="C710" s="20" t="s">
        <v>30</v>
      </c>
      <c r="D710" s="45">
        <v>434.10403442382812</v>
      </c>
      <c r="E710" s="56">
        <v>434.10391235351562</v>
      </c>
    </row>
    <row r="711" spans="1:5" ht="30" x14ac:dyDescent="0.25">
      <c r="A711" s="5" t="s">
        <v>1430</v>
      </c>
      <c r="B711" s="15" t="s">
        <v>1431</v>
      </c>
      <c r="C711" s="20" t="s">
        <v>41</v>
      </c>
      <c r="D711" s="45">
        <v>302.60000610351562</v>
      </c>
      <c r="E711" s="56">
        <v>319.62393188476562</v>
      </c>
    </row>
    <row r="712" spans="1:5" ht="30" x14ac:dyDescent="0.25">
      <c r="A712" s="5" t="s">
        <v>1432</v>
      </c>
      <c r="B712" s="15" t="s">
        <v>1433</v>
      </c>
      <c r="C712" s="20" t="s">
        <v>371</v>
      </c>
      <c r="D712" s="44">
        <v>3214.611572265625</v>
      </c>
      <c r="E712" s="55">
        <v>3211.979248046875</v>
      </c>
    </row>
    <row r="713" spans="1:5" ht="30" x14ac:dyDescent="0.25">
      <c r="A713" s="5" t="s">
        <v>1434</v>
      </c>
      <c r="B713" s="15" t="s">
        <v>1435</v>
      </c>
      <c r="C713" s="20" t="s">
        <v>38</v>
      </c>
      <c r="D713" s="43">
        <v>90.295394897460938</v>
      </c>
      <c r="E713" s="54">
        <v>91.848236083984375</v>
      </c>
    </row>
    <row r="714" spans="1:5" ht="30" x14ac:dyDescent="0.25">
      <c r="A714" s="5" t="s">
        <v>1436</v>
      </c>
      <c r="B714" s="15" t="s">
        <v>1437</v>
      </c>
      <c r="C714" s="20" t="s">
        <v>30</v>
      </c>
      <c r="D714" s="45">
        <v>411.50469970703125</v>
      </c>
      <c r="E714" s="56">
        <v>411.50460815429687</v>
      </c>
    </row>
    <row r="715" spans="1:5" ht="30" x14ac:dyDescent="0.25">
      <c r="A715" s="5" t="s">
        <v>1438</v>
      </c>
      <c r="B715" s="15" t="s">
        <v>1439</v>
      </c>
      <c r="C715" s="20" t="s">
        <v>41</v>
      </c>
      <c r="D715" s="45">
        <v>310.3009033203125</v>
      </c>
      <c r="E715" s="56">
        <v>327.81985473632812</v>
      </c>
    </row>
    <row r="716" spans="1:5" ht="30" x14ac:dyDescent="0.25">
      <c r="A716" s="5" t="s">
        <v>1440</v>
      </c>
      <c r="B716" s="15" t="s">
        <v>1441</v>
      </c>
      <c r="C716" s="20" t="s">
        <v>371</v>
      </c>
      <c r="D716" s="44">
        <v>3151.50927734375</v>
      </c>
      <c r="E716" s="55">
        <v>3148.485595703125</v>
      </c>
    </row>
    <row r="717" spans="1:5" ht="30" x14ac:dyDescent="0.25">
      <c r="A717" s="5" t="s">
        <v>1442</v>
      </c>
      <c r="B717" s="15" t="s">
        <v>1443</v>
      </c>
      <c r="C717" s="20" t="s">
        <v>41</v>
      </c>
      <c r="D717" s="42">
        <v>7.7008585929870605</v>
      </c>
      <c r="E717" s="53">
        <v>8.1959028244018555</v>
      </c>
    </row>
    <row r="718" spans="1:5" ht="30" x14ac:dyDescent="0.25">
      <c r="A718" s="5" t="s">
        <v>1444</v>
      </c>
      <c r="B718" s="15" t="s">
        <v>1445</v>
      </c>
      <c r="C718" s="20" t="s">
        <v>371</v>
      </c>
      <c r="D718" s="45">
        <v>671.95513916015625</v>
      </c>
      <c r="E718" s="56">
        <v>672.36260986328125</v>
      </c>
    </row>
    <row r="719" spans="1:5" ht="30" x14ac:dyDescent="0.25">
      <c r="A719" s="5" t="s">
        <v>1446</v>
      </c>
      <c r="B719" s="15" t="s">
        <v>1447</v>
      </c>
      <c r="C719" s="20"/>
      <c r="D719" s="12" t="s">
        <v>1448</v>
      </c>
      <c r="E719" s="33" t="s">
        <v>1448</v>
      </c>
    </row>
    <row r="720" spans="1:5" ht="30" x14ac:dyDescent="0.25">
      <c r="A720" s="5" t="s">
        <v>1449</v>
      </c>
      <c r="B720" s="15" t="s">
        <v>1450</v>
      </c>
      <c r="C720" s="20" t="s">
        <v>54</v>
      </c>
      <c r="D720" s="42">
        <v>4.9813203811645508</v>
      </c>
      <c r="E720" s="53">
        <v>4.9813203811645508</v>
      </c>
    </row>
    <row r="721" spans="1:5" ht="30" x14ac:dyDescent="0.25">
      <c r="A721" s="5" t="s">
        <v>1451</v>
      </c>
      <c r="B721" s="15" t="s">
        <v>1452</v>
      </c>
      <c r="C721" s="20" t="s">
        <v>30</v>
      </c>
      <c r="D721" s="42">
        <v>1.0000016689300537</v>
      </c>
      <c r="E721" s="53">
        <v>1.0000016689300537</v>
      </c>
    </row>
    <row r="722" spans="1:5" ht="30" x14ac:dyDescent="0.25">
      <c r="A722" s="5" t="s">
        <v>1453</v>
      </c>
      <c r="B722" s="15" t="s">
        <v>1454</v>
      </c>
      <c r="C722" s="20" t="s">
        <v>155</v>
      </c>
      <c r="D722" s="43">
        <v>24.394325256347656</v>
      </c>
      <c r="E722" s="54">
        <v>23.434125900268555</v>
      </c>
    </row>
    <row r="723" spans="1:5" ht="30" x14ac:dyDescent="0.25">
      <c r="A723" s="5" t="s">
        <v>1455</v>
      </c>
      <c r="B723" s="15" t="s">
        <v>1456</v>
      </c>
      <c r="C723" s="20"/>
      <c r="D723" s="12" t="s">
        <v>1448</v>
      </c>
      <c r="E723" s="33" t="s">
        <v>1448</v>
      </c>
    </row>
    <row r="724" spans="1:5" ht="30" x14ac:dyDescent="0.25">
      <c r="A724" s="5" t="s">
        <v>1457</v>
      </c>
      <c r="B724" s="15" t="s">
        <v>1458</v>
      </c>
      <c r="C724" s="20" t="s">
        <v>54</v>
      </c>
      <c r="D724" s="42">
        <v>4.9813203811645508</v>
      </c>
      <c r="E724" s="53">
        <v>4.9813203811645508</v>
      </c>
    </row>
    <row r="725" spans="1:5" ht="30" x14ac:dyDescent="0.25">
      <c r="A725" s="5" t="s">
        <v>1459</v>
      </c>
      <c r="B725" s="15" t="s">
        <v>1460</v>
      </c>
      <c r="C725" s="20" t="s">
        <v>30</v>
      </c>
      <c r="D725" s="42">
        <v>1.2000020742416382</v>
      </c>
      <c r="E725" s="53">
        <v>1.2000020742416382</v>
      </c>
    </row>
    <row r="726" spans="1:5" ht="30" x14ac:dyDescent="0.25">
      <c r="A726" s="5" t="s">
        <v>1461</v>
      </c>
      <c r="B726" s="15" t="s">
        <v>1462</v>
      </c>
      <c r="C726" s="20" t="s">
        <v>155</v>
      </c>
      <c r="D726" s="45">
        <v>149.4224853515625</v>
      </c>
      <c r="E726" s="56">
        <v>141.19401550292969</v>
      </c>
    </row>
    <row r="727" spans="1:5" ht="30" x14ac:dyDescent="0.25">
      <c r="A727" s="5" t="s">
        <v>1463</v>
      </c>
      <c r="B727" s="15" t="s">
        <v>1464</v>
      </c>
      <c r="C727" s="20"/>
      <c r="D727" s="12" t="s">
        <v>1448</v>
      </c>
      <c r="E727" s="33" t="s">
        <v>1448</v>
      </c>
    </row>
    <row r="728" spans="1:5" ht="30" x14ac:dyDescent="0.25">
      <c r="A728" s="5" t="s">
        <v>1465</v>
      </c>
      <c r="B728" s="15" t="s">
        <v>1466</v>
      </c>
      <c r="C728" s="20" t="s">
        <v>54</v>
      </c>
      <c r="D728" s="42">
        <v>4.9813203811645508</v>
      </c>
      <c r="E728" s="53">
        <v>4.9813203811645508</v>
      </c>
    </row>
    <row r="729" spans="1:5" ht="30" x14ac:dyDescent="0.25">
      <c r="A729" s="5" t="s">
        <v>1467</v>
      </c>
      <c r="B729" s="15" t="s">
        <v>1468</v>
      </c>
      <c r="C729" s="20" t="s">
        <v>30</v>
      </c>
      <c r="D729" s="42">
        <v>1.0000016689300537</v>
      </c>
      <c r="E729" s="53">
        <v>1.0000016689300537</v>
      </c>
    </row>
    <row r="730" spans="1:5" ht="30" x14ac:dyDescent="0.25">
      <c r="A730" s="5" t="s">
        <v>1469</v>
      </c>
      <c r="B730" s="15" t="s">
        <v>1470</v>
      </c>
      <c r="C730" s="20" t="s">
        <v>155</v>
      </c>
      <c r="D730" s="43">
        <v>25.397384643554688</v>
      </c>
      <c r="E730" s="54">
        <v>24.39716911315918</v>
      </c>
    </row>
    <row r="731" spans="1:5" ht="30" x14ac:dyDescent="0.25">
      <c r="A731" s="5" t="s">
        <v>1471</v>
      </c>
      <c r="B731" s="15" t="s">
        <v>1472</v>
      </c>
      <c r="C731" s="20"/>
      <c r="D731" s="12" t="s">
        <v>1448</v>
      </c>
      <c r="E731" s="33" t="s">
        <v>1448</v>
      </c>
    </row>
    <row r="732" spans="1:5" ht="30" x14ac:dyDescent="0.25">
      <c r="A732" s="5" t="s">
        <v>1473</v>
      </c>
      <c r="B732" s="15" t="s">
        <v>1474</v>
      </c>
      <c r="C732" s="20" t="s">
        <v>54</v>
      </c>
      <c r="D732" s="42">
        <v>4.9813203811645508</v>
      </c>
      <c r="E732" s="53">
        <v>4.9813203811645508</v>
      </c>
    </row>
    <row r="733" spans="1:5" ht="30" x14ac:dyDescent="0.25">
      <c r="A733" s="5" t="s">
        <v>1475</v>
      </c>
      <c r="B733" s="15" t="s">
        <v>1476</v>
      </c>
      <c r="C733" s="20" t="s">
        <v>30</v>
      </c>
      <c r="D733" s="42">
        <v>1.0000016689300537</v>
      </c>
      <c r="E733" s="53">
        <v>1.0000016689300537</v>
      </c>
    </row>
    <row r="734" spans="1:5" ht="30" x14ac:dyDescent="0.25">
      <c r="A734" s="5" t="s">
        <v>1477</v>
      </c>
      <c r="B734" s="15" t="s">
        <v>1478</v>
      </c>
      <c r="C734" s="20" t="s">
        <v>155</v>
      </c>
      <c r="D734" s="43">
        <v>25.397384643554688</v>
      </c>
      <c r="E734" s="54">
        <v>24.39716911315918</v>
      </c>
    </row>
    <row r="735" spans="1:5" ht="30" x14ac:dyDescent="0.25">
      <c r="A735" s="5" t="s">
        <v>1479</v>
      </c>
      <c r="B735" s="15" t="s">
        <v>1480</v>
      </c>
      <c r="C735" s="20"/>
      <c r="D735" s="12" t="s">
        <v>1448</v>
      </c>
      <c r="E735" s="33" t="s">
        <v>1448</v>
      </c>
    </row>
    <row r="736" spans="1:5" ht="30" x14ac:dyDescent="0.25">
      <c r="A736" s="5" t="s">
        <v>1481</v>
      </c>
      <c r="B736" s="15" t="s">
        <v>1482</v>
      </c>
      <c r="C736" s="20" t="s">
        <v>54</v>
      </c>
      <c r="D736" s="42">
        <v>4.9813203811645508</v>
      </c>
      <c r="E736" s="53">
        <v>4.9813203811645508</v>
      </c>
    </row>
    <row r="737" spans="1:5" ht="30" x14ac:dyDescent="0.25">
      <c r="A737" s="5" t="s">
        <v>1483</v>
      </c>
      <c r="B737" s="15" t="s">
        <v>1484</v>
      </c>
      <c r="C737" s="20" t="s">
        <v>30</v>
      </c>
      <c r="D737" s="42">
        <v>1.0000016689300537</v>
      </c>
      <c r="E737" s="53">
        <v>1.0000016689300537</v>
      </c>
    </row>
    <row r="738" spans="1:5" ht="30" x14ac:dyDescent="0.25">
      <c r="A738" s="5" t="s">
        <v>1485</v>
      </c>
      <c r="B738" s="15" t="s">
        <v>1486</v>
      </c>
      <c r="C738" s="20" t="s">
        <v>155</v>
      </c>
      <c r="D738" s="43">
        <v>24.394325256347656</v>
      </c>
      <c r="E738" s="54">
        <v>23.434125900268555</v>
      </c>
    </row>
    <row r="739" spans="1:5" ht="30" x14ac:dyDescent="0.25">
      <c r="A739" s="5" t="s">
        <v>1487</v>
      </c>
      <c r="B739" s="15" t="s">
        <v>1488</v>
      </c>
      <c r="C739" s="20"/>
      <c r="D739" s="12" t="s">
        <v>1358</v>
      </c>
      <c r="E739" s="33" t="s">
        <v>1358</v>
      </c>
    </row>
    <row r="740" spans="1:5" ht="30" x14ac:dyDescent="0.25">
      <c r="A740" s="5" t="s">
        <v>1489</v>
      </c>
      <c r="B740" s="15" t="s">
        <v>1490</v>
      </c>
      <c r="C740" s="20" t="s">
        <v>41</v>
      </c>
      <c r="D740" s="45">
        <v>303.35650634765625</v>
      </c>
      <c r="E740" s="56">
        <v>320.42303466796875</v>
      </c>
    </row>
    <row r="741" spans="1:5" ht="30" x14ac:dyDescent="0.25">
      <c r="A741" s="5" t="s">
        <v>1491</v>
      </c>
      <c r="B741" s="15" t="s">
        <v>1492</v>
      </c>
      <c r="C741" s="20" t="s">
        <v>38</v>
      </c>
      <c r="D741" s="45">
        <v>108.92361450195312</v>
      </c>
      <c r="E741" s="56">
        <v>110.79681396484375</v>
      </c>
    </row>
    <row r="742" spans="1:5" ht="30" x14ac:dyDescent="0.25">
      <c r="A742" s="5" t="s">
        <v>1493</v>
      </c>
      <c r="B742" s="15" t="s">
        <v>1494</v>
      </c>
      <c r="C742" s="20" t="s">
        <v>371</v>
      </c>
      <c r="D742" s="45">
        <v>973.82659912109375</v>
      </c>
      <c r="E742" s="56">
        <v>974.26922607421875</v>
      </c>
    </row>
    <row r="743" spans="1:5" ht="30" x14ac:dyDescent="0.25">
      <c r="A743" s="5" t="s">
        <v>1495</v>
      </c>
      <c r="B743" s="15" t="s">
        <v>1496</v>
      </c>
      <c r="C743" s="20" t="s">
        <v>30</v>
      </c>
      <c r="D743" s="45">
        <v>226.05477905273438</v>
      </c>
      <c r="E743" s="56">
        <v>226.14036560058594</v>
      </c>
    </row>
    <row r="744" spans="1:5" ht="30" x14ac:dyDescent="0.25">
      <c r="A744" s="5" t="s">
        <v>1497</v>
      </c>
      <c r="B744" s="15" t="s">
        <v>1498</v>
      </c>
      <c r="C744" s="20" t="s">
        <v>41</v>
      </c>
      <c r="D744" s="45">
        <v>303.35650634765625</v>
      </c>
      <c r="E744" s="56">
        <v>320.42303466796875</v>
      </c>
    </row>
    <row r="745" spans="1:5" ht="30" x14ac:dyDescent="0.25">
      <c r="A745" s="5" t="s">
        <v>1499</v>
      </c>
      <c r="B745" s="15" t="s">
        <v>1500</v>
      </c>
      <c r="C745" s="20" t="s">
        <v>38</v>
      </c>
      <c r="D745" s="43">
        <v>99.929924011230469</v>
      </c>
      <c r="E745" s="56">
        <v>101.64845275878906</v>
      </c>
    </row>
    <row r="746" spans="1:5" ht="30" x14ac:dyDescent="0.25">
      <c r="A746" s="5" t="s">
        <v>1501</v>
      </c>
      <c r="B746" s="15" t="s">
        <v>1502</v>
      </c>
      <c r="C746" s="20" t="s">
        <v>30</v>
      </c>
      <c r="D746" s="45">
        <v>303</v>
      </c>
      <c r="E746" s="56">
        <v>298.68338012695312</v>
      </c>
    </row>
    <row r="747" spans="1:5" ht="30" x14ac:dyDescent="0.25">
      <c r="A747" s="5" t="s">
        <v>1503</v>
      </c>
      <c r="B747" s="15" t="s">
        <v>1504</v>
      </c>
      <c r="C747" s="20" t="s">
        <v>371</v>
      </c>
      <c r="D747" s="48">
        <v>1360.302978515625</v>
      </c>
      <c r="E747" s="59">
        <v>1335.405029296875</v>
      </c>
    </row>
    <row r="748" spans="1:5" ht="30" x14ac:dyDescent="0.25">
      <c r="A748" s="5" t="s">
        <v>1505</v>
      </c>
      <c r="B748" s="15" t="s">
        <v>1506</v>
      </c>
      <c r="C748" s="20" t="s">
        <v>41</v>
      </c>
      <c r="D748" s="45">
        <v>403.33920288085937</v>
      </c>
      <c r="E748" s="56">
        <v>389.74075317382812</v>
      </c>
    </row>
    <row r="749" spans="1:5" ht="30" x14ac:dyDescent="0.25">
      <c r="A749" s="5" t="s">
        <v>1507</v>
      </c>
      <c r="B749" s="15" t="s">
        <v>1508</v>
      </c>
      <c r="C749" s="20" t="s">
        <v>41</v>
      </c>
      <c r="D749" s="42">
        <v>3.5718257427215576</v>
      </c>
      <c r="E749" s="53">
        <v>3.5981400012969971</v>
      </c>
    </row>
    <row r="750" spans="1:5" ht="30" x14ac:dyDescent="0.25">
      <c r="A750" s="5" t="s">
        <v>1509</v>
      </c>
      <c r="B750" s="15" t="s">
        <v>1510</v>
      </c>
      <c r="C750" s="20" t="s">
        <v>30</v>
      </c>
      <c r="D750" s="45">
        <v>526.160888671875</v>
      </c>
      <c r="E750" s="56">
        <v>484.89462280273437</v>
      </c>
    </row>
    <row r="751" spans="1:5" ht="30" x14ac:dyDescent="0.25">
      <c r="A751" s="5" t="s">
        <v>1511</v>
      </c>
      <c r="B751" s="15" t="s">
        <v>1512</v>
      </c>
      <c r="C751" s="20" t="s">
        <v>30</v>
      </c>
      <c r="D751" s="45">
        <v>282.93438720703125</v>
      </c>
      <c r="E751" s="56">
        <v>231.14036560058594</v>
      </c>
    </row>
    <row r="752" spans="1:5" ht="30" x14ac:dyDescent="0.25">
      <c r="A752" s="5" t="s">
        <v>1513</v>
      </c>
      <c r="B752" s="15" t="s">
        <v>1514</v>
      </c>
      <c r="C752" s="20" t="s">
        <v>30</v>
      </c>
      <c r="D752" s="43">
        <v>56.524303436279297</v>
      </c>
      <c r="E752" s="54">
        <v>54.638282775878906</v>
      </c>
    </row>
    <row r="753" spans="1:5" ht="30" x14ac:dyDescent="0.25">
      <c r="A753" s="5" t="s">
        <v>1515</v>
      </c>
      <c r="B753" s="15" t="s">
        <v>1516</v>
      </c>
      <c r="C753" s="20" t="s">
        <v>41</v>
      </c>
      <c r="D753" s="46">
        <v>0</v>
      </c>
      <c r="E753" s="57">
        <v>0</v>
      </c>
    </row>
    <row r="754" spans="1:5" ht="30" x14ac:dyDescent="0.25">
      <c r="A754" s="5" t="s">
        <v>1517</v>
      </c>
      <c r="B754" s="15" t="s">
        <v>1518</v>
      </c>
      <c r="C754" s="20" t="s">
        <v>371</v>
      </c>
      <c r="D754" s="48">
        <v>1252.08740234375</v>
      </c>
      <c r="E754" s="56">
        <v>995.5654296875</v>
      </c>
    </row>
    <row r="755" spans="1:5" ht="45" x14ac:dyDescent="0.25">
      <c r="A755" s="5" t="s">
        <v>1519</v>
      </c>
      <c r="B755" s="15" t="s">
        <v>1520</v>
      </c>
      <c r="C755" s="20" t="s">
        <v>155</v>
      </c>
      <c r="D755" s="44">
        <v>32567.19921875</v>
      </c>
      <c r="E755" s="55">
        <v>32143.89453125</v>
      </c>
    </row>
    <row r="756" spans="1:5" ht="30" x14ac:dyDescent="0.25">
      <c r="A756" s="5" t="s">
        <v>1521</v>
      </c>
      <c r="B756" s="15" t="s">
        <v>1522</v>
      </c>
      <c r="C756" s="20" t="s">
        <v>155</v>
      </c>
      <c r="D756" s="46">
        <v>0</v>
      </c>
      <c r="E756" s="57">
        <v>0</v>
      </c>
    </row>
    <row r="757" spans="1:5" ht="30" x14ac:dyDescent="0.25">
      <c r="A757" s="5" t="s">
        <v>1523</v>
      </c>
      <c r="B757" s="15" t="s">
        <v>1524</v>
      </c>
      <c r="C757" s="20" t="s">
        <v>155</v>
      </c>
      <c r="D757" s="44">
        <v>32567.19921875</v>
      </c>
      <c r="E757" s="55">
        <v>32143.89453125</v>
      </c>
    </row>
    <row r="758" spans="1:5" ht="30" x14ac:dyDescent="0.25">
      <c r="A758" s="5" t="s">
        <v>1525</v>
      </c>
      <c r="B758" s="15" t="s">
        <v>1526</v>
      </c>
      <c r="C758" s="20" t="s">
        <v>155</v>
      </c>
      <c r="D758" s="45">
        <v>244.25398254394531</v>
      </c>
      <c r="E758" s="56">
        <v>241.07920837402344</v>
      </c>
    </row>
    <row r="759" spans="1:5" ht="30" x14ac:dyDescent="0.25">
      <c r="A759" s="5" t="s">
        <v>1527</v>
      </c>
      <c r="B759" s="15" t="s">
        <v>1528</v>
      </c>
      <c r="C759" s="20" t="s">
        <v>155</v>
      </c>
      <c r="D759" s="46">
        <v>0</v>
      </c>
      <c r="E759" s="57">
        <v>0</v>
      </c>
    </row>
    <row r="760" spans="1:5" ht="30" x14ac:dyDescent="0.25">
      <c r="A760" s="5" t="s">
        <v>1529</v>
      </c>
      <c r="B760" s="15" t="s">
        <v>1530</v>
      </c>
      <c r="C760" s="20" t="s">
        <v>54</v>
      </c>
      <c r="D760" s="42">
        <v>2.4906601905822754</v>
      </c>
      <c r="E760" s="53">
        <v>2.4906601905822754</v>
      </c>
    </row>
    <row r="761" spans="1:5" ht="30" x14ac:dyDescent="0.25">
      <c r="A761" s="5" t="s">
        <v>1531</v>
      </c>
      <c r="B761" s="15" t="s">
        <v>1532</v>
      </c>
      <c r="C761" s="20" t="s">
        <v>38</v>
      </c>
      <c r="D761" s="42">
        <v>8.9936971664428711</v>
      </c>
      <c r="E761" s="53">
        <v>9.1483640670776367</v>
      </c>
    </row>
    <row r="762" spans="1:5" ht="45" x14ac:dyDescent="0.25">
      <c r="A762" s="5" t="s">
        <v>1533</v>
      </c>
      <c r="B762" s="15" t="s">
        <v>1534</v>
      </c>
      <c r="C762" s="20" t="s">
        <v>33</v>
      </c>
      <c r="D762" s="43">
        <v>99.786720275878906</v>
      </c>
      <c r="E762" s="54">
        <v>99.801490783691406</v>
      </c>
    </row>
    <row r="763" spans="1:5" ht="45" x14ac:dyDescent="0.25">
      <c r="A763" s="5" t="s">
        <v>1535</v>
      </c>
      <c r="B763" s="15" t="s">
        <v>1536</v>
      </c>
      <c r="C763" s="20" t="s">
        <v>155</v>
      </c>
      <c r="D763" s="45">
        <v>338.99957275390625</v>
      </c>
      <c r="E763" s="56">
        <v>291.21405029296875</v>
      </c>
    </row>
    <row r="764" spans="1:5" ht="30" x14ac:dyDescent="0.25">
      <c r="A764" s="5" t="s">
        <v>1537</v>
      </c>
      <c r="B764" s="15" t="s">
        <v>1538</v>
      </c>
      <c r="C764" s="20" t="s">
        <v>38</v>
      </c>
      <c r="D764" s="47">
        <v>0.97489684820175171</v>
      </c>
      <c r="E764" s="58">
        <v>0.97489595413208008</v>
      </c>
    </row>
    <row r="765" spans="1:5" ht="45" x14ac:dyDescent="0.25">
      <c r="A765" s="5" t="s">
        <v>1539</v>
      </c>
      <c r="B765" s="15" t="s">
        <v>1540</v>
      </c>
      <c r="C765" s="20" t="s">
        <v>30</v>
      </c>
      <c r="D765" s="45">
        <v>144.80471801757813</v>
      </c>
      <c r="E765" s="54">
        <v>90.651947021484375</v>
      </c>
    </row>
    <row r="766" spans="1:5" ht="45" x14ac:dyDescent="0.25">
      <c r="A766" s="5" t="s">
        <v>1541</v>
      </c>
      <c r="B766" s="15" t="s">
        <v>1542</v>
      </c>
      <c r="C766" s="20" t="s">
        <v>1543</v>
      </c>
      <c r="D766" s="44">
        <v>502057.21875</v>
      </c>
      <c r="E766" s="55">
        <v>418137.78125</v>
      </c>
    </row>
    <row r="767" spans="1:5" ht="30" x14ac:dyDescent="0.25">
      <c r="A767" s="5" t="s">
        <v>1544</v>
      </c>
      <c r="B767" s="15" t="s">
        <v>1545</v>
      </c>
      <c r="C767" s="20" t="s">
        <v>41</v>
      </c>
      <c r="D767" s="45">
        <v>403.33895874023437</v>
      </c>
      <c r="E767" s="56">
        <v>389.76235961914062</v>
      </c>
    </row>
    <row r="768" spans="1:5" ht="45" x14ac:dyDescent="0.25">
      <c r="A768" s="5" t="s">
        <v>1546</v>
      </c>
      <c r="B768" s="15" t="s">
        <v>1547</v>
      </c>
      <c r="C768" s="20" t="s">
        <v>41</v>
      </c>
      <c r="D768" s="42">
        <v>3.5718257427215576</v>
      </c>
      <c r="E768" s="53">
        <v>3.5981400012969971</v>
      </c>
    </row>
    <row r="769" spans="1:5" ht="30" x14ac:dyDescent="0.25">
      <c r="A769" s="5" t="s">
        <v>1548</v>
      </c>
      <c r="B769" s="15" t="s">
        <v>1549</v>
      </c>
      <c r="C769" s="20" t="s">
        <v>41</v>
      </c>
      <c r="D769" s="42">
        <v>3.5642075538635254</v>
      </c>
      <c r="E769" s="53">
        <v>3.5909974575042725</v>
      </c>
    </row>
    <row r="770" spans="1:5" ht="45" x14ac:dyDescent="0.25">
      <c r="A770" s="5" t="s">
        <v>1550</v>
      </c>
      <c r="B770" s="15" t="s">
        <v>1551</v>
      </c>
      <c r="C770" s="20" t="s">
        <v>41</v>
      </c>
      <c r="D770" s="50">
        <v>7.6182573102414608E-3</v>
      </c>
      <c r="E770" s="61">
        <v>7.1425051428377628E-3</v>
      </c>
    </row>
    <row r="771" spans="1:5" ht="45" x14ac:dyDescent="0.25">
      <c r="A771" s="5" t="s">
        <v>1552</v>
      </c>
      <c r="B771" s="15" t="s">
        <v>1553</v>
      </c>
      <c r="C771" s="20" t="s">
        <v>71</v>
      </c>
      <c r="D771" s="44">
        <v>3723.54833984375</v>
      </c>
      <c r="E771" s="55">
        <v>3720.332763671875</v>
      </c>
    </row>
    <row r="772" spans="1:5" ht="45" x14ac:dyDescent="0.25">
      <c r="A772" s="5" t="s">
        <v>1554</v>
      </c>
      <c r="B772" s="15" t="s">
        <v>1555</v>
      </c>
      <c r="C772" s="20" t="s">
        <v>122</v>
      </c>
      <c r="D772" s="44">
        <v>11721.3564453125</v>
      </c>
      <c r="E772" s="55">
        <v>12594.1826171875</v>
      </c>
    </row>
    <row r="773" spans="1:5" ht="45" x14ac:dyDescent="0.25">
      <c r="A773" s="5" t="s">
        <v>1556</v>
      </c>
      <c r="B773" s="15" t="s">
        <v>1557</v>
      </c>
      <c r="C773" s="20" t="s">
        <v>71</v>
      </c>
      <c r="D773" s="42">
        <v>7.9418630599975586</v>
      </c>
      <c r="E773" s="53">
        <v>7.3850650787353516</v>
      </c>
    </row>
    <row r="774" spans="1:5" ht="45" x14ac:dyDescent="0.25">
      <c r="A774" s="5" t="s">
        <v>1558</v>
      </c>
      <c r="B774" s="15" t="s">
        <v>1559</v>
      </c>
      <c r="C774" s="20" t="s">
        <v>122</v>
      </c>
      <c r="D774" s="43">
        <v>25.00018310546875</v>
      </c>
      <c r="E774" s="54">
        <v>25.000143051147461</v>
      </c>
    </row>
    <row r="775" spans="1:5" ht="30" x14ac:dyDescent="0.25">
      <c r="A775" s="5" t="s">
        <v>1560</v>
      </c>
      <c r="B775" s="15" t="s">
        <v>1561</v>
      </c>
      <c r="C775" s="20" t="s">
        <v>54</v>
      </c>
      <c r="D775" s="42">
        <v>8.0946455001831055</v>
      </c>
      <c r="E775" s="53">
        <v>8.0946455001831055</v>
      </c>
    </row>
    <row r="776" spans="1:5" ht="30" x14ac:dyDescent="0.25">
      <c r="A776" s="5" t="s">
        <v>1562</v>
      </c>
      <c r="B776" s="15" t="s">
        <v>1563</v>
      </c>
      <c r="C776" s="20" t="s">
        <v>155</v>
      </c>
      <c r="D776" s="45">
        <v>149.46878051757813</v>
      </c>
      <c r="E776" s="56">
        <v>141.23280334472656</v>
      </c>
    </row>
    <row r="777" spans="1:5" ht="30" x14ac:dyDescent="0.25">
      <c r="A777" s="5" t="s">
        <v>1564</v>
      </c>
      <c r="B777" s="15" t="s">
        <v>1565</v>
      </c>
      <c r="C777" s="20" t="s">
        <v>125</v>
      </c>
      <c r="D777" s="42">
        <v>1.226420521736145</v>
      </c>
      <c r="E777" s="53">
        <v>1.2041428089141846</v>
      </c>
    </row>
    <row r="778" spans="1:5" ht="30" x14ac:dyDescent="0.25">
      <c r="A778" s="5" t="s">
        <v>1566</v>
      </c>
      <c r="B778" s="15" t="s">
        <v>1567</v>
      </c>
      <c r="C778" s="20"/>
      <c r="D778" s="12" t="s">
        <v>1568</v>
      </c>
      <c r="E778" s="33" t="s">
        <v>1568</v>
      </c>
    </row>
    <row r="779" spans="1:5" ht="30" x14ac:dyDescent="0.25">
      <c r="A779" s="5" t="s">
        <v>1569</v>
      </c>
      <c r="B779" s="15" t="s">
        <v>1570</v>
      </c>
      <c r="C779" s="20"/>
      <c r="D779" s="12" t="s">
        <v>1568</v>
      </c>
      <c r="E779" s="33" t="s">
        <v>1568</v>
      </c>
    </row>
    <row r="780" spans="1:5" ht="30" x14ac:dyDescent="0.25">
      <c r="A780" s="5" t="s">
        <v>1571</v>
      </c>
      <c r="B780" s="15" t="s">
        <v>1572</v>
      </c>
      <c r="C780" s="20"/>
      <c r="D780" s="42">
        <v>1</v>
      </c>
      <c r="E780" s="53">
        <v>1</v>
      </c>
    </row>
    <row r="781" spans="1:5" ht="30" x14ac:dyDescent="0.25">
      <c r="A781" s="5" t="s">
        <v>1573</v>
      </c>
      <c r="B781" s="15" t="s">
        <v>210</v>
      </c>
      <c r="C781" s="20"/>
      <c r="D781" s="42">
        <v>1</v>
      </c>
      <c r="E781" s="53">
        <v>1</v>
      </c>
    </row>
    <row r="782" spans="1:5" ht="30" x14ac:dyDescent="0.25">
      <c r="A782" s="5" t="s">
        <v>1574</v>
      </c>
      <c r="B782" s="15" t="s">
        <v>1575</v>
      </c>
      <c r="C782" s="20" t="s">
        <v>155</v>
      </c>
      <c r="D782" s="45">
        <v>432.951904296875</v>
      </c>
      <c r="E782" s="56">
        <v>412.87374877929687</v>
      </c>
    </row>
    <row r="783" spans="1:5" ht="30" x14ac:dyDescent="0.25">
      <c r="A783" s="5" t="s">
        <v>1576</v>
      </c>
      <c r="B783" s="15" t="s">
        <v>1577</v>
      </c>
      <c r="C783" s="20" t="s">
        <v>155</v>
      </c>
      <c r="D783" s="45">
        <v>432.951904296875</v>
      </c>
      <c r="E783" s="56">
        <v>412.87374877929687</v>
      </c>
    </row>
    <row r="784" spans="1:5" ht="30" x14ac:dyDescent="0.25">
      <c r="A784" s="5" t="s">
        <v>1578</v>
      </c>
      <c r="B784" s="15" t="s">
        <v>1579</v>
      </c>
      <c r="C784" s="20" t="s">
        <v>155</v>
      </c>
      <c r="D784" s="45">
        <v>428.62237548828125</v>
      </c>
      <c r="E784" s="56">
        <v>408.74502563476562</v>
      </c>
    </row>
    <row r="785" spans="1:5" ht="30" x14ac:dyDescent="0.25">
      <c r="A785" s="5" t="s">
        <v>1580</v>
      </c>
      <c r="B785" s="15" t="s">
        <v>1581</v>
      </c>
      <c r="C785" s="20" t="s">
        <v>162</v>
      </c>
      <c r="D785" s="43">
        <v>21.705606460571289</v>
      </c>
      <c r="E785" s="54">
        <v>20.699296951293945</v>
      </c>
    </row>
    <row r="786" spans="1:5" ht="30" x14ac:dyDescent="0.25">
      <c r="A786" s="5" t="s">
        <v>1582</v>
      </c>
      <c r="B786" s="15" t="s">
        <v>1583</v>
      </c>
      <c r="C786" s="20" t="s">
        <v>54</v>
      </c>
      <c r="D786" s="45">
        <v>166.87425231933594</v>
      </c>
      <c r="E786" s="56">
        <v>166.87425231933594</v>
      </c>
    </row>
    <row r="787" spans="1:5" ht="30" x14ac:dyDescent="0.25">
      <c r="A787" s="5" t="s">
        <v>1584</v>
      </c>
      <c r="B787" s="15" t="s">
        <v>1585</v>
      </c>
      <c r="C787" s="20" t="s">
        <v>54</v>
      </c>
      <c r="D787" s="45">
        <v>166.87425231933594</v>
      </c>
      <c r="E787" s="56">
        <v>166.87425231933594</v>
      </c>
    </row>
    <row r="788" spans="1:5" ht="30" x14ac:dyDescent="0.25">
      <c r="A788" s="5" t="s">
        <v>1586</v>
      </c>
      <c r="B788" s="15" t="s">
        <v>1587</v>
      </c>
      <c r="C788" s="20" t="s">
        <v>33</v>
      </c>
      <c r="D788" s="43">
        <v>79.999992370605469</v>
      </c>
      <c r="E788" s="54">
        <v>79.999992370605469</v>
      </c>
    </row>
    <row r="789" spans="1:5" ht="30" x14ac:dyDescent="0.25">
      <c r="A789" s="5" t="s">
        <v>1588</v>
      </c>
      <c r="B789" s="15" t="s">
        <v>1589</v>
      </c>
      <c r="C789" s="20" t="s">
        <v>33</v>
      </c>
      <c r="D789" s="43">
        <v>80.425712585449219</v>
      </c>
      <c r="E789" s="54">
        <v>80.425544738769531</v>
      </c>
    </row>
    <row r="790" spans="1:5" ht="30" x14ac:dyDescent="0.25">
      <c r="A790" s="5" t="s">
        <v>1590</v>
      </c>
      <c r="B790" s="15" t="s">
        <v>204</v>
      </c>
      <c r="C790" s="20"/>
      <c r="D790" s="48">
        <v>1200</v>
      </c>
      <c r="E790" s="59">
        <v>1200</v>
      </c>
    </row>
    <row r="791" spans="1:5" ht="30" x14ac:dyDescent="0.25">
      <c r="A791" s="5" t="s">
        <v>1591</v>
      </c>
      <c r="B791" s="15" t="s">
        <v>1592</v>
      </c>
      <c r="C791" s="20" t="s">
        <v>155</v>
      </c>
      <c r="D791" s="42">
        <v>4.3295145034790039</v>
      </c>
      <c r="E791" s="53">
        <v>4.1287336349487305</v>
      </c>
    </row>
    <row r="792" spans="1:5" ht="30" x14ac:dyDescent="0.25">
      <c r="A792" s="5" t="s">
        <v>1593</v>
      </c>
      <c r="B792" s="15" t="s">
        <v>208</v>
      </c>
      <c r="C792" s="20" t="s">
        <v>33</v>
      </c>
      <c r="D792" s="43">
        <v>98.999992370605469</v>
      </c>
      <c r="E792" s="54">
        <v>99</v>
      </c>
    </row>
    <row r="793" spans="1:5" ht="30" x14ac:dyDescent="0.25">
      <c r="A793" s="5" t="s">
        <v>1594</v>
      </c>
      <c r="B793" s="15" t="s">
        <v>1595</v>
      </c>
      <c r="C793" s="20"/>
      <c r="D793" s="12" t="s">
        <v>1596</v>
      </c>
      <c r="E793" s="33" t="s">
        <v>1596</v>
      </c>
    </row>
    <row r="794" spans="1:5" ht="30" x14ac:dyDescent="0.25">
      <c r="A794" s="5" t="s">
        <v>1597</v>
      </c>
      <c r="B794" s="15" t="s">
        <v>1598</v>
      </c>
      <c r="C794" s="20" t="s">
        <v>155</v>
      </c>
      <c r="D794" s="45">
        <v>473.643798828125</v>
      </c>
      <c r="E794" s="56">
        <v>451.8369140625</v>
      </c>
    </row>
    <row r="795" spans="1:5" ht="30" x14ac:dyDescent="0.25">
      <c r="A795" s="5" t="s">
        <v>1599</v>
      </c>
      <c r="B795" s="15" t="s">
        <v>1600</v>
      </c>
      <c r="C795" s="20" t="s">
        <v>33</v>
      </c>
      <c r="D795" s="43">
        <v>95.999191284179688</v>
      </c>
      <c r="E795" s="54">
        <v>95.965721130371094</v>
      </c>
    </row>
    <row r="796" spans="1:5" ht="30" x14ac:dyDescent="0.25">
      <c r="A796" s="5" t="s">
        <v>221</v>
      </c>
      <c r="B796" s="15" t="s">
        <v>1601</v>
      </c>
      <c r="C796" s="20"/>
      <c r="D796" s="42">
        <v>1.0499999523162842</v>
      </c>
      <c r="E796" s="53">
        <v>1.0499999523162842</v>
      </c>
    </row>
    <row r="797" spans="1:5" ht="30" x14ac:dyDescent="0.25">
      <c r="A797" s="5" t="s">
        <v>1602</v>
      </c>
      <c r="B797" s="15" t="s">
        <v>1603</v>
      </c>
      <c r="C797" s="20"/>
      <c r="D797" s="42">
        <v>1</v>
      </c>
      <c r="E797" s="53">
        <v>1</v>
      </c>
    </row>
    <row r="798" spans="1:5" ht="30" x14ac:dyDescent="0.25">
      <c r="A798" s="5" t="s">
        <v>1604</v>
      </c>
      <c r="B798" s="15" t="s">
        <v>1605</v>
      </c>
      <c r="C798" s="20" t="s">
        <v>155</v>
      </c>
      <c r="D798" s="45">
        <v>451.08935546875</v>
      </c>
      <c r="E798" s="56">
        <v>430.32089233398437</v>
      </c>
    </row>
    <row r="799" spans="1:5" ht="30" x14ac:dyDescent="0.25">
      <c r="A799" s="5" t="s">
        <v>1606</v>
      </c>
      <c r="B799" s="15" t="s">
        <v>1607</v>
      </c>
      <c r="C799" s="20" t="s">
        <v>155</v>
      </c>
      <c r="D799" s="45">
        <v>432.951904296875</v>
      </c>
      <c r="E799" s="56">
        <v>412.87374877929687</v>
      </c>
    </row>
    <row r="800" spans="1:5" ht="30" x14ac:dyDescent="0.25">
      <c r="A800" s="5" t="s">
        <v>1608</v>
      </c>
      <c r="B800" s="15" t="s">
        <v>1609</v>
      </c>
      <c r="C800" s="20" t="s">
        <v>33</v>
      </c>
      <c r="D800" s="43">
        <v>95.97918701171875</v>
      </c>
      <c r="E800" s="54">
        <v>95.945549011230469</v>
      </c>
    </row>
    <row r="801" spans="1:5" ht="30" x14ac:dyDescent="0.25">
      <c r="A801" s="5" t="s">
        <v>1610</v>
      </c>
      <c r="B801" s="15" t="s">
        <v>1611</v>
      </c>
      <c r="C801" s="20" t="s">
        <v>155</v>
      </c>
      <c r="D801" s="43">
        <v>18.137449264526367</v>
      </c>
      <c r="E801" s="54">
        <v>17.44715690612793</v>
      </c>
    </row>
    <row r="802" spans="1:5" ht="30" x14ac:dyDescent="0.25">
      <c r="A802" s="5" t="s">
        <v>1612</v>
      </c>
      <c r="B802" s="15" t="s">
        <v>1613</v>
      </c>
      <c r="C802" s="20" t="s">
        <v>155</v>
      </c>
      <c r="D802" s="45">
        <v>454.5994873046875</v>
      </c>
      <c r="E802" s="56">
        <v>433.51742553710937</v>
      </c>
    </row>
    <row r="803" spans="1:5" x14ac:dyDescent="0.25">
      <c r="A803" s="5" t="s">
        <v>1614</v>
      </c>
      <c r="B803" s="15" t="s">
        <v>1615</v>
      </c>
      <c r="C803" s="20"/>
      <c r="D803" s="12" t="s">
        <v>1568</v>
      </c>
      <c r="E803" s="33" t="s">
        <v>1568</v>
      </c>
    </row>
    <row r="804" spans="1:5" ht="30" x14ac:dyDescent="0.25">
      <c r="A804" s="5" t="s">
        <v>1616</v>
      </c>
      <c r="B804" s="15" t="s">
        <v>1617</v>
      </c>
      <c r="C804" s="20"/>
      <c r="D804" s="12" t="s">
        <v>1568</v>
      </c>
      <c r="E804" s="33" t="s">
        <v>1568</v>
      </c>
    </row>
    <row r="805" spans="1:5" ht="30" x14ac:dyDescent="0.25">
      <c r="A805" s="5" t="s">
        <v>1618</v>
      </c>
      <c r="B805" s="15" t="s">
        <v>1619</v>
      </c>
      <c r="C805" s="20"/>
      <c r="D805" s="42">
        <v>1</v>
      </c>
      <c r="E805" s="53">
        <v>1</v>
      </c>
    </row>
    <row r="806" spans="1:5" ht="30" x14ac:dyDescent="0.25">
      <c r="A806" s="5" t="s">
        <v>1620</v>
      </c>
      <c r="B806" s="15" t="s">
        <v>152</v>
      </c>
      <c r="C806" s="20"/>
      <c r="D806" s="42">
        <v>1</v>
      </c>
      <c r="E806" s="53">
        <v>1</v>
      </c>
    </row>
    <row r="807" spans="1:5" ht="30" x14ac:dyDescent="0.25">
      <c r="A807" s="5" t="s">
        <v>1621</v>
      </c>
      <c r="B807" s="15" t="s">
        <v>1622</v>
      </c>
      <c r="C807" s="20" t="s">
        <v>155</v>
      </c>
      <c r="D807" s="45">
        <v>880.73162841796875</v>
      </c>
      <c r="E807" s="56">
        <v>732.997314453125</v>
      </c>
    </row>
    <row r="808" spans="1:5" ht="30" x14ac:dyDescent="0.25">
      <c r="A808" s="5" t="s">
        <v>1623</v>
      </c>
      <c r="B808" s="15" t="s">
        <v>1624</v>
      </c>
      <c r="C808" s="20" t="s">
        <v>155</v>
      </c>
      <c r="D808" s="45">
        <v>880.73162841796875</v>
      </c>
      <c r="E808" s="56">
        <v>732.997314453125</v>
      </c>
    </row>
    <row r="809" spans="1:5" ht="30" x14ac:dyDescent="0.25">
      <c r="A809" s="5" t="s">
        <v>1625</v>
      </c>
      <c r="B809" s="15" t="s">
        <v>1626</v>
      </c>
      <c r="C809" s="20" t="s">
        <v>155</v>
      </c>
      <c r="D809" s="45">
        <v>871.92431640625</v>
      </c>
      <c r="E809" s="56">
        <v>725.6673583984375</v>
      </c>
    </row>
    <row r="810" spans="1:5" ht="30" x14ac:dyDescent="0.25">
      <c r="A810" s="5" t="s">
        <v>1627</v>
      </c>
      <c r="B810" s="15" t="s">
        <v>1628</v>
      </c>
      <c r="C810" s="20" t="s">
        <v>162</v>
      </c>
      <c r="D810" s="45">
        <v>140.546142578125</v>
      </c>
      <c r="E810" s="56">
        <v>116.95305633544922</v>
      </c>
    </row>
    <row r="811" spans="1:5" ht="30" x14ac:dyDescent="0.25">
      <c r="A811" s="5" t="s">
        <v>1629</v>
      </c>
      <c r="B811" s="15" t="s">
        <v>1630</v>
      </c>
      <c r="C811" s="20" t="s">
        <v>54</v>
      </c>
      <c r="D811" s="43">
        <v>50.550270080566406</v>
      </c>
      <c r="E811" s="54">
        <v>50.550266265869141</v>
      </c>
    </row>
    <row r="812" spans="1:5" ht="30" x14ac:dyDescent="0.25">
      <c r="A812" s="5" t="s">
        <v>1631</v>
      </c>
      <c r="B812" s="15" t="s">
        <v>1632</v>
      </c>
      <c r="C812" s="20" t="s">
        <v>54</v>
      </c>
      <c r="D812" s="43">
        <v>50.550266265869141</v>
      </c>
      <c r="E812" s="54">
        <v>50.550266265869141</v>
      </c>
    </row>
    <row r="813" spans="1:5" ht="30" x14ac:dyDescent="0.25">
      <c r="A813" s="5" t="s">
        <v>1633</v>
      </c>
      <c r="B813" s="15" t="s">
        <v>1634</v>
      </c>
      <c r="C813" s="20" t="s">
        <v>33</v>
      </c>
      <c r="D813" s="43">
        <v>79.999992370605469</v>
      </c>
      <c r="E813" s="54">
        <v>79.999992370605469</v>
      </c>
    </row>
    <row r="814" spans="1:5" ht="30" x14ac:dyDescent="0.25">
      <c r="A814" s="5" t="s">
        <v>1635</v>
      </c>
      <c r="B814" s="15" t="s">
        <v>1636</v>
      </c>
      <c r="C814" s="20" t="s">
        <v>33</v>
      </c>
      <c r="D814" s="43">
        <v>80.138847351074219</v>
      </c>
      <c r="E814" s="54">
        <v>80.129852294921875</v>
      </c>
    </row>
    <row r="815" spans="1:5" x14ac:dyDescent="0.25">
      <c r="A815" s="5" t="s">
        <v>1637</v>
      </c>
      <c r="B815" s="15" t="s">
        <v>146</v>
      </c>
      <c r="C815" s="20"/>
      <c r="D815" s="48">
        <v>1200</v>
      </c>
      <c r="E815" s="59">
        <v>1200</v>
      </c>
    </row>
    <row r="816" spans="1:5" ht="30" x14ac:dyDescent="0.25">
      <c r="A816" s="5" t="s">
        <v>1638</v>
      </c>
      <c r="B816" s="15" t="s">
        <v>1639</v>
      </c>
      <c r="C816" s="20" t="s">
        <v>155</v>
      </c>
      <c r="D816" s="42">
        <v>8.807307243347168</v>
      </c>
      <c r="E816" s="53">
        <v>7.3299660682678223</v>
      </c>
    </row>
    <row r="817" spans="1:5" ht="30" x14ac:dyDescent="0.25">
      <c r="A817" s="5" t="s">
        <v>1640</v>
      </c>
      <c r="B817" s="15" t="s">
        <v>150</v>
      </c>
      <c r="C817" s="20" t="s">
        <v>33</v>
      </c>
      <c r="D817" s="43">
        <v>99</v>
      </c>
      <c r="E817" s="54">
        <v>99</v>
      </c>
    </row>
    <row r="818" spans="1:5" x14ac:dyDescent="0.25">
      <c r="A818" s="5" t="s">
        <v>1641</v>
      </c>
      <c r="B818" s="15" t="s">
        <v>1642</v>
      </c>
      <c r="C818" s="20"/>
      <c r="D818" s="12" t="s">
        <v>1596</v>
      </c>
      <c r="E818" s="33" t="s">
        <v>1596</v>
      </c>
    </row>
    <row r="819" spans="1:5" ht="30" x14ac:dyDescent="0.25">
      <c r="A819" s="5" t="s">
        <v>1643</v>
      </c>
      <c r="B819" s="15" t="s">
        <v>1644</v>
      </c>
      <c r="C819" s="20" t="s">
        <v>155</v>
      </c>
      <c r="D819" s="45">
        <v>959.0718994140625</v>
      </c>
      <c r="E819" s="56">
        <v>799.06573486328125</v>
      </c>
    </row>
    <row r="820" spans="1:5" ht="30" x14ac:dyDescent="0.25">
      <c r="A820" s="5" t="s">
        <v>1645</v>
      </c>
      <c r="B820" s="15" t="s">
        <v>1646</v>
      </c>
      <c r="C820" s="20" t="s">
        <v>33</v>
      </c>
      <c r="D820" s="43">
        <v>96.441032409667969</v>
      </c>
      <c r="E820" s="54">
        <v>96.336692810058594</v>
      </c>
    </row>
    <row r="821" spans="1:5" ht="30" x14ac:dyDescent="0.25">
      <c r="A821" s="5" t="s">
        <v>165</v>
      </c>
      <c r="B821" s="15" t="s">
        <v>1647</v>
      </c>
      <c r="C821" s="20"/>
      <c r="D821" s="42">
        <v>1.0499999523162842</v>
      </c>
      <c r="E821" s="53">
        <v>1.0499999523162842</v>
      </c>
    </row>
    <row r="822" spans="1:5" ht="30" x14ac:dyDescent="0.25">
      <c r="A822" s="5" t="s">
        <v>1648</v>
      </c>
      <c r="B822" s="15" t="s">
        <v>1649</v>
      </c>
      <c r="C822" s="20"/>
      <c r="D822" s="42">
        <v>1</v>
      </c>
      <c r="E822" s="53">
        <v>1</v>
      </c>
    </row>
    <row r="823" spans="1:5" ht="30" x14ac:dyDescent="0.25">
      <c r="A823" s="5" t="s">
        <v>1650</v>
      </c>
      <c r="B823" s="15" t="s">
        <v>1651</v>
      </c>
      <c r="C823" s="20" t="s">
        <v>155</v>
      </c>
      <c r="D823" s="45">
        <v>913.40185546875</v>
      </c>
      <c r="E823" s="56">
        <v>761.0150146484375</v>
      </c>
    </row>
    <row r="824" spans="1:5" ht="30" x14ac:dyDescent="0.25">
      <c r="A824" s="5" t="s">
        <v>1652</v>
      </c>
      <c r="B824" s="15" t="s">
        <v>1653</v>
      </c>
      <c r="C824" s="20" t="s">
        <v>155</v>
      </c>
      <c r="D824" s="45">
        <v>880.73162841796875</v>
      </c>
      <c r="E824" s="56">
        <v>732.997314453125</v>
      </c>
    </row>
    <row r="825" spans="1:5" ht="30" x14ac:dyDescent="0.25">
      <c r="A825" s="5" t="s">
        <v>1654</v>
      </c>
      <c r="B825" s="15" t="s">
        <v>1655</v>
      </c>
      <c r="C825" s="20" t="s">
        <v>33</v>
      </c>
      <c r="D825" s="43">
        <v>96.423240661621094</v>
      </c>
      <c r="E825" s="54">
        <v>96.318374633789063</v>
      </c>
    </row>
    <row r="826" spans="1:5" ht="30" x14ac:dyDescent="0.25">
      <c r="A826" s="5" t="s">
        <v>1656</v>
      </c>
      <c r="B826" s="15" t="s">
        <v>1657</v>
      </c>
      <c r="C826" s="20" t="s">
        <v>155</v>
      </c>
      <c r="D826" s="43">
        <v>32.670230865478516</v>
      </c>
      <c r="E826" s="54">
        <v>28.017711639404297</v>
      </c>
    </row>
    <row r="827" spans="1:5" ht="30" x14ac:dyDescent="0.25">
      <c r="A827" s="5" t="s">
        <v>1658</v>
      </c>
      <c r="B827" s="15" t="s">
        <v>1659</v>
      </c>
      <c r="C827" s="20" t="s">
        <v>155</v>
      </c>
      <c r="D827" s="45">
        <v>924.76812744140625</v>
      </c>
      <c r="E827" s="56">
        <v>769.64715576171875</v>
      </c>
    </row>
    <row r="828" spans="1:5" ht="30" x14ac:dyDescent="0.25">
      <c r="A828" s="5" t="s">
        <v>1660</v>
      </c>
      <c r="B828" s="15" t="s">
        <v>1661</v>
      </c>
      <c r="C828" s="20"/>
      <c r="D828" s="12" t="s">
        <v>1568</v>
      </c>
      <c r="E828" s="33" t="s">
        <v>1568</v>
      </c>
    </row>
    <row r="829" spans="1:5" ht="30" x14ac:dyDescent="0.25">
      <c r="A829" s="5" t="s">
        <v>1662</v>
      </c>
      <c r="B829" s="15" t="s">
        <v>1663</v>
      </c>
      <c r="C829" s="20"/>
      <c r="D829" s="12" t="s">
        <v>1568</v>
      </c>
      <c r="E829" s="33" t="s">
        <v>1568</v>
      </c>
    </row>
    <row r="830" spans="1:5" ht="30" x14ac:dyDescent="0.25">
      <c r="A830" s="5" t="s">
        <v>1664</v>
      </c>
      <c r="B830" s="15" t="s">
        <v>1665</v>
      </c>
      <c r="C830" s="20"/>
      <c r="D830" s="42">
        <v>1</v>
      </c>
      <c r="E830" s="53">
        <v>1</v>
      </c>
    </row>
    <row r="831" spans="1:5" ht="30" x14ac:dyDescent="0.25">
      <c r="A831" s="5" t="s">
        <v>1666</v>
      </c>
      <c r="B831" s="15" t="s">
        <v>182</v>
      </c>
      <c r="C831" s="20"/>
      <c r="D831" s="42">
        <v>1</v>
      </c>
      <c r="E831" s="53">
        <v>1</v>
      </c>
    </row>
    <row r="832" spans="1:5" ht="30" x14ac:dyDescent="0.25">
      <c r="A832" s="5" t="s">
        <v>1667</v>
      </c>
      <c r="B832" s="15" t="s">
        <v>1668</v>
      </c>
      <c r="C832" s="20" t="s">
        <v>155</v>
      </c>
      <c r="D832" s="45">
        <v>209.86428833007812</v>
      </c>
      <c r="E832" s="56">
        <v>200.12239074707031</v>
      </c>
    </row>
    <row r="833" spans="1:5" ht="30" x14ac:dyDescent="0.25">
      <c r="A833" s="5" t="s">
        <v>1669</v>
      </c>
      <c r="B833" s="15" t="s">
        <v>1670</v>
      </c>
      <c r="C833" s="20" t="s">
        <v>155</v>
      </c>
      <c r="D833" s="45">
        <v>209.86428833007812</v>
      </c>
      <c r="E833" s="56">
        <v>200.12239074707031</v>
      </c>
    </row>
    <row r="834" spans="1:5" ht="30" x14ac:dyDescent="0.25">
      <c r="A834" s="5" t="s">
        <v>1671</v>
      </c>
      <c r="B834" s="15" t="s">
        <v>1672</v>
      </c>
      <c r="C834" s="20" t="s">
        <v>155</v>
      </c>
      <c r="D834" s="45">
        <v>207.76564025878906</v>
      </c>
      <c r="E834" s="56">
        <v>198.12117004394531</v>
      </c>
    </row>
    <row r="835" spans="1:5" ht="30" x14ac:dyDescent="0.25">
      <c r="A835" s="5" t="s">
        <v>1673</v>
      </c>
      <c r="B835" s="15" t="s">
        <v>1674</v>
      </c>
      <c r="C835" s="20" t="s">
        <v>162</v>
      </c>
      <c r="D835" s="43">
        <v>20.854406356811523</v>
      </c>
      <c r="E835" s="54">
        <v>19.88755989074707</v>
      </c>
    </row>
    <row r="836" spans="1:5" ht="30" x14ac:dyDescent="0.25">
      <c r="A836" s="5" t="s">
        <v>1675</v>
      </c>
      <c r="B836" s="15" t="s">
        <v>1676</v>
      </c>
      <c r="C836" s="20" t="s">
        <v>54</v>
      </c>
      <c r="D836" s="43">
        <v>81.905555725097656</v>
      </c>
      <c r="E836" s="54">
        <v>81.905555725097656</v>
      </c>
    </row>
    <row r="837" spans="1:5" ht="30" x14ac:dyDescent="0.25">
      <c r="A837" s="5" t="s">
        <v>1677</v>
      </c>
      <c r="B837" s="15" t="s">
        <v>1678</v>
      </c>
      <c r="C837" s="20" t="s">
        <v>54</v>
      </c>
      <c r="D837" s="43">
        <v>81.905555725097656</v>
      </c>
      <c r="E837" s="54">
        <v>81.905555725097656</v>
      </c>
    </row>
    <row r="838" spans="1:5" ht="30" x14ac:dyDescent="0.25">
      <c r="A838" s="5" t="s">
        <v>1679</v>
      </c>
      <c r="B838" s="15" t="s">
        <v>1680</v>
      </c>
      <c r="C838" s="20" t="s">
        <v>33</v>
      </c>
      <c r="D838" s="43">
        <v>79.999992370605469</v>
      </c>
      <c r="E838" s="54">
        <v>79.999992370605469</v>
      </c>
    </row>
    <row r="839" spans="1:5" ht="30" x14ac:dyDescent="0.25">
      <c r="A839" s="5" t="s">
        <v>1681</v>
      </c>
      <c r="B839" s="15" t="s">
        <v>1682</v>
      </c>
      <c r="C839" s="20" t="s">
        <v>33</v>
      </c>
      <c r="D839" s="43">
        <v>80.216941833496094</v>
      </c>
      <c r="E839" s="54">
        <v>80.219963073730469</v>
      </c>
    </row>
    <row r="840" spans="1:5" ht="30" x14ac:dyDescent="0.25">
      <c r="A840" s="5" t="s">
        <v>1683</v>
      </c>
      <c r="B840" s="15" t="s">
        <v>176</v>
      </c>
      <c r="C840" s="20"/>
      <c r="D840" s="48">
        <v>1200</v>
      </c>
      <c r="E840" s="59">
        <v>1200</v>
      </c>
    </row>
    <row r="841" spans="1:5" ht="30" x14ac:dyDescent="0.25">
      <c r="A841" s="5" t="s">
        <v>1684</v>
      </c>
      <c r="B841" s="15" t="s">
        <v>1685</v>
      </c>
      <c r="C841" s="20" t="s">
        <v>155</v>
      </c>
      <c r="D841" s="42">
        <v>2.0986406803131104</v>
      </c>
      <c r="E841" s="53">
        <v>2.0012218952178955</v>
      </c>
    </row>
    <row r="842" spans="1:5" ht="30" x14ac:dyDescent="0.25">
      <c r="A842" s="5" t="s">
        <v>1686</v>
      </c>
      <c r="B842" s="15" t="s">
        <v>180</v>
      </c>
      <c r="C842" s="20" t="s">
        <v>33</v>
      </c>
      <c r="D842" s="43">
        <v>98.999992370605469</v>
      </c>
      <c r="E842" s="54">
        <v>99</v>
      </c>
    </row>
    <row r="843" spans="1:5" ht="30" x14ac:dyDescent="0.25">
      <c r="A843" s="5" t="s">
        <v>1687</v>
      </c>
      <c r="B843" s="15" t="s">
        <v>1688</v>
      </c>
      <c r="C843" s="20"/>
      <c r="D843" s="12" t="s">
        <v>1596</v>
      </c>
      <c r="E843" s="33" t="s">
        <v>1596</v>
      </c>
    </row>
    <row r="844" spans="1:5" ht="30" x14ac:dyDescent="0.25">
      <c r="A844" s="5" t="s">
        <v>1689</v>
      </c>
      <c r="B844" s="15" t="s">
        <v>1690</v>
      </c>
      <c r="C844" s="20" t="s">
        <v>155</v>
      </c>
      <c r="D844" s="45">
        <v>230.97447204589844</v>
      </c>
      <c r="E844" s="56">
        <v>220.35163879394531</v>
      </c>
    </row>
    <row r="845" spans="1:5" ht="30" x14ac:dyDescent="0.25">
      <c r="A845" s="5" t="s">
        <v>1691</v>
      </c>
      <c r="B845" s="15" t="s">
        <v>1692</v>
      </c>
      <c r="C845" s="20" t="s">
        <v>33</v>
      </c>
      <c r="D845" s="43">
        <v>95.42626953125</v>
      </c>
      <c r="E845" s="54">
        <v>95.383613586425781</v>
      </c>
    </row>
    <row r="846" spans="1:5" ht="30" x14ac:dyDescent="0.25">
      <c r="A846" s="5" t="s">
        <v>193</v>
      </c>
      <c r="B846" s="15" t="s">
        <v>1693</v>
      </c>
      <c r="C846" s="20"/>
      <c r="D846" s="42">
        <v>1.0499999523162842</v>
      </c>
      <c r="E846" s="53">
        <v>1.0499999523162842</v>
      </c>
    </row>
    <row r="847" spans="1:5" ht="30" x14ac:dyDescent="0.25">
      <c r="A847" s="5" t="s">
        <v>1694</v>
      </c>
      <c r="B847" s="15" t="s">
        <v>1695</v>
      </c>
      <c r="C847" s="20"/>
      <c r="D847" s="42">
        <v>1</v>
      </c>
      <c r="E847" s="53">
        <v>1</v>
      </c>
    </row>
    <row r="848" spans="1:5" ht="30" x14ac:dyDescent="0.25">
      <c r="A848" s="5" t="s">
        <v>1696</v>
      </c>
      <c r="B848" s="15" t="s">
        <v>1697</v>
      </c>
      <c r="C848" s="20" t="s">
        <v>155</v>
      </c>
      <c r="D848" s="45">
        <v>219.97569274902344</v>
      </c>
      <c r="E848" s="56">
        <v>209.85871887207031</v>
      </c>
    </row>
    <row r="849" spans="1:5" ht="30" x14ac:dyDescent="0.25">
      <c r="A849" s="5" t="s">
        <v>1698</v>
      </c>
      <c r="B849" s="15" t="s">
        <v>1699</v>
      </c>
      <c r="C849" s="20" t="s">
        <v>155</v>
      </c>
      <c r="D849" s="45">
        <v>209.86428833007812</v>
      </c>
      <c r="E849" s="56">
        <v>200.12239074707031</v>
      </c>
    </row>
    <row r="850" spans="1:5" ht="30" x14ac:dyDescent="0.25">
      <c r="A850" s="5" t="s">
        <v>1700</v>
      </c>
      <c r="B850" s="15" t="s">
        <v>1701</v>
      </c>
      <c r="C850" s="20" t="s">
        <v>33</v>
      </c>
      <c r="D850" s="43">
        <v>95.403396606445312</v>
      </c>
      <c r="E850" s="54">
        <v>95.360527038574219</v>
      </c>
    </row>
    <row r="851" spans="1:5" ht="30" x14ac:dyDescent="0.25">
      <c r="A851" s="5" t="s">
        <v>1702</v>
      </c>
      <c r="B851" s="15" t="s">
        <v>1703</v>
      </c>
      <c r="C851" s="20" t="s">
        <v>155</v>
      </c>
      <c r="D851" s="43">
        <v>10.111405372619629</v>
      </c>
      <c r="E851" s="53">
        <v>9.7363271713256836</v>
      </c>
    </row>
    <row r="852" spans="1:5" ht="30" x14ac:dyDescent="0.25">
      <c r="A852" s="5" t="s">
        <v>1704</v>
      </c>
      <c r="B852" s="15" t="s">
        <v>1705</v>
      </c>
      <c r="C852" s="20" t="s">
        <v>155</v>
      </c>
      <c r="D852" s="45">
        <v>220.35749816894531</v>
      </c>
      <c r="E852" s="56">
        <v>210.12850952148437</v>
      </c>
    </row>
    <row r="853" spans="1:5" ht="30" x14ac:dyDescent="0.25">
      <c r="A853" s="5" t="s">
        <v>1706</v>
      </c>
      <c r="B853" s="15" t="s">
        <v>1707</v>
      </c>
      <c r="C853" s="20"/>
      <c r="D853" s="12" t="s">
        <v>1568</v>
      </c>
      <c r="E853" s="33" t="s">
        <v>1568</v>
      </c>
    </row>
    <row r="854" spans="1:5" ht="30" x14ac:dyDescent="0.25">
      <c r="A854" s="5" t="s">
        <v>1708</v>
      </c>
      <c r="B854" s="15" t="s">
        <v>1709</v>
      </c>
      <c r="C854" s="20"/>
      <c r="D854" s="12" t="s">
        <v>1568</v>
      </c>
      <c r="E854" s="33" t="s">
        <v>1568</v>
      </c>
    </row>
    <row r="855" spans="1:5" ht="30" x14ac:dyDescent="0.25">
      <c r="A855" s="5" t="s">
        <v>1710</v>
      </c>
      <c r="B855" s="15" t="s">
        <v>1711</v>
      </c>
      <c r="C855" s="20"/>
      <c r="D855" s="42">
        <v>1</v>
      </c>
      <c r="E855" s="53">
        <v>1</v>
      </c>
    </row>
    <row r="856" spans="1:5" ht="30" x14ac:dyDescent="0.25">
      <c r="A856" s="5" t="s">
        <v>1712</v>
      </c>
      <c r="B856" s="15" t="s">
        <v>238</v>
      </c>
      <c r="C856" s="20"/>
      <c r="D856" s="42">
        <v>1</v>
      </c>
      <c r="E856" s="53">
        <v>1</v>
      </c>
    </row>
    <row r="857" spans="1:5" ht="30" x14ac:dyDescent="0.25">
      <c r="A857" s="5" t="s">
        <v>1713</v>
      </c>
      <c r="B857" s="15" t="s">
        <v>1714</v>
      </c>
      <c r="C857" s="20" t="s">
        <v>155</v>
      </c>
      <c r="D857" s="45">
        <v>432.951904296875</v>
      </c>
      <c r="E857" s="56">
        <v>412.87374877929687</v>
      </c>
    </row>
    <row r="858" spans="1:5" ht="30" x14ac:dyDescent="0.25">
      <c r="A858" s="5" t="s">
        <v>1715</v>
      </c>
      <c r="B858" s="15" t="s">
        <v>1716</v>
      </c>
      <c r="C858" s="20" t="s">
        <v>155</v>
      </c>
      <c r="D858" s="45">
        <v>432.951904296875</v>
      </c>
      <c r="E858" s="56">
        <v>412.87374877929687</v>
      </c>
    </row>
    <row r="859" spans="1:5" ht="30" x14ac:dyDescent="0.25">
      <c r="A859" s="5" t="s">
        <v>1717</v>
      </c>
      <c r="B859" s="15" t="s">
        <v>1718</v>
      </c>
      <c r="C859" s="20" t="s">
        <v>155</v>
      </c>
      <c r="D859" s="45">
        <v>428.62237548828125</v>
      </c>
      <c r="E859" s="56">
        <v>408.74502563476562</v>
      </c>
    </row>
    <row r="860" spans="1:5" ht="30" x14ac:dyDescent="0.25">
      <c r="A860" s="5" t="s">
        <v>1719</v>
      </c>
      <c r="B860" s="15" t="s">
        <v>1720</v>
      </c>
      <c r="C860" s="20" t="s">
        <v>162</v>
      </c>
      <c r="D860" s="43">
        <v>21.705606460571289</v>
      </c>
      <c r="E860" s="54">
        <v>20.699296951293945</v>
      </c>
    </row>
    <row r="861" spans="1:5" ht="30" x14ac:dyDescent="0.25">
      <c r="A861" s="5" t="s">
        <v>1721</v>
      </c>
      <c r="B861" s="15" t="s">
        <v>1722</v>
      </c>
      <c r="C861" s="20" t="s">
        <v>54</v>
      </c>
      <c r="D861" s="45">
        <v>166.87425231933594</v>
      </c>
      <c r="E861" s="56">
        <v>166.87425231933594</v>
      </c>
    </row>
    <row r="862" spans="1:5" ht="30" x14ac:dyDescent="0.25">
      <c r="A862" s="5" t="s">
        <v>1723</v>
      </c>
      <c r="B862" s="15" t="s">
        <v>1724</v>
      </c>
      <c r="C862" s="20" t="s">
        <v>54</v>
      </c>
      <c r="D862" s="45">
        <v>166.87425231933594</v>
      </c>
      <c r="E862" s="56">
        <v>166.87425231933594</v>
      </c>
    </row>
    <row r="863" spans="1:5" ht="30" x14ac:dyDescent="0.25">
      <c r="A863" s="5" t="s">
        <v>1725</v>
      </c>
      <c r="B863" s="15" t="s">
        <v>1726</v>
      </c>
      <c r="C863" s="20" t="s">
        <v>33</v>
      </c>
      <c r="D863" s="43">
        <v>79.999992370605469</v>
      </c>
      <c r="E863" s="54">
        <v>79.999992370605469</v>
      </c>
    </row>
    <row r="864" spans="1:5" ht="30" x14ac:dyDescent="0.25">
      <c r="A864" s="5" t="s">
        <v>1727</v>
      </c>
      <c r="B864" s="15" t="s">
        <v>1728</v>
      </c>
      <c r="C864" s="20" t="s">
        <v>33</v>
      </c>
      <c r="D864" s="43">
        <v>80.425712585449219</v>
      </c>
      <c r="E864" s="54">
        <v>80.425544738769531</v>
      </c>
    </row>
    <row r="865" spans="1:5" ht="30" x14ac:dyDescent="0.25">
      <c r="A865" s="5" t="s">
        <v>1729</v>
      </c>
      <c r="B865" s="15" t="s">
        <v>232</v>
      </c>
      <c r="C865" s="20"/>
      <c r="D865" s="48">
        <v>1200</v>
      </c>
      <c r="E865" s="59">
        <v>1200</v>
      </c>
    </row>
    <row r="866" spans="1:5" ht="30" x14ac:dyDescent="0.25">
      <c r="A866" s="5" t="s">
        <v>1730</v>
      </c>
      <c r="B866" s="15" t="s">
        <v>1731</v>
      </c>
      <c r="C866" s="20" t="s">
        <v>155</v>
      </c>
      <c r="D866" s="42">
        <v>4.3295145034790039</v>
      </c>
      <c r="E866" s="53">
        <v>4.1287336349487305</v>
      </c>
    </row>
    <row r="867" spans="1:5" ht="30" x14ac:dyDescent="0.25">
      <c r="A867" s="5" t="s">
        <v>1732</v>
      </c>
      <c r="B867" s="15" t="s">
        <v>236</v>
      </c>
      <c r="C867" s="20" t="s">
        <v>33</v>
      </c>
      <c r="D867" s="43">
        <v>98.999992370605469</v>
      </c>
      <c r="E867" s="54">
        <v>99</v>
      </c>
    </row>
    <row r="868" spans="1:5" ht="30" x14ac:dyDescent="0.25">
      <c r="A868" s="5" t="s">
        <v>1733</v>
      </c>
      <c r="B868" s="15" t="s">
        <v>1734</v>
      </c>
      <c r="C868" s="20"/>
      <c r="D868" s="12" t="s">
        <v>1596</v>
      </c>
      <c r="E868" s="33" t="s">
        <v>1596</v>
      </c>
    </row>
    <row r="869" spans="1:5" ht="30" x14ac:dyDescent="0.25">
      <c r="A869" s="5" t="s">
        <v>1735</v>
      </c>
      <c r="B869" s="15" t="s">
        <v>1736</v>
      </c>
      <c r="C869" s="20" t="s">
        <v>155</v>
      </c>
      <c r="D869" s="45">
        <v>473.643798828125</v>
      </c>
      <c r="E869" s="56">
        <v>451.8369140625</v>
      </c>
    </row>
    <row r="870" spans="1:5" ht="30" x14ac:dyDescent="0.25">
      <c r="A870" s="5" t="s">
        <v>1737</v>
      </c>
      <c r="B870" s="15" t="s">
        <v>1738</v>
      </c>
      <c r="C870" s="20" t="s">
        <v>33</v>
      </c>
      <c r="D870" s="43">
        <v>95.999191284179688</v>
      </c>
      <c r="E870" s="54">
        <v>95.965721130371094</v>
      </c>
    </row>
    <row r="871" spans="1:5" ht="30" x14ac:dyDescent="0.25">
      <c r="A871" s="5" t="s">
        <v>249</v>
      </c>
      <c r="B871" s="15" t="s">
        <v>1739</v>
      </c>
      <c r="C871" s="20"/>
      <c r="D871" s="42">
        <v>1.0499999523162842</v>
      </c>
      <c r="E871" s="53">
        <v>1.0499999523162842</v>
      </c>
    </row>
    <row r="872" spans="1:5" ht="30" x14ac:dyDescent="0.25">
      <c r="A872" s="5" t="s">
        <v>1740</v>
      </c>
      <c r="B872" s="15" t="s">
        <v>1741</v>
      </c>
      <c r="C872" s="20"/>
      <c r="D872" s="42">
        <v>1</v>
      </c>
      <c r="E872" s="53">
        <v>1</v>
      </c>
    </row>
    <row r="873" spans="1:5" ht="30" x14ac:dyDescent="0.25">
      <c r="A873" s="5" t="s">
        <v>1742</v>
      </c>
      <c r="B873" s="15" t="s">
        <v>1743</v>
      </c>
      <c r="C873" s="20" t="s">
        <v>155</v>
      </c>
      <c r="D873" s="45">
        <v>451.08935546875</v>
      </c>
      <c r="E873" s="56">
        <v>430.32089233398437</v>
      </c>
    </row>
    <row r="874" spans="1:5" ht="30" x14ac:dyDescent="0.25">
      <c r="A874" s="5" t="s">
        <v>1744</v>
      </c>
      <c r="B874" s="15" t="s">
        <v>1745</v>
      </c>
      <c r="C874" s="20" t="s">
        <v>155</v>
      </c>
      <c r="D874" s="45">
        <v>432.951904296875</v>
      </c>
      <c r="E874" s="56">
        <v>412.87374877929687</v>
      </c>
    </row>
    <row r="875" spans="1:5" ht="30" x14ac:dyDescent="0.25">
      <c r="A875" s="5" t="s">
        <v>1746</v>
      </c>
      <c r="B875" s="15" t="s">
        <v>1747</v>
      </c>
      <c r="C875" s="20" t="s">
        <v>33</v>
      </c>
      <c r="D875" s="43">
        <v>95.97918701171875</v>
      </c>
      <c r="E875" s="54">
        <v>95.945549011230469</v>
      </c>
    </row>
    <row r="876" spans="1:5" ht="30" x14ac:dyDescent="0.25">
      <c r="A876" s="5" t="s">
        <v>1748</v>
      </c>
      <c r="B876" s="15" t="s">
        <v>1749</v>
      </c>
      <c r="C876" s="20" t="s">
        <v>155</v>
      </c>
      <c r="D876" s="43">
        <v>18.137449264526367</v>
      </c>
      <c r="E876" s="54">
        <v>17.44715690612793</v>
      </c>
    </row>
    <row r="877" spans="1:5" ht="30" x14ac:dyDescent="0.25">
      <c r="A877" s="5" t="s">
        <v>1750</v>
      </c>
      <c r="B877" s="15" t="s">
        <v>1751</v>
      </c>
      <c r="C877" s="20" t="s">
        <v>155</v>
      </c>
      <c r="D877" s="45">
        <v>454.5994873046875</v>
      </c>
      <c r="E877" s="56">
        <v>433.51742553710937</v>
      </c>
    </row>
    <row r="878" spans="1:5" ht="30" x14ac:dyDescent="0.25">
      <c r="A878" s="5" t="s">
        <v>1752</v>
      </c>
      <c r="B878" s="15" t="s">
        <v>1753</v>
      </c>
      <c r="C878" s="20"/>
      <c r="D878" s="12" t="s">
        <v>1568</v>
      </c>
      <c r="E878" s="33" t="s">
        <v>1568</v>
      </c>
    </row>
    <row r="879" spans="1:5" ht="30" x14ac:dyDescent="0.25">
      <c r="A879" s="5" t="s">
        <v>1754</v>
      </c>
      <c r="B879" s="15" t="s">
        <v>1755</v>
      </c>
      <c r="C879" s="20"/>
      <c r="D879" s="12" t="s">
        <v>1568</v>
      </c>
      <c r="E879" s="33" t="s">
        <v>1568</v>
      </c>
    </row>
    <row r="880" spans="1:5" ht="30" x14ac:dyDescent="0.25">
      <c r="A880" s="5" t="s">
        <v>1756</v>
      </c>
      <c r="B880" s="15" t="s">
        <v>1757</v>
      </c>
      <c r="C880" s="20"/>
      <c r="D880" s="42">
        <v>1</v>
      </c>
      <c r="E880" s="53">
        <v>1</v>
      </c>
    </row>
    <row r="881" spans="1:5" ht="30" x14ac:dyDescent="0.25">
      <c r="A881" s="5" t="s">
        <v>1758</v>
      </c>
      <c r="B881" s="15" t="s">
        <v>266</v>
      </c>
      <c r="C881" s="20"/>
      <c r="D881" s="42">
        <v>1</v>
      </c>
      <c r="E881" s="53">
        <v>1</v>
      </c>
    </row>
    <row r="882" spans="1:5" ht="30" x14ac:dyDescent="0.25">
      <c r="A882" s="5" t="s">
        <v>1759</v>
      </c>
      <c r="B882" s="15" t="s">
        <v>1760</v>
      </c>
      <c r="C882" s="20" t="s">
        <v>155</v>
      </c>
      <c r="D882" s="45">
        <v>209.86428833007812</v>
      </c>
      <c r="E882" s="56">
        <v>200.12239074707031</v>
      </c>
    </row>
    <row r="883" spans="1:5" ht="30" x14ac:dyDescent="0.25">
      <c r="A883" s="5" t="s">
        <v>1761</v>
      </c>
      <c r="B883" s="15" t="s">
        <v>1762</v>
      </c>
      <c r="C883" s="20" t="s">
        <v>155</v>
      </c>
      <c r="D883" s="45">
        <v>209.86428833007812</v>
      </c>
      <c r="E883" s="56">
        <v>200.12239074707031</v>
      </c>
    </row>
    <row r="884" spans="1:5" ht="30" x14ac:dyDescent="0.25">
      <c r="A884" s="5" t="s">
        <v>1763</v>
      </c>
      <c r="B884" s="15" t="s">
        <v>1764</v>
      </c>
      <c r="C884" s="20" t="s">
        <v>155</v>
      </c>
      <c r="D884" s="45">
        <v>207.76564025878906</v>
      </c>
      <c r="E884" s="56">
        <v>198.12117004394531</v>
      </c>
    </row>
    <row r="885" spans="1:5" ht="30" x14ac:dyDescent="0.25">
      <c r="A885" s="5" t="s">
        <v>1765</v>
      </c>
      <c r="B885" s="15" t="s">
        <v>1766</v>
      </c>
      <c r="C885" s="20" t="s">
        <v>162</v>
      </c>
      <c r="D885" s="43">
        <v>20.854406356811523</v>
      </c>
      <c r="E885" s="54">
        <v>19.88755989074707</v>
      </c>
    </row>
    <row r="886" spans="1:5" ht="30" x14ac:dyDescent="0.25">
      <c r="A886" s="5" t="s">
        <v>1767</v>
      </c>
      <c r="B886" s="15" t="s">
        <v>1768</v>
      </c>
      <c r="C886" s="20" t="s">
        <v>54</v>
      </c>
      <c r="D886" s="43">
        <v>81.905555725097656</v>
      </c>
      <c r="E886" s="54">
        <v>81.905555725097656</v>
      </c>
    </row>
    <row r="887" spans="1:5" ht="30" x14ac:dyDescent="0.25">
      <c r="A887" s="5" t="s">
        <v>1769</v>
      </c>
      <c r="B887" s="15" t="s">
        <v>1770</v>
      </c>
      <c r="C887" s="20" t="s">
        <v>54</v>
      </c>
      <c r="D887" s="43">
        <v>81.905555725097656</v>
      </c>
      <c r="E887" s="54">
        <v>81.905555725097656</v>
      </c>
    </row>
    <row r="888" spans="1:5" ht="30" x14ac:dyDescent="0.25">
      <c r="A888" s="5" t="s">
        <v>1771</v>
      </c>
      <c r="B888" s="15" t="s">
        <v>1772</v>
      </c>
      <c r="C888" s="20" t="s">
        <v>33</v>
      </c>
      <c r="D888" s="43">
        <v>79.999992370605469</v>
      </c>
      <c r="E888" s="54">
        <v>79.999992370605469</v>
      </c>
    </row>
    <row r="889" spans="1:5" ht="30" x14ac:dyDescent="0.25">
      <c r="A889" s="5" t="s">
        <v>1773</v>
      </c>
      <c r="B889" s="15" t="s">
        <v>1774</v>
      </c>
      <c r="C889" s="20" t="s">
        <v>33</v>
      </c>
      <c r="D889" s="43">
        <v>80.216941833496094</v>
      </c>
      <c r="E889" s="54">
        <v>80.219963073730469</v>
      </c>
    </row>
    <row r="890" spans="1:5" ht="30" x14ac:dyDescent="0.25">
      <c r="A890" s="5" t="s">
        <v>1775</v>
      </c>
      <c r="B890" s="15" t="s">
        <v>260</v>
      </c>
      <c r="C890" s="20"/>
      <c r="D890" s="48">
        <v>1200</v>
      </c>
      <c r="E890" s="59">
        <v>1200</v>
      </c>
    </row>
    <row r="891" spans="1:5" ht="30" x14ac:dyDescent="0.25">
      <c r="A891" s="5" t="s">
        <v>1776</v>
      </c>
      <c r="B891" s="15" t="s">
        <v>1777</v>
      </c>
      <c r="C891" s="20" t="s">
        <v>155</v>
      </c>
      <c r="D891" s="42">
        <v>2.0986406803131104</v>
      </c>
      <c r="E891" s="53">
        <v>2.0012218952178955</v>
      </c>
    </row>
    <row r="892" spans="1:5" ht="30" x14ac:dyDescent="0.25">
      <c r="A892" s="5" t="s">
        <v>1778</v>
      </c>
      <c r="B892" s="15" t="s">
        <v>264</v>
      </c>
      <c r="C892" s="20" t="s">
        <v>33</v>
      </c>
      <c r="D892" s="43">
        <v>98.999992370605469</v>
      </c>
      <c r="E892" s="54">
        <v>99</v>
      </c>
    </row>
    <row r="893" spans="1:5" ht="30" x14ac:dyDescent="0.25">
      <c r="A893" s="5" t="s">
        <v>1779</v>
      </c>
      <c r="B893" s="15" t="s">
        <v>1780</v>
      </c>
      <c r="C893" s="20"/>
      <c r="D893" s="12" t="s">
        <v>1596</v>
      </c>
      <c r="E893" s="33" t="s">
        <v>1596</v>
      </c>
    </row>
    <row r="894" spans="1:5" ht="30" x14ac:dyDescent="0.25">
      <c r="A894" s="5" t="s">
        <v>1781</v>
      </c>
      <c r="B894" s="15" t="s">
        <v>1782</v>
      </c>
      <c r="C894" s="20" t="s">
        <v>155</v>
      </c>
      <c r="D894" s="45">
        <v>230.97447204589844</v>
      </c>
      <c r="E894" s="56">
        <v>220.35163879394531</v>
      </c>
    </row>
    <row r="895" spans="1:5" ht="30" x14ac:dyDescent="0.25">
      <c r="A895" s="5" t="s">
        <v>1783</v>
      </c>
      <c r="B895" s="15" t="s">
        <v>1784</v>
      </c>
      <c r="C895" s="20" t="s">
        <v>33</v>
      </c>
      <c r="D895" s="43">
        <v>95.42626953125</v>
      </c>
      <c r="E895" s="54">
        <v>95.383613586425781</v>
      </c>
    </row>
    <row r="896" spans="1:5" ht="30" x14ac:dyDescent="0.25">
      <c r="A896" s="5" t="s">
        <v>277</v>
      </c>
      <c r="B896" s="15" t="s">
        <v>1785</v>
      </c>
      <c r="C896" s="20"/>
      <c r="D896" s="42">
        <v>1.0499999523162842</v>
      </c>
      <c r="E896" s="53">
        <v>1.0499999523162842</v>
      </c>
    </row>
    <row r="897" spans="1:5" ht="30" x14ac:dyDescent="0.25">
      <c r="A897" s="5" t="s">
        <v>1786</v>
      </c>
      <c r="B897" s="15" t="s">
        <v>1787</v>
      </c>
      <c r="C897" s="20"/>
      <c r="D897" s="42">
        <v>1</v>
      </c>
      <c r="E897" s="53">
        <v>1</v>
      </c>
    </row>
    <row r="898" spans="1:5" ht="30" x14ac:dyDescent="0.25">
      <c r="A898" s="5" t="s">
        <v>1788</v>
      </c>
      <c r="B898" s="15" t="s">
        <v>1789</v>
      </c>
      <c r="C898" s="20" t="s">
        <v>155</v>
      </c>
      <c r="D898" s="45">
        <v>219.97569274902344</v>
      </c>
      <c r="E898" s="56">
        <v>209.85871887207031</v>
      </c>
    </row>
    <row r="899" spans="1:5" ht="30" x14ac:dyDescent="0.25">
      <c r="A899" s="5" t="s">
        <v>1790</v>
      </c>
      <c r="B899" s="15" t="s">
        <v>1791</v>
      </c>
      <c r="C899" s="20" t="s">
        <v>155</v>
      </c>
      <c r="D899" s="45">
        <v>209.86428833007812</v>
      </c>
      <c r="E899" s="56">
        <v>200.12239074707031</v>
      </c>
    </row>
    <row r="900" spans="1:5" ht="30" x14ac:dyDescent="0.25">
      <c r="A900" s="5" t="s">
        <v>1792</v>
      </c>
      <c r="B900" s="15" t="s">
        <v>1793</v>
      </c>
      <c r="C900" s="20" t="s">
        <v>33</v>
      </c>
      <c r="D900" s="43">
        <v>95.403396606445312</v>
      </c>
      <c r="E900" s="54">
        <v>95.360527038574219</v>
      </c>
    </row>
    <row r="901" spans="1:5" ht="30" x14ac:dyDescent="0.25">
      <c r="A901" s="5" t="s">
        <v>1794</v>
      </c>
      <c r="B901" s="15" t="s">
        <v>1795</v>
      </c>
      <c r="C901" s="20" t="s">
        <v>155</v>
      </c>
      <c r="D901" s="43">
        <v>10.111405372619629</v>
      </c>
      <c r="E901" s="53">
        <v>9.7363271713256836</v>
      </c>
    </row>
    <row r="902" spans="1:5" ht="30" x14ac:dyDescent="0.25">
      <c r="A902" s="5" t="s">
        <v>1796</v>
      </c>
      <c r="B902" s="15" t="s">
        <v>1797</v>
      </c>
      <c r="C902" s="20" t="s">
        <v>155</v>
      </c>
      <c r="D902" s="45">
        <v>220.35749816894531</v>
      </c>
      <c r="E902" s="56">
        <v>210.12850952148437</v>
      </c>
    </row>
    <row r="903" spans="1:5" ht="30" x14ac:dyDescent="0.25">
      <c r="A903" s="5" t="s">
        <v>1798</v>
      </c>
      <c r="B903" s="15" t="s">
        <v>1799</v>
      </c>
      <c r="C903" s="20" t="s">
        <v>38</v>
      </c>
      <c r="D903" s="47">
        <v>0.36274510622024536</v>
      </c>
      <c r="E903" s="58">
        <v>0.3685833215713501</v>
      </c>
    </row>
    <row r="904" spans="1:5" ht="30" x14ac:dyDescent="0.25">
      <c r="A904" s="5" t="s">
        <v>1800</v>
      </c>
      <c r="B904" s="15" t="s">
        <v>1801</v>
      </c>
      <c r="C904" s="20" t="s">
        <v>30</v>
      </c>
      <c r="D904" s="43">
        <v>73.524917602539063</v>
      </c>
      <c r="E904" s="54">
        <v>73.903312683105469</v>
      </c>
    </row>
    <row r="905" spans="1:5" ht="30" x14ac:dyDescent="0.25">
      <c r="A905" s="5" t="s">
        <v>1802</v>
      </c>
      <c r="B905" s="15" t="s">
        <v>1803</v>
      </c>
      <c r="C905" s="20" t="s">
        <v>155</v>
      </c>
      <c r="D905" s="44">
        <v>8133.1494140625</v>
      </c>
      <c r="E905" s="55">
        <v>8723.263671875</v>
      </c>
    </row>
    <row r="906" spans="1:5" ht="30" x14ac:dyDescent="0.25">
      <c r="A906" s="5" t="s">
        <v>1804</v>
      </c>
      <c r="B906" s="15" t="s">
        <v>1805</v>
      </c>
      <c r="C906" s="20" t="s">
        <v>155</v>
      </c>
      <c r="D906" s="44">
        <v>6908.46923828125</v>
      </c>
      <c r="E906" s="55">
        <v>7405.03662109375</v>
      </c>
    </row>
    <row r="907" spans="1:5" ht="30" x14ac:dyDescent="0.25">
      <c r="A907" s="5" t="s">
        <v>1806</v>
      </c>
      <c r="B907" s="15" t="s">
        <v>1807</v>
      </c>
      <c r="C907" s="20" t="s">
        <v>155</v>
      </c>
      <c r="D907" s="48">
        <v>1224.6805419921875</v>
      </c>
      <c r="E907" s="59">
        <v>1318.2271728515625</v>
      </c>
    </row>
    <row r="908" spans="1:5" ht="30" x14ac:dyDescent="0.25">
      <c r="A908" s="5" t="s">
        <v>1808</v>
      </c>
      <c r="B908" s="15" t="s">
        <v>1809</v>
      </c>
      <c r="C908" s="20" t="s">
        <v>30</v>
      </c>
      <c r="D908" s="43">
        <v>25.064359664916992</v>
      </c>
      <c r="E908" s="54">
        <v>25.442684173583984</v>
      </c>
    </row>
    <row r="909" spans="1:5" ht="30" x14ac:dyDescent="0.25">
      <c r="A909" s="5" t="s">
        <v>1810</v>
      </c>
      <c r="B909" s="15" t="s">
        <v>1811</v>
      </c>
      <c r="C909" s="20" t="s">
        <v>30</v>
      </c>
      <c r="D909" s="42">
        <v>2.0000033378601074</v>
      </c>
      <c r="E909" s="53">
        <v>2.0000033378601074</v>
      </c>
    </row>
    <row r="910" spans="1:5" ht="30" x14ac:dyDescent="0.25">
      <c r="A910" s="5" t="s">
        <v>1812</v>
      </c>
      <c r="B910" s="15" t="s">
        <v>1813</v>
      </c>
      <c r="C910" s="20" t="s">
        <v>30</v>
      </c>
      <c r="D910" s="42">
        <v>5.600001335144043</v>
      </c>
      <c r="E910" s="53">
        <v>5.600001335144043</v>
      </c>
    </row>
    <row r="911" spans="1:5" ht="30" x14ac:dyDescent="0.25">
      <c r="A911" s="5" t="s">
        <v>1814</v>
      </c>
      <c r="B911" s="15" t="s">
        <v>1815</v>
      </c>
      <c r="C911" s="20" t="s">
        <v>1816</v>
      </c>
      <c r="D911" s="48">
        <v>1870.695556640625</v>
      </c>
      <c r="E911" s="59">
        <v>1870.695556640625</v>
      </c>
    </row>
    <row r="912" spans="1:5" ht="30" x14ac:dyDescent="0.25">
      <c r="A912" s="5" t="s">
        <v>1817</v>
      </c>
      <c r="B912" s="15" t="s">
        <v>1818</v>
      </c>
      <c r="C912" s="20" t="s">
        <v>38</v>
      </c>
      <c r="D912" s="46">
        <v>0</v>
      </c>
      <c r="E912" s="57">
        <v>0</v>
      </c>
    </row>
    <row r="913" spans="1:5" ht="30" x14ac:dyDescent="0.25">
      <c r="A913" s="5" t="s">
        <v>1819</v>
      </c>
      <c r="B913" s="15" t="s">
        <v>1820</v>
      </c>
      <c r="C913" s="20" t="s">
        <v>27</v>
      </c>
      <c r="D913" s="46">
        <v>0</v>
      </c>
      <c r="E913" s="57">
        <v>0</v>
      </c>
    </row>
    <row r="914" spans="1:5" ht="30" x14ac:dyDescent="0.25">
      <c r="A914" s="5" t="s">
        <v>1821</v>
      </c>
      <c r="B914" s="15" t="s">
        <v>1822</v>
      </c>
      <c r="C914" s="20" t="s">
        <v>27</v>
      </c>
      <c r="D914" s="46">
        <v>0</v>
      </c>
      <c r="E914" s="57">
        <v>0</v>
      </c>
    </row>
    <row r="915" spans="1:5" ht="30" x14ac:dyDescent="0.25">
      <c r="A915" s="5" t="s">
        <v>1823</v>
      </c>
      <c r="B915" s="15" t="s">
        <v>1824</v>
      </c>
      <c r="C915" s="20" t="s">
        <v>27</v>
      </c>
      <c r="D915" s="46">
        <v>0</v>
      </c>
      <c r="E915" s="57">
        <v>0</v>
      </c>
    </row>
    <row r="916" spans="1:5" ht="30" x14ac:dyDescent="0.25">
      <c r="A916" s="5" t="s">
        <v>1825</v>
      </c>
      <c r="B916" s="15" t="s">
        <v>1826</v>
      </c>
      <c r="C916" s="20" t="s">
        <v>27</v>
      </c>
      <c r="D916" s="46">
        <v>0</v>
      </c>
      <c r="E916" s="57">
        <v>0</v>
      </c>
    </row>
    <row r="917" spans="1:5" ht="30" x14ac:dyDescent="0.25">
      <c r="A917" s="5" t="s">
        <v>1827</v>
      </c>
      <c r="B917" s="15" t="s">
        <v>1828</v>
      </c>
      <c r="C917" s="20" t="s">
        <v>1829</v>
      </c>
      <c r="D917" s="46">
        <v>0</v>
      </c>
      <c r="E917" s="57">
        <v>0</v>
      </c>
    </row>
    <row r="918" spans="1:5" ht="30" x14ac:dyDescent="0.25">
      <c r="A918" s="5" t="s">
        <v>1830</v>
      </c>
      <c r="B918" s="15" t="s">
        <v>1831</v>
      </c>
      <c r="C918" s="20" t="s">
        <v>1829</v>
      </c>
      <c r="D918" s="46">
        <v>0</v>
      </c>
      <c r="E918" s="57">
        <v>0</v>
      </c>
    </row>
    <row r="919" spans="1:5" ht="30" x14ac:dyDescent="0.25">
      <c r="A919" s="5" t="s">
        <v>1832</v>
      </c>
      <c r="B919" s="15" t="s">
        <v>1833</v>
      </c>
      <c r="C919" s="20" t="s">
        <v>1013</v>
      </c>
      <c r="D919" s="46">
        <v>0</v>
      </c>
      <c r="E919" s="57">
        <v>0</v>
      </c>
    </row>
    <row r="920" spans="1:5" ht="30" x14ac:dyDescent="0.25">
      <c r="A920" s="5" t="s">
        <v>1834</v>
      </c>
      <c r="B920" s="15" t="s">
        <v>1835</v>
      </c>
      <c r="C920" s="20" t="s">
        <v>38</v>
      </c>
      <c r="D920" s="42">
        <v>1.2137254476547241</v>
      </c>
      <c r="E920" s="53">
        <v>1.2347939014434814</v>
      </c>
    </row>
    <row r="921" spans="1:5" ht="30" x14ac:dyDescent="0.25">
      <c r="A921" s="5" t="s">
        <v>1836</v>
      </c>
      <c r="B921" s="15" t="s">
        <v>1837</v>
      </c>
      <c r="C921" s="20" t="s">
        <v>30</v>
      </c>
      <c r="D921" s="45">
        <v>105.11225128173828</v>
      </c>
      <c r="E921" s="56">
        <v>105.61051177978516</v>
      </c>
    </row>
    <row r="922" spans="1:5" ht="30" x14ac:dyDescent="0.25">
      <c r="A922" s="5" t="s">
        <v>1838</v>
      </c>
      <c r="B922" s="15" t="s">
        <v>1839</v>
      </c>
      <c r="C922" s="20" t="s">
        <v>155</v>
      </c>
      <c r="D922" s="44">
        <v>10296.0126953125</v>
      </c>
      <c r="E922" s="55">
        <v>10921.0966796875</v>
      </c>
    </row>
    <row r="923" spans="1:5" ht="30" x14ac:dyDescent="0.25">
      <c r="A923" s="5" t="s">
        <v>1840</v>
      </c>
      <c r="B923" s="15" t="s">
        <v>1841</v>
      </c>
      <c r="C923" s="20" t="s">
        <v>155</v>
      </c>
      <c r="D923" s="44">
        <v>9051.6142578125</v>
      </c>
      <c r="E923" s="55">
        <v>9604.861328125</v>
      </c>
    </row>
    <row r="924" spans="1:5" ht="30" x14ac:dyDescent="0.25">
      <c r="A924" s="5" t="s">
        <v>1842</v>
      </c>
      <c r="B924" s="15" t="s">
        <v>1843</v>
      </c>
      <c r="C924" s="20" t="s">
        <v>155</v>
      </c>
      <c r="D924" s="48">
        <v>1244.3992919921875</v>
      </c>
      <c r="E924" s="59">
        <v>1316.235595703125</v>
      </c>
    </row>
    <row r="925" spans="1:5" ht="30" x14ac:dyDescent="0.25">
      <c r="A925" s="5" t="s">
        <v>1844</v>
      </c>
      <c r="B925" s="15" t="s">
        <v>1845</v>
      </c>
      <c r="C925" s="20" t="s">
        <v>30</v>
      </c>
      <c r="D925" s="43">
        <v>31.587635040283203</v>
      </c>
      <c r="E925" s="54">
        <v>31.70765495300293</v>
      </c>
    </row>
    <row r="926" spans="1:5" ht="30" x14ac:dyDescent="0.25">
      <c r="A926" s="5" t="s">
        <v>1846</v>
      </c>
      <c r="B926" s="15" t="s">
        <v>1847</v>
      </c>
      <c r="C926" s="20" t="s">
        <v>30</v>
      </c>
      <c r="D926" s="42">
        <v>2.0000033378601074</v>
      </c>
      <c r="E926" s="53">
        <v>2.0000033378601074</v>
      </c>
    </row>
    <row r="927" spans="1:5" ht="30" x14ac:dyDescent="0.25">
      <c r="A927" s="5" t="s">
        <v>1848</v>
      </c>
      <c r="B927" s="15" t="s">
        <v>1849</v>
      </c>
      <c r="C927" s="20" t="s">
        <v>30</v>
      </c>
      <c r="D927" s="42">
        <v>5.600001335144043</v>
      </c>
      <c r="E927" s="53">
        <v>5.600001335144043</v>
      </c>
    </row>
    <row r="928" spans="1:5" ht="30" x14ac:dyDescent="0.25">
      <c r="A928" s="5" t="s">
        <v>1850</v>
      </c>
      <c r="B928" s="15" t="s">
        <v>1851</v>
      </c>
      <c r="C928" s="20" t="s">
        <v>1816</v>
      </c>
      <c r="D928" s="48">
        <v>1870.695556640625</v>
      </c>
      <c r="E928" s="59">
        <v>1870.695556640625</v>
      </c>
    </row>
    <row r="929" spans="1:5" ht="30" x14ac:dyDescent="0.25">
      <c r="A929" s="5" t="s">
        <v>1852</v>
      </c>
      <c r="B929" s="15" t="s">
        <v>1853</v>
      </c>
      <c r="C929" s="20" t="s">
        <v>38</v>
      </c>
      <c r="D929" s="46">
        <v>0</v>
      </c>
      <c r="E929" s="57">
        <v>0</v>
      </c>
    </row>
    <row r="930" spans="1:5" ht="30" x14ac:dyDescent="0.25">
      <c r="A930" s="5" t="s">
        <v>1854</v>
      </c>
      <c r="B930" s="15" t="s">
        <v>1855</v>
      </c>
      <c r="C930" s="20" t="s">
        <v>27</v>
      </c>
      <c r="D930" s="46">
        <v>0</v>
      </c>
      <c r="E930" s="57">
        <v>0</v>
      </c>
    </row>
    <row r="931" spans="1:5" ht="30" x14ac:dyDescent="0.25">
      <c r="A931" s="5" t="s">
        <v>1856</v>
      </c>
      <c r="B931" s="15" t="s">
        <v>1857</v>
      </c>
      <c r="C931" s="20" t="s">
        <v>27</v>
      </c>
      <c r="D931" s="46">
        <v>0</v>
      </c>
      <c r="E931" s="57">
        <v>0</v>
      </c>
    </row>
    <row r="932" spans="1:5" ht="30" x14ac:dyDescent="0.25">
      <c r="A932" s="5" t="s">
        <v>1858</v>
      </c>
      <c r="B932" s="15" t="s">
        <v>1859</v>
      </c>
      <c r="C932" s="20" t="s">
        <v>27</v>
      </c>
      <c r="D932" s="46">
        <v>0</v>
      </c>
      <c r="E932" s="57">
        <v>0</v>
      </c>
    </row>
    <row r="933" spans="1:5" ht="30" x14ac:dyDescent="0.25">
      <c r="A933" s="5" t="s">
        <v>1860</v>
      </c>
      <c r="B933" s="15" t="s">
        <v>1861</v>
      </c>
      <c r="C933" s="20" t="s">
        <v>27</v>
      </c>
      <c r="D933" s="46">
        <v>0</v>
      </c>
      <c r="E933" s="57">
        <v>0</v>
      </c>
    </row>
    <row r="934" spans="1:5" ht="30" x14ac:dyDescent="0.25">
      <c r="A934" s="5" t="s">
        <v>1862</v>
      </c>
      <c r="B934" s="15" t="s">
        <v>1863</v>
      </c>
      <c r="C934" s="20" t="s">
        <v>1829</v>
      </c>
      <c r="D934" s="46">
        <v>0</v>
      </c>
      <c r="E934" s="57">
        <v>0</v>
      </c>
    </row>
    <row r="935" spans="1:5" ht="30" x14ac:dyDescent="0.25">
      <c r="A935" s="5" t="s">
        <v>1864</v>
      </c>
      <c r="B935" s="15" t="s">
        <v>1865</v>
      </c>
      <c r="C935" s="20" t="s">
        <v>1829</v>
      </c>
      <c r="D935" s="46">
        <v>0</v>
      </c>
      <c r="E935" s="57">
        <v>0</v>
      </c>
    </row>
    <row r="936" spans="1:5" ht="30" x14ac:dyDescent="0.25">
      <c r="A936" s="5" t="s">
        <v>1866</v>
      </c>
      <c r="B936" s="15" t="s">
        <v>1867</v>
      </c>
      <c r="C936" s="20" t="s">
        <v>1013</v>
      </c>
      <c r="D936" s="46">
        <v>0</v>
      </c>
      <c r="E936" s="57">
        <v>0</v>
      </c>
    </row>
    <row r="937" spans="1:5" ht="30" x14ac:dyDescent="0.25">
      <c r="A937" s="5" t="s">
        <v>1868</v>
      </c>
      <c r="B937" s="15" t="s">
        <v>1869</v>
      </c>
      <c r="C937" s="20" t="s">
        <v>38</v>
      </c>
      <c r="D937" s="42">
        <v>1.9745097160339355</v>
      </c>
      <c r="E937" s="53">
        <v>2.0087950229644775</v>
      </c>
    </row>
    <row r="938" spans="1:5" ht="30" x14ac:dyDescent="0.25">
      <c r="A938" s="5" t="s">
        <v>1870</v>
      </c>
      <c r="B938" s="15" t="s">
        <v>1871</v>
      </c>
      <c r="C938" s="20" t="s">
        <v>30</v>
      </c>
      <c r="D938" s="45">
        <v>119.80649566650391</v>
      </c>
      <c r="E938" s="56">
        <v>120.35032653808594</v>
      </c>
    </row>
    <row r="939" spans="1:5" ht="30" x14ac:dyDescent="0.25">
      <c r="A939" s="5" t="s">
        <v>1872</v>
      </c>
      <c r="B939" s="15" t="s">
        <v>1873</v>
      </c>
      <c r="C939" s="20" t="s">
        <v>155</v>
      </c>
      <c r="D939" s="44">
        <v>4820.66357421875</v>
      </c>
      <c r="E939" s="55">
        <v>5110.19677734375</v>
      </c>
    </row>
    <row r="940" spans="1:5" ht="30" x14ac:dyDescent="0.25">
      <c r="A940" s="5" t="s">
        <v>1874</v>
      </c>
      <c r="B940" s="15" t="s">
        <v>1875</v>
      </c>
      <c r="C940" s="20" t="s">
        <v>155</v>
      </c>
      <c r="D940" s="44">
        <v>4514.30224609375</v>
      </c>
      <c r="E940" s="55">
        <v>4788.0283203125</v>
      </c>
    </row>
    <row r="941" spans="1:5" ht="30" x14ac:dyDescent="0.25">
      <c r="A941" s="5" t="s">
        <v>1876</v>
      </c>
      <c r="B941" s="15" t="s">
        <v>1877</v>
      </c>
      <c r="C941" s="20" t="s">
        <v>155</v>
      </c>
      <c r="D941" s="45">
        <v>306.36111450195312</v>
      </c>
      <c r="E941" s="56">
        <v>322.16885375976562</v>
      </c>
    </row>
    <row r="942" spans="1:5" ht="30" x14ac:dyDescent="0.25">
      <c r="A942" s="5" t="s">
        <v>1878</v>
      </c>
      <c r="B942" s="15" t="s">
        <v>1879</v>
      </c>
      <c r="C942" s="20" t="s">
        <v>30</v>
      </c>
      <c r="D942" s="43">
        <v>14.692052841186523</v>
      </c>
      <c r="E942" s="54">
        <v>14.737430572509766</v>
      </c>
    </row>
    <row r="943" spans="1:5" ht="30" x14ac:dyDescent="0.25">
      <c r="A943" s="5" t="s">
        <v>1880</v>
      </c>
      <c r="B943" s="15" t="s">
        <v>1881</v>
      </c>
      <c r="C943" s="20" t="s">
        <v>30</v>
      </c>
      <c r="D943" s="42">
        <v>2.0000033378601074</v>
      </c>
      <c r="E943" s="53">
        <v>2.0000033378601074</v>
      </c>
    </row>
    <row r="944" spans="1:5" ht="30" x14ac:dyDescent="0.25">
      <c r="A944" s="5" t="s">
        <v>1882</v>
      </c>
      <c r="B944" s="15" t="s">
        <v>1883</v>
      </c>
      <c r="C944" s="20" t="s">
        <v>30</v>
      </c>
      <c r="D944" s="42">
        <v>5.600001335144043</v>
      </c>
      <c r="E944" s="53">
        <v>5.600001335144043</v>
      </c>
    </row>
    <row r="945" spans="1:5" ht="30" x14ac:dyDescent="0.25">
      <c r="A945" s="5" t="s">
        <v>1884</v>
      </c>
      <c r="B945" s="15" t="s">
        <v>1885</v>
      </c>
      <c r="C945" s="20" t="s">
        <v>1816</v>
      </c>
      <c r="D945" s="48">
        <v>1870.695556640625</v>
      </c>
      <c r="E945" s="59">
        <v>1870.695556640625</v>
      </c>
    </row>
    <row r="946" spans="1:5" ht="30" x14ac:dyDescent="0.25">
      <c r="A946" s="5" t="s">
        <v>1886</v>
      </c>
      <c r="B946" s="15" t="s">
        <v>1887</v>
      </c>
      <c r="C946" s="20" t="s">
        <v>38</v>
      </c>
      <c r="D946" s="46">
        <v>0</v>
      </c>
      <c r="E946" s="57">
        <v>0</v>
      </c>
    </row>
    <row r="947" spans="1:5" ht="30" x14ac:dyDescent="0.25">
      <c r="A947" s="5" t="s">
        <v>1888</v>
      </c>
      <c r="B947" s="15" t="s">
        <v>1889</v>
      </c>
      <c r="C947" s="20" t="s">
        <v>27</v>
      </c>
      <c r="D947" s="46">
        <v>0</v>
      </c>
      <c r="E947" s="57">
        <v>0</v>
      </c>
    </row>
    <row r="948" spans="1:5" ht="30" x14ac:dyDescent="0.25">
      <c r="A948" s="5" t="s">
        <v>1890</v>
      </c>
      <c r="B948" s="15" t="s">
        <v>1891</v>
      </c>
      <c r="C948" s="20" t="s">
        <v>27</v>
      </c>
      <c r="D948" s="46">
        <v>0</v>
      </c>
      <c r="E948" s="57">
        <v>0</v>
      </c>
    </row>
    <row r="949" spans="1:5" ht="30" x14ac:dyDescent="0.25">
      <c r="A949" s="5" t="s">
        <v>1892</v>
      </c>
      <c r="B949" s="15" t="s">
        <v>1893</v>
      </c>
      <c r="C949" s="20" t="s">
        <v>27</v>
      </c>
      <c r="D949" s="46">
        <v>0</v>
      </c>
      <c r="E949" s="57">
        <v>0</v>
      </c>
    </row>
    <row r="950" spans="1:5" ht="30" x14ac:dyDescent="0.25">
      <c r="A950" s="5" t="s">
        <v>1894</v>
      </c>
      <c r="B950" s="15" t="s">
        <v>1895</v>
      </c>
      <c r="C950" s="20" t="s">
        <v>27</v>
      </c>
      <c r="D950" s="46">
        <v>0</v>
      </c>
      <c r="E950" s="57">
        <v>0</v>
      </c>
    </row>
    <row r="951" spans="1:5" ht="30" x14ac:dyDescent="0.25">
      <c r="A951" s="5" t="s">
        <v>1896</v>
      </c>
      <c r="B951" s="15" t="s">
        <v>1897</v>
      </c>
      <c r="C951" s="20" t="s">
        <v>1829</v>
      </c>
      <c r="D951" s="46">
        <v>0</v>
      </c>
      <c r="E951" s="57">
        <v>0</v>
      </c>
    </row>
    <row r="952" spans="1:5" ht="30" x14ac:dyDescent="0.25">
      <c r="A952" s="5" t="s">
        <v>1898</v>
      </c>
      <c r="B952" s="15" t="s">
        <v>1899</v>
      </c>
      <c r="C952" s="20" t="s">
        <v>1829</v>
      </c>
      <c r="D952" s="46">
        <v>0</v>
      </c>
      <c r="E952" s="57">
        <v>0</v>
      </c>
    </row>
    <row r="953" spans="1:5" ht="30" x14ac:dyDescent="0.25">
      <c r="A953" s="5" t="s">
        <v>1900</v>
      </c>
      <c r="B953" s="15" t="s">
        <v>1901</v>
      </c>
      <c r="C953" s="20" t="s">
        <v>1013</v>
      </c>
      <c r="D953" s="46">
        <v>0</v>
      </c>
      <c r="E953" s="57">
        <v>0</v>
      </c>
    </row>
    <row r="954" spans="1:5" ht="30" x14ac:dyDescent="0.25">
      <c r="A954" s="5" t="s">
        <v>1902</v>
      </c>
      <c r="B954" s="15" t="s">
        <v>1903</v>
      </c>
      <c r="C954" s="20" t="s">
        <v>38</v>
      </c>
      <c r="D954" s="42">
        <v>4.9823522567749023</v>
      </c>
      <c r="E954" s="53">
        <v>5.067624568939209</v>
      </c>
    </row>
    <row r="955" spans="1:5" ht="30" x14ac:dyDescent="0.25">
      <c r="A955" s="5" t="s">
        <v>1904</v>
      </c>
      <c r="B955" s="15" t="s">
        <v>1905</v>
      </c>
      <c r="C955" s="20" t="s">
        <v>30</v>
      </c>
      <c r="D955" s="45">
        <v>151.70309448242187</v>
      </c>
      <c r="E955" s="56">
        <v>152.34306335449219</v>
      </c>
    </row>
    <row r="956" spans="1:5" ht="30" x14ac:dyDescent="0.25">
      <c r="A956" s="5" t="s">
        <v>1906</v>
      </c>
      <c r="B956" s="15" t="s">
        <v>1907</v>
      </c>
      <c r="C956" s="20" t="s">
        <v>155</v>
      </c>
      <c r="D956" s="44">
        <v>10672.3505859375</v>
      </c>
      <c r="E956" s="55">
        <v>11087.12109375</v>
      </c>
    </row>
    <row r="957" spans="1:5" ht="30" x14ac:dyDescent="0.25">
      <c r="A957" s="5" t="s">
        <v>1908</v>
      </c>
      <c r="B957" s="15" t="s">
        <v>1909</v>
      </c>
      <c r="C957" s="20" t="s">
        <v>155</v>
      </c>
      <c r="D957" s="44">
        <v>9578.380859375</v>
      </c>
      <c r="E957" s="55">
        <v>9955.1455078125</v>
      </c>
    </row>
    <row r="958" spans="1:5" ht="30" x14ac:dyDescent="0.25">
      <c r="A958" s="5" t="s">
        <v>1910</v>
      </c>
      <c r="B958" s="15" t="s">
        <v>1911</v>
      </c>
      <c r="C958" s="20" t="s">
        <v>155</v>
      </c>
      <c r="D958" s="45">
        <v>546.8642578125</v>
      </c>
      <c r="E958" s="56">
        <v>560.71337890625</v>
      </c>
    </row>
    <row r="959" spans="1:5" ht="30" x14ac:dyDescent="0.25">
      <c r="A959" s="5" t="s">
        <v>1912</v>
      </c>
      <c r="B959" s="15" t="s">
        <v>1913</v>
      </c>
      <c r="C959" s="20" t="s">
        <v>155</v>
      </c>
      <c r="D959" s="45">
        <v>547.10552978515625</v>
      </c>
      <c r="E959" s="56">
        <v>571.261962890625</v>
      </c>
    </row>
    <row r="960" spans="1:5" ht="30" x14ac:dyDescent="0.25">
      <c r="A960" s="5" t="s">
        <v>1914</v>
      </c>
      <c r="B960" s="15" t="s">
        <v>1915</v>
      </c>
      <c r="C960" s="20" t="s">
        <v>30</v>
      </c>
      <c r="D960" s="43">
        <v>32.184806823730469</v>
      </c>
      <c r="E960" s="54">
        <v>31.640710830688477</v>
      </c>
    </row>
    <row r="961" spans="1:5" ht="30" x14ac:dyDescent="0.25">
      <c r="A961" s="5" t="s">
        <v>1916</v>
      </c>
      <c r="B961" s="15" t="s">
        <v>1917</v>
      </c>
      <c r="C961" s="20" t="s">
        <v>30</v>
      </c>
      <c r="D961" s="42">
        <v>1.7030843496322632</v>
      </c>
      <c r="E961" s="53">
        <v>2.3430550098419189</v>
      </c>
    </row>
    <row r="962" spans="1:5" ht="30" x14ac:dyDescent="0.25">
      <c r="A962" s="5" t="s">
        <v>1918</v>
      </c>
      <c r="B962" s="15" t="s">
        <v>1919</v>
      </c>
      <c r="C962" s="20" t="s">
        <v>30</v>
      </c>
      <c r="D962" s="42">
        <v>5.600001335144043</v>
      </c>
      <c r="E962" s="53">
        <v>5.600001335144043</v>
      </c>
    </row>
    <row r="963" spans="1:5" ht="30" x14ac:dyDescent="0.25">
      <c r="A963" s="5" t="s">
        <v>1920</v>
      </c>
      <c r="B963" s="15" t="s">
        <v>1921</v>
      </c>
      <c r="C963" s="20" t="s">
        <v>1816</v>
      </c>
      <c r="D963" s="48">
        <v>1870.695556640625</v>
      </c>
      <c r="E963" s="59">
        <v>1870.695556640625</v>
      </c>
    </row>
    <row r="964" spans="1:5" ht="30" x14ac:dyDescent="0.25">
      <c r="A964" s="5" t="s">
        <v>1922</v>
      </c>
      <c r="B964" s="15" t="s">
        <v>1923</v>
      </c>
      <c r="C964" s="20" t="s">
        <v>38</v>
      </c>
      <c r="D964" s="46">
        <v>0</v>
      </c>
      <c r="E964" s="57">
        <v>0</v>
      </c>
    </row>
    <row r="965" spans="1:5" ht="30" x14ac:dyDescent="0.25">
      <c r="A965" s="5" t="s">
        <v>1924</v>
      </c>
      <c r="B965" s="15" t="s">
        <v>1925</v>
      </c>
      <c r="C965" s="20" t="s">
        <v>27</v>
      </c>
      <c r="D965" s="46">
        <v>0</v>
      </c>
      <c r="E965" s="57">
        <v>0</v>
      </c>
    </row>
    <row r="966" spans="1:5" ht="30" x14ac:dyDescent="0.25">
      <c r="A966" s="5" t="s">
        <v>1926</v>
      </c>
      <c r="B966" s="15" t="s">
        <v>1927</v>
      </c>
      <c r="C966" s="20" t="s">
        <v>27</v>
      </c>
      <c r="D966" s="46">
        <v>0</v>
      </c>
      <c r="E966" s="57">
        <v>0</v>
      </c>
    </row>
    <row r="967" spans="1:5" ht="30" x14ac:dyDescent="0.25">
      <c r="A967" s="5" t="s">
        <v>1928</v>
      </c>
      <c r="B967" s="15" t="s">
        <v>1929</v>
      </c>
      <c r="C967" s="20" t="s">
        <v>27</v>
      </c>
      <c r="D967" s="46">
        <v>0</v>
      </c>
      <c r="E967" s="57">
        <v>0</v>
      </c>
    </row>
    <row r="968" spans="1:5" ht="30" x14ac:dyDescent="0.25">
      <c r="A968" s="5" t="s">
        <v>1930</v>
      </c>
      <c r="B968" s="15" t="s">
        <v>1931</v>
      </c>
      <c r="C968" s="20" t="s">
        <v>27</v>
      </c>
      <c r="D968" s="46">
        <v>0</v>
      </c>
      <c r="E968" s="57">
        <v>0</v>
      </c>
    </row>
    <row r="969" spans="1:5" ht="30" x14ac:dyDescent="0.25">
      <c r="A969" s="5" t="s">
        <v>1932</v>
      </c>
      <c r="B969" s="15" t="s">
        <v>1933</v>
      </c>
      <c r="C969" s="20" t="s">
        <v>1829</v>
      </c>
      <c r="D969" s="46">
        <v>0</v>
      </c>
      <c r="E969" s="57">
        <v>0</v>
      </c>
    </row>
    <row r="970" spans="1:5" ht="30" x14ac:dyDescent="0.25">
      <c r="A970" s="5" t="s">
        <v>1934</v>
      </c>
      <c r="B970" s="15" t="s">
        <v>1935</v>
      </c>
      <c r="C970" s="20" t="s">
        <v>1829</v>
      </c>
      <c r="D970" s="46">
        <v>0</v>
      </c>
      <c r="E970" s="57">
        <v>0</v>
      </c>
    </row>
    <row r="971" spans="1:5" ht="30" x14ac:dyDescent="0.25">
      <c r="A971" s="5" t="s">
        <v>1936</v>
      </c>
      <c r="B971" s="15" t="s">
        <v>1937</v>
      </c>
      <c r="C971" s="20" t="s">
        <v>1013</v>
      </c>
      <c r="D971" s="46">
        <v>0</v>
      </c>
      <c r="E971" s="57">
        <v>0</v>
      </c>
    </row>
    <row r="972" spans="1:5" ht="30" x14ac:dyDescent="0.25">
      <c r="A972" s="5" t="s">
        <v>1938</v>
      </c>
      <c r="B972" s="15" t="s">
        <v>1939</v>
      </c>
      <c r="C972" s="20" t="s">
        <v>38</v>
      </c>
      <c r="D972" s="43">
        <v>16.745096206665039</v>
      </c>
      <c r="E972" s="54">
        <v>16.745096206665039</v>
      </c>
    </row>
    <row r="973" spans="1:5" ht="30" x14ac:dyDescent="0.25">
      <c r="A973" s="5" t="s">
        <v>1940</v>
      </c>
      <c r="B973" s="15" t="s">
        <v>1941</v>
      </c>
      <c r="C973" s="20" t="s">
        <v>30</v>
      </c>
      <c r="D973" s="45">
        <v>203.57923889160156</v>
      </c>
      <c r="E973" s="56">
        <v>203.57923889160156</v>
      </c>
    </row>
    <row r="974" spans="1:5" ht="30" x14ac:dyDescent="0.25">
      <c r="A974" s="5" t="s">
        <v>1942</v>
      </c>
      <c r="B974" s="15" t="s">
        <v>1943</v>
      </c>
      <c r="C974" s="20" t="s">
        <v>155</v>
      </c>
      <c r="D974" s="44">
        <v>16953.66015625</v>
      </c>
      <c r="E974" s="55">
        <v>17878.1875</v>
      </c>
    </row>
    <row r="975" spans="1:5" ht="30" x14ac:dyDescent="0.25">
      <c r="A975" s="5" t="s">
        <v>1944</v>
      </c>
      <c r="B975" s="15" t="s">
        <v>1945</v>
      </c>
      <c r="C975" s="20" t="s">
        <v>155</v>
      </c>
      <c r="D975" s="44">
        <v>13003.72265625</v>
      </c>
      <c r="E975" s="55">
        <v>13718.5458984375</v>
      </c>
    </row>
    <row r="976" spans="1:5" ht="30" x14ac:dyDescent="0.25">
      <c r="A976" s="5" t="s">
        <v>1946</v>
      </c>
      <c r="B976" s="15" t="s">
        <v>1947</v>
      </c>
      <c r="C976" s="20" t="s">
        <v>155</v>
      </c>
      <c r="D976" s="48">
        <v>2102.4267578125</v>
      </c>
      <c r="E976" s="59">
        <v>2210.279296875</v>
      </c>
    </row>
    <row r="977" spans="1:5" ht="30" x14ac:dyDescent="0.25">
      <c r="A977" s="5" t="s">
        <v>1948</v>
      </c>
      <c r="B977" s="15" t="s">
        <v>1949</v>
      </c>
      <c r="C977" s="20" t="s">
        <v>155</v>
      </c>
      <c r="D977" s="48">
        <v>1847.5113525390625</v>
      </c>
      <c r="E977" s="59">
        <v>1949.3631591796875</v>
      </c>
    </row>
    <row r="978" spans="1:5" ht="30" x14ac:dyDescent="0.25">
      <c r="A978" s="5" t="s">
        <v>1950</v>
      </c>
      <c r="B978" s="15" t="s">
        <v>1951</v>
      </c>
      <c r="C978" s="20" t="s">
        <v>30</v>
      </c>
      <c r="D978" s="43">
        <v>46.033531188964844</v>
      </c>
      <c r="E978" s="54">
        <v>45.965476989746094</v>
      </c>
    </row>
    <row r="979" spans="1:5" ht="30" x14ac:dyDescent="0.25">
      <c r="A979" s="5" t="s">
        <v>1952</v>
      </c>
      <c r="B979" s="15" t="s">
        <v>1953</v>
      </c>
      <c r="C979" s="20" t="s">
        <v>30</v>
      </c>
      <c r="D979" s="47">
        <v>-0.1900058388710022</v>
      </c>
      <c r="E979" s="58">
        <v>-0.1900058388710022</v>
      </c>
    </row>
    <row r="980" spans="1:5" ht="30" x14ac:dyDescent="0.25">
      <c r="A980" s="5" t="s">
        <v>1954</v>
      </c>
      <c r="B980" s="15" t="s">
        <v>1955</v>
      </c>
      <c r="C980" s="20" t="s">
        <v>30</v>
      </c>
      <c r="D980" s="42">
        <v>6.5360007286071777</v>
      </c>
      <c r="E980" s="53">
        <v>6.5360007286071777</v>
      </c>
    </row>
    <row r="981" spans="1:5" ht="30" x14ac:dyDescent="0.25">
      <c r="A981" s="5" t="s">
        <v>1956</v>
      </c>
      <c r="B981" s="15" t="s">
        <v>1957</v>
      </c>
      <c r="C981" s="20" t="s">
        <v>1816</v>
      </c>
      <c r="D981" s="45">
        <v>363.94097900390625</v>
      </c>
      <c r="E981" s="56">
        <v>363.94097900390625</v>
      </c>
    </row>
    <row r="982" spans="1:5" ht="30" x14ac:dyDescent="0.25">
      <c r="A982" s="5" t="s">
        <v>1958</v>
      </c>
      <c r="B982" s="15" t="s">
        <v>1959</v>
      </c>
      <c r="C982" s="20" t="s">
        <v>38</v>
      </c>
      <c r="D982" s="43">
        <v>17.466667175292969</v>
      </c>
      <c r="E982" s="54">
        <v>17.466667175292969</v>
      </c>
    </row>
    <row r="983" spans="1:5" ht="30" x14ac:dyDescent="0.25">
      <c r="A983" s="5" t="s">
        <v>1960</v>
      </c>
      <c r="B983" s="15" t="s">
        <v>1961</v>
      </c>
      <c r="C983" s="20" t="s">
        <v>27</v>
      </c>
      <c r="D983" s="43">
        <v>10.079264640808105</v>
      </c>
      <c r="E983" s="54">
        <v>10.079264640808105</v>
      </c>
    </row>
    <row r="984" spans="1:5" ht="30" x14ac:dyDescent="0.25">
      <c r="A984" s="5" t="s">
        <v>1962</v>
      </c>
      <c r="B984" s="15" t="s">
        <v>1963</v>
      </c>
      <c r="C984" s="20" t="s">
        <v>27</v>
      </c>
      <c r="D984" s="47">
        <v>0.94351297616958618</v>
      </c>
      <c r="E984" s="58">
        <v>0.94351297616958618</v>
      </c>
    </row>
    <row r="985" spans="1:5" ht="30" x14ac:dyDescent="0.25">
      <c r="A985" s="5" t="s">
        <v>1964</v>
      </c>
      <c r="B985" s="15" t="s">
        <v>1965</v>
      </c>
      <c r="C985" s="20" t="s">
        <v>27</v>
      </c>
      <c r="D985" s="43">
        <v>11.546473503112793</v>
      </c>
      <c r="E985" s="54">
        <v>11.546473503112793</v>
      </c>
    </row>
    <row r="986" spans="1:5" ht="30" x14ac:dyDescent="0.25">
      <c r="A986" s="5" t="s">
        <v>1966</v>
      </c>
      <c r="B986" s="15" t="s">
        <v>1967</v>
      </c>
      <c r="C986" s="20" t="s">
        <v>27</v>
      </c>
      <c r="D986" s="47">
        <v>0.96256297826766968</v>
      </c>
      <c r="E986" s="58">
        <v>0.96256297826766968</v>
      </c>
    </row>
    <row r="987" spans="1:5" ht="30" x14ac:dyDescent="0.25">
      <c r="A987" s="5" t="s">
        <v>1968</v>
      </c>
      <c r="B987" s="15" t="s">
        <v>1969</v>
      </c>
      <c r="C987" s="20" t="s">
        <v>1829</v>
      </c>
      <c r="D987" s="44">
        <v>9076.5849609375</v>
      </c>
      <c r="E987" s="55">
        <v>9076.5849609375</v>
      </c>
    </row>
    <row r="988" spans="1:5" ht="30" x14ac:dyDescent="0.25">
      <c r="A988" s="5" t="s">
        <v>1970</v>
      </c>
      <c r="B988" s="15" t="s">
        <v>1971</v>
      </c>
      <c r="C988" s="20" t="s">
        <v>1829</v>
      </c>
      <c r="D988" s="44">
        <v>10543.6572265625</v>
      </c>
      <c r="E988" s="55">
        <v>10543.6572265625</v>
      </c>
    </row>
    <row r="989" spans="1:5" ht="30" x14ac:dyDescent="0.25">
      <c r="A989" s="5" t="s">
        <v>1972</v>
      </c>
      <c r="B989" s="15" t="s">
        <v>1973</v>
      </c>
      <c r="C989" s="20" t="s">
        <v>1013</v>
      </c>
      <c r="D989" s="46">
        <v>0</v>
      </c>
      <c r="E989" s="57">
        <v>0</v>
      </c>
    </row>
    <row r="990" spans="1:5" ht="30" x14ac:dyDescent="0.25">
      <c r="A990" s="5" t="s">
        <v>1974</v>
      </c>
      <c r="B990" s="15" t="s">
        <v>1975</v>
      </c>
      <c r="C990" s="20" t="s">
        <v>38</v>
      </c>
      <c r="D990" s="43">
        <v>25.07843017578125</v>
      </c>
      <c r="E990" s="54">
        <v>25.123170852661133</v>
      </c>
    </row>
    <row r="991" spans="1:5" ht="30" x14ac:dyDescent="0.25">
      <c r="A991" s="5" t="s">
        <v>1976</v>
      </c>
      <c r="B991" s="15" t="s">
        <v>1977</v>
      </c>
      <c r="C991" s="20" t="s">
        <v>30</v>
      </c>
      <c r="D991" s="45">
        <v>224.12313842773437</v>
      </c>
      <c r="E991" s="56">
        <v>224.21803283691406</v>
      </c>
    </row>
    <row r="992" spans="1:5" ht="30" x14ac:dyDescent="0.25">
      <c r="A992" s="5" t="s">
        <v>1978</v>
      </c>
      <c r="B992" s="15" t="s">
        <v>1979</v>
      </c>
      <c r="C992" s="20" t="s">
        <v>155</v>
      </c>
      <c r="D992" s="44">
        <v>9242.548828125</v>
      </c>
      <c r="E992" s="55">
        <v>9794.9228515625</v>
      </c>
    </row>
    <row r="993" spans="1:5" ht="30" x14ac:dyDescent="0.25">
      <c r="A993" s="5" t="s">
        <v>1980</v>
      </c>
      <c r="B993" s="15" t="s">
        <v>1981</v>
      </c>
      <c r="C993" s="20" t="s">
        <v>155</v>
      </c>
      <c r="D993" s="44">
        <v>7414.2236328125</v>
      </c>
      <c r="E993" s="55">
        <v>7859.328125</v>
      </c>
    </row>
    <row r="994" spans="1:5" ht="30" x14ac:dyDescent="0.25">
      <c r="A994" s="5" t="s">
        <v>1982</v>
      </c>
      <c r="B994" s="15" t="s">
        <v>1983</v>
      </c>
      <c r="C994" s="20" t="s">
        <v>155</v>
      </c>
      <c r="D994" s="48">
        <v>1584.2156982421875</v>
      </c>
      <c r="E994" s="59">
        <v>1674.9129638671875</v>
      </c>
    </row>
    <row r="995" spans="1:5" ht="30" x14ac:dyDescent="0.25">
      <c r="A995" s="5" t="s">
        <v>1984</v>
      </c>
      <c r="B995" s="15" t="s">
        <v>1985</v>
      </c>
      <c r="C995" s="20" t="s">
        <v>155</v>
      </c>
      <c r="D995" s="45">
        <v>244.10916137695312</v>
      </c>
      <c r="E995" s="56">
        <v>260.68173217773437</v>
      </c>
    </row>
    <row r="996" spans="1:5" ht="30" x14ac:dyDescent="0.25">
      <c r="A996" s="5" t="s">
        <v>1986</v>
      </c>
      <c r="B996" s="15" t="s">
        <v>1987</v>
      </c>
      <c r="C996" s="20" t="s">
        <v>30</v>
      </c>
      <c r="D996" s="43">
        <v>24.236705780029297</v>
      </c>
      <c r="E996" s="54">
        <v>24.322238922119141</v>
      </c>
    </row>
    <row r="997" spans="1:5" ht="30" x14ac:dyDescent="0.25">
      <c r="A997" s="5" t="s">
        <v>1988</v>
      </c>
      <c r="B997" s="15" t="s">
        <v>1989</v>
      </c>
      <c r="C997" s="20" t="s">
        <v>30</v>
      </c>
      <c r="D997" s="42">
        <v>-3.8911948204040527</v>
      </c>
      <c r="E997" s="53">
        <v>-3.8819715976715088</v>
      </c>
    </row>
    <row r="998" spans="1:5" ht="30" x14ac:dyDescent="0.25">
      <c r="A998" s="5" t="s">
        <v>1990</v>
      </c>
      <c r="B998" s="15" t="s">
        <v>1991</v>
      </c>
      <c r="C998" s="20" t="s">
        <v>30</v>
      </c>
      <c r="D998" s="42">
        <v>7.0409989356994629</v>
      </c>
      <c r="E998" s="53">
        <v>7.0409989356994629</v>
      </c>
    </row>
    <row r="999" spans="1:5" ht="30" x14ac:dyDescent="0.25">
      <c r="A999" s="5" t="s">
        <v>1992</v>
      </c>
      <c r="B999" s="15" t="s">
        <v>1993</v>
      </c>
      <c r="C999" s="20" t="s">
        <v>1816</v>
      </c>
      <c r="D999" s="48">
        <v>1870.695556640625</v>
      </c>
      <c r="E999" s="59">
        <v>1870.695556640625</v>
      </c>
    </row>
    <row r="1000" spans="1:5" ht="30" x14ac:dyDescent="0.25">
      <c r="A1000" s="5" t="s">
        <v>1994</v>
      </c>
      <c r="B1000" s="15" t="s">
        <v>1995</v>
      </c>
      <c r="C1000" s="20" t="s">
        <v>38</v>
      </c>
      <c r="D1000" s="46">
        <v>0</v>
      </c>
      <c r="E1000" s="57">
        <v>0</v>
      </c>
    </row>
    <row r="1001" spans="1:5" ht="30" x14ac:dyDescent="0.25">
      <c r="A1001" s="5" t="s">
        <v>1996</v>
      </c>
      <c r="B1001" s="15" t="s">
        <v>1997</v>
      </c>
      <c r="C1001" s="20" t="s">
        <v>27</v>
      </c>
      <c r="D1001" s="46">
        <v>0</v>
      </c>
      <c r="E1001" s="57">
        <v>0</v>
      </c>
    </row>
    <row r="1002" spans="1:5" ht="30" x14ac:dyDescent="0.25">
      <c r="A1002" s="5" t="s">
        <v>1998</v>
      </c>
      <c r="B1002" s="15" t="s">
        <v>1999</v>
      </c>
      <c r="C1002" s="20" t="s">
        <v>27</v>
      </c>
      <c r="D1002" s="46">
        <v>0</v>
      </c>
      <c r="E1002" s="57">
        <v>0</v>
      </c>
    </row>
    <row r="1003" spans="1:5" ht="30" x14ac:dyDescent="0.25">
      <c r="A1003" s="5" t="s">
        <v>2000</v>
      </c>
      <c r="B1003" s="15" t="s">
        <v>2001</v>
      </c>
      <c r="C1003" s="20" t="s">
        <v>27</v>
      </c>
      <c r="D1003" s="46">
        <v>0</v>
      </c>
      <c r="E1003" s="57">
        <v>0</v>
      </c>
    </row>
    <row r="1004" spans="1:5" ht="30" x14ac:dyDescent="0.25">
      <c r="A1004" s="5" t="s">
        <v>2002</v>
      </c>
      <c r="B1004" s="15" t="s">
        <v>2003</v>
      </c>
      <c r="C1004" s="20" t="s">
        <v>27</v>
      </c>
      <c r="D1004" s="46">
        <v>0</v>
      </c>
      <c r="E1004" s="57">
        <v>0</v>
      </c>
    </row>
    <row r="1005" spans="1:5" ht="30" x14ac:dyDescent="0.25">
      <c r="A1005" s="5" t="s">
        <v>2004</v>
      </c>
      <c r="B1005" s="15" t="s">
        <v>2005</v>
      </c>
      <c r="C1005" s="20" t="s">
        <v>1829</v>
      </c>
      <c r="D1005" s="46">
        <v>0</v>
      </c>
      <c r="E1005" s="57">
        <v>0</v>
      </c>
    </row>
    <row r="1006" spans="1:5" ht="30" x14ac:dyDescent="0.25">
      <c r="A1006" s="5" t="s">
        <v>2006</v>
      </c>
      <c r="B1006" s="15" t="s">
        <v>2007</v>
      </c>
      <c r="C1006" s="20" t="s">
        <v>1829</v>
      </c>
      <c r="D1006" s="46">
        <v>0</v>
      </c>
      <c r="E1006" s="57">
        <v>0</v>
      </c>
    </row>
    <row r="1007" spans="1:5" ht="30" x14ac:dyDescent="0.25">
      <c r="A1007" s="5" t="s">
        <v>2008</v>
      </c>
      <c r="B1007" s="15" t="s">
        <v>2009</v>
      </c>
      <c r="C1007" s="20" t="s">
        <v>1013</v>
      </c>
      <c r="D1007" s="46">
        <v>0</v>
      </c>
      <c r="E1007" s="57">
        <v>0</v>
      </c>
    </row>
    <row r="1008" spans="1:5" x14ac:dyDescent="0.25">
      <c r="A1008" s="5" t="s">
        <v>2010</v>
      </c>
      <c r="B1008" s="15" t="s">
        <v>2011</v>
      </c>
      <c r="C1008" s="20" t="s">
        <v>38</v>
      </c>
      <c r="D1008" s="42">
        <v>1.0124009847640991</v>
      </c>
      <c r="E1008" s="53">
        <v>1.0124000310897827</v>
      </c>
    </row>
    <row r="1009" spans="1:5" x14ac:dyDescent="0.25">
      <c r="A1009" s="5" t="s">
        <v>2012</v>
      </c>
      <c r="B1009" s="15" t="s">
        <v>2013</v>
      </c>
      <c r="C1009" s="20" t="s">
        <v>30</v>
      </c>
      <c r="D1009" s="43">
        <v>33.000003814697266</v>
      </c>
      <c r="E1009" s="54">
        <v>33.000003814697266</v>
      </c>
    </row>
    <row r="1010" spans="1:5" x14ac:dyDescent="0.25">
      <c r="A1010" s="5" t="s">
        <v>2014</v>
      </c>
      <c r="B1010" s="15" t="s">
        <v>2015</v>
      </c>
      <c r="C1010" s="20" t="s">
        <v>371</v>
      </c>
      <c r="D1010" s="44">
        <v>15181.759765625</v>
      </c>
      <c r="E1010" s="55">
        <v>15424.904296875</v>
      </c>
    </row>
    <row r="1011" spans="1:5" x14ac:dyDescent="0.25">
      <c r="A1011" s="5" t="s">
        <v>2016</v>
      </c>
      <c r="B1011" s="15" t="s">
        <v>344</v>
      </c>
      <c r="C1011" s="20" t="s">
        <v>41</v>
      </c>
      <c r="D1011" s="43">
        <v>57.279109954833984</v>
      </c>
      <c r="E1011" s="54">
        <v>57.750968933105469</v>
      </c>
    </row>
    <row r="1012" spans="1:5" x14ac:dyDescent="0.25">
      <c r="A1012" s="5" t="s">
        <v>2017</v>
      </c>
      <c r="B1012" s="15" t="s">
        <v>2018</v>
      </c>
      <c r="C1012" s="20" t="s">
        <v>155</v>
      </c>
      <c r="D1012" s="44">
        <v>241245.296875</v>
      </c>
      <c r="E1012" s="55">
        <v>247170.3125</v>
      </c>
    </row>
    <row r="1013" spans="1:5" x14ac:dyDescent="0.25">
      <c r="A1013" s="5" t="s">
        <v>2019</v>
      </c>
      <c r="B1013" s="15" t="s">
        <v>2020</v>
      </c>
      <c r="C1013" s="20" t="s">
        <v>155</v>
      </c>
      <c r="D1013" s="44">
        <v>266463.34375</v>
      </c>
      <c r="E1013" s="55">
        <v>268658.4375</v>
      </c>
    </row>
    <row r="1014" spans="1:5" x14ac:dyDescent="0.25">
      <c r="A1014" s="5" t="s">
        <v>2021</v>
      </c>
      <c r="B1014" s="15" t="s">
        <v>2022</v>
      </c>
      <c r="C1014" s="20" t="s">
        <v>347</v>
      </c>
      <c r="D1014" s="42">
        <v>2.4391825199127197</v>
      </c>
      <c r="E1014" s="53">
        <v>2.4391825199127197</v>
      </c>
    </row>
    <row r="1015" spans="1:5" x14ac:dyDescent="0.25">
      <c r="A1015" s="5" t="s">
        <v>2023</v>
      </c>
      <c r="B1015" s="15" t="s">
        <v>2024</v>
      </c>
      <c r="C1015" s="20" t="s">
        <v>1004</v>
      </c>
      <c r="D1015" s="48">
        <v>2118.388916015625</v>
      </c>
      <c r="E1015" s="59">
        <v>2170.416748046875</v>
      </c>
    </row>
    <row r="1016" spans="1:5" x14ac:dyDescent="0.25">
      <c r="A1016" s="5" t="s">
        <v>2025</v>
      </c>
      <c r="B1016" s="15" t="s">
        <v>349</v>
      </c>
      <c r="C1016" s="20"/>
      <c r="D1016" s="12" t="s">
        <v>350</v>
      </c>
      <c r="E1016" s="33" t="s">
        <v>350</v>
      </c>
    </row>
    <row r="1017" spans="1:5" x14ac:dyDescent="0.25">
      <c r="A1017" s="5" t="s">
        <v>2026</v>
      </c>
      <c r="B1017" s="15" t="s">
        <v>2027</v>
      </c>
      <c r="C1017" s="20"/>
      <c r="D1017" s="12" t="s">
        <v>2028</v>
      </c>
      <c r="E1017" s="33" t="s">
        <v>2028</v>
      </c>
    </row>
    <row r="1018" spans="1:5" x14ac:dyDescent="0.25">
      <c r="A1018" s="5" t="s">
        <v>2029</v>
      </c>
      <c r="B1018" s="15" t="s">
        <v>2030</v>
      </c>
      <c r="C1018" s="20" t="s">
        <v>371</v>
      </c>
      <c r="D1018" s="44">
        <v>15162.0673828125</v>
      </c>
      <c r="E1018" s="55">
        <v>15407.5234375</v>
      </c>
    </row>
    <row r="1019" spans="1:5" x14ac:dyDescent="0.25">
      <c r="A1019" s="5" t="s">
        <v>2031</v>
      </c>
      <c r="B1019" s="15" t="s">
        <v>370</v>
      </c>
      <c r="C1019" s="20" t="s">
        <v>371</v>
      </c>
      <c r="D1019" s="44">
        <v>16747</v>
      </c>
      <c r="E1019" s="55">
        <v>16747</v>
      </c>
    </row>
    <row r="1020" spans="1:5" ht="30" x14ac:dyDescent="0.25">
      <c r="A1020" s="5" t="s">
        <v>2032</v>
      </c>
      <c r="B1020" s="15" t="s">
        <v>342</v>
      </c>
      <c r="C1020" s="20" t="s">
        <v>30</v>
      </c>
      <c r="D1020" s="43">
        <v>33.000007629394531</v>
      </c>
      <c r="E1020" s="54">
        <v>33.000007629394531</v>
      </c>
    </row>
    <row r="1021" spans="1:5" ht="30" x14ac:dyDescent="0.25">
      <c r="A1021" s="5" t="s">
        <v>2033</v>
      </c>
      <c r="B1021" s="15" t="s">
        <v>2034</v>
      </c>
      <c r="C1021" s="20" t="s">
        <v>371</v>
      </c>
      <c r="D1021" s="44">
        <v>15181.7607421875</v>
      </c>
      <c r="E1021" s="55">
        <v>15424.904296875</v>
      </c>
    </row>
    <row r="1022" spans="1:5" ht="30" x14ac:dyDescent="0.25">
      <c r="A1022" s="5" t="s">
        <v>2035</v>
      </c>
      <c r="B1022" s="15" t="s">
        <v>2036</v>
      </c>
      <c r="C1022" s="20" t="s">
        <v>371</v>
      </c>
      <c r="D1022" s="44">
        <v>16839.009765625</v>
      </c>
      <c r="E1022" s="55">
        <v>16828.384765625</v>
      </c>
    </row>
    <row r="1023" spans="1:5" x14ac:dyDescent="0.25">
      <c r="A1023" s="5" t="s">
        <v>2037</v>
      </c>
      <c r="B1023" s="15" t="s">
        <v>2038</v>
      </c>
      <c r="C1023" s="20" t="s">
        <v>33</v>
      </c>
      <c r="D1023" s="43">
        <v>39.349998474121094</v>
      </c>
      <c r="E1023" s="54">
        <v>39.349998474121094</v>
      </c>
    </row>
    <row r="1024" spans="1:5" x14ac:dyDescent="0.25">
      <c r="A1024" s="5" t="s">
        <v>2039</v>
      </c>
      <c r="B1024" s="15" t="s">
        <v>2040</v>
      </c>
      <c r="C1024" s="20" t="s">
        <v>33</v>
      </c>
      <c r="D1024" s="42">
        <v>2.7799999713897705</v>
      </c>
      <c r="E1024" s="53">
        <v>2.7799999713897705</v>
      </c>
    </row>
    <row r="1025" spans="1:5" x14ac:dyDescent="0.25">
      <c r="A1025" s="5" t="s">
        <v>2041</v>
      </c>
      <c r="B1025" s="15" t="s">
        <v>2042</v>
      </c>
      <c r="C1025" s="20" t="s">
        <v>33</v>
      </c>
      <c r="D1025" s="43">
        <v>10.410001754760742</v>
      </c>
      <c r="E1025" s="54">
        <v>20.460000991821289</v>
      </c>
    </row>
    <row r="1026" spans="1:5" x14ac:dyDescent="0.25">
      <c r="A1026" s="5" t="s">
        <v>2043</v>
      </c>
      <c r="B1026" s="15" t="s">
        <v>2044</v>
      </c>
      <c r="C1026" s="20" t="s">
        <v>33</v>
      </c>
      <c r="D1026" s="47">
        <v>0.55000001192092896</v>
      </c>
      <c r="E1026" s="58">
        <v>0.55000001192092896</v>
      </c>
    </row>
    <row r="1027" spans="1:5" x14ac:dyDescent="0.25">
      <c r="A1027" s="5" t="s">
        <v>2045</v>
      </c>
      <c r="B1027" s="15" t="s">
        <v>2046</v>
      </c>
      <c r="C1027" s="20" t="s">
        <v>33</v>
      </c>
      <c r="D1027" s="47">
        <v>0.25</v>
      </c>
      <c r="E1027" s="58">
        <v>0.25</v>
      </c>
    </row>
    <row r="1028" spans="1:5" x14ac:dyDescent="0.25">
      <c r="A1028" s="5" t="s">
        <v>2047</v>
      </c>
      <c r="B1028" s="15" t="s">
        <v>2048</v>
      </c>
      <c r="C1028" s="20" t="s">
        <v>33</v>
      </c>
      <c r="D1028" s="46">
        <v>0</v>
      </c>
      <c r="E1028" s="57">
        <v>0</v>
      </c>
    </row>
    <row r="1029" spans="1:5" ht="30" x14ac:dyDescent="0.25">
      <c r="A1029" s="5" t="s">
        <v>2049</v>
      </c>
      <c r="B1029" s="15" t="s">
        <v>2050</v>
      </c>
      <c r="C1029" s="20" t="s">
        <v>33</v>
      </c>
      <c r="D1029" s="46">
        <v>0</v>
      </c>
      <c r="E1029" s="57">
        <v>0</v>
      </c>
    </row>
    <row r="1030" spans="1:5" x14ac:dyDescent="0.25">
      <c r="A1030" s="5" t="s">
        <v>2051</v>
      </c>
      <c r="B1030" s="15" t="s">
        <v>2052</v>
      </c>
      <c r="C1030" s="20" t="s">
        <v>33</v>
      </c>
      <c r="D1030" s="42">
        <v>6.6100001335144043</v>
      </c>
      <c r="E1030" s="53">
        <v>6.6100001335144043</v>
      </c>
    </row>
    <row r="1031" spans="1:5" ht="30" x14ac:dyDescent="0.25">
      <c r="A1031" s="5" t="s">
        <v>2053</v>
      </c>
      <c r="B1031" s="15" t="s">
        <v>2054</v>
      </c>
      <c r="C1031" s="20" t="s">
        <v>33</v>
      </c>
      <c r="D1031" s="43">
        <v>40.049999237060547</v>
      </c>
      <c r="E1031" s="54">
        <v>30</v>
      </c>
    </row>
    <row r="1032" spans="1:5" ht="30" x14ac:dyDescent="0.25">
      <c r="A1032" s="5" t="s">
        <v>2055</v>
      </c>
      <c r="B1032" s="15" t="s">
        <v>2056</v>
      </c>
      <c r="C1032" s="20"/>
      <c r="D1032" s="42">
        <v>6.9687104225158691</v>
      </c>
      <c r="E1032" s="53">
        <v>7.558323860168457</v>
      </c>
    </row>
    <row r="1033" spans="1:5" x14ac:dyDescent="0.25">
      <c r="A1033" s="5" t="s">
        <v>2057</v>
      </c>
      <c r="B1033" s="15" t="s">
        <v>2058</v>
      </c>
      <c r="C1033" s="20" t="s">
        <v>38</v>
      </c>
      <c r="D1033" s="42">
        <v>1.0124009847640991</v>
      </c>
      <c r="E1033" s="53">
        <v>1.0124000310897827</v>
      </c>
    </row>
    <row r="1034" spans="1:5" x14ac:dyDescent="0.25">
      <c r="A1034" s="5" t="s">
        <v>2059</v>
      </c>
      <c r="B1034" s="15" t="s">
        <v>2060</v>
      </c>
      <c r="C1034" s="20" t="s">
        <v>30</v>
      </c>
      <c r="D1034" s="43">
        <v>32.180335998535156</v>
      </c>
      <c r="E1034" s="54">
        <v>30.000160217285156</v>
      </c>
    </row>
    <row r="1035" spans="1:5" x14ac:dyDescent="0.25">
      <c r="A1035" s="5" t="s">
        <v>2061</v>
      </c>
      <c r="B1035" s="15" t="s">
        <v>2062</v>
      </c>
      <c r="C1035" s="20" t="s">
        <v>371</v>
      </c>
      <c r="D1035" s="42">
        <v>7.3473086357116699</v>
      </c>
      <c r="E1035" s="53">
        <v>5.1202263832092285</v>
      </c>
    </row>
    <row r="1036" spans="1:5" x14ac:dyDescent="0.25">
      <c r="A1036" s="5" t="s">
        <v>2063</v>
      </c>
      <c r="B1036" s="15" t="s">
        <v>415</v>
      </c>
      <c r="C1036" s="20" t="s">
        <v>41</v>
      </c>
      <c r="D1036" s="43">
        <v>89.299324035644531</v>
      </c>
      <c r="E1036" s="54">
        <v>85.72564697265625</v>
      </c>
    </row>
    <row r="1037" spans="1:5" ht="30" x14ac:dyDescent="0.25">
      <c r="A1037" s="5" t="s">
        <v>2064</v>
      </c>
      <c r="B1037" s="15" t="s">
        <v>2065</v>
      </c>
      <c r="C1037" s="20"/>
      <c r="D1037" s="43">
        <v>28.657535552978516</v>
      </c>
      <c r="E1037" s="54">
        <v>28.642177581787109</v>
      </c>
    </row>
    <row r="1038" spans="1:5" x14ac:dyDescent="0.25">
      <c r="A1038" s="5" t="s">
        <v>2066</v>
      </c>
      <c r="B1038" s="15" t="s">
        <v>2067</v>
      </c>
      <c r="C1038" s="20" t="s">
        <v>33</v>
      </c>
      <c r="D1038" s="43">
        <v>75.874130249023438</v>
      </c>
      <c r="E1038" s="54">
        <v>75.764625549316406</v>
      </c>
    </row>
    <row r="1039" spans="1:5" x14ac:dyDescent="0.25">
      <c r="A1039" s="5" t="s">
        <v>2068</v>
      </c>
      <c r="B1039" s="15" t="s">
        <v>2069</v>
      </c>
      <c r="C1039" s="20" t="s">
        <v>33</v>
      </c>
      <c r="D1039" s="43">
        <v>20.357677459716797</v>
      </c>
      <c r="E1039" s="54">
        <v>20.328296661376953</v>
      </c>
    </row>
    <row r="1040" spans="1:5" ht="30" x14ac:dyDescent="0.25">
      <c r="A1040" s="5" t="s">
        <v>2070</v>
      </c>
      <c r="B1040" s="15" t="s">
        <v>2071</v>
      </c>
      <c r="C1040" s="20" t="s">
        <v>33</v>
      </c>
      <c r="D1040" s="47">
        <v>2.9446981847286224E-2</v>
      </c>
      <c r="E1040" s="58">
        <v>2.9404481872916222E-2</v>
      </c>
    </row>
    <row r="1041" spans="1:5" ht="30" x14ac:dyDescent="0.25">
      <c r="A1041" s="5" t="s">
        <v>2072</v>
      </c>
      <c r="B1041" s="15" t="s">
        <v>2073</v>
      </c>
      <c r="C1041" s="20" t="s">
        <v>33</v>
      </c>
      <c r="D1041" s="42">
        <v>2.8249666690826416</v>
      </c>
      <c r="E1041" s="53">
        <v>2.9652163982391357</v>
      </c>
    </row>
    <row r="1042" spans="1:5" ht="30" x14ac:dyDescent="0.25">
      <c r="A1042" s="5" t="s">
        <v>2074</v>
      </c>
      <c r="B1042" s="15" t="s">
        <v>2075</v>
      </c>
      <c r="C1042" s="20" t="s">
        <v>33</v>
      </c>
      <c r="D1042" s="46">
        <v>0</v>
      </c>
      <c r="E1042" s="57">
        <v>0</v>
      </c>
    </row>
    <row r="1043" spans="1:5" x14ac:dyDescent="0.25">
      <c r="A1043" s="5" t="s">
        <v>2076</v>
      </c>
      <c r="B1043" s="15" t="s">
        <v>2077</v>
      </c>
      <c r="C1043" s="20" t="s">
        <v>33</v>
      </c>
      <c r="D1043" s="47">
        <v>0.91377675533294678</v>
      </c>
      <c r="E1043" s="58">
        <v>0.91245788335800171</v>
      </c>
    </row>
    <row r="1044" spans="1:5" ht="30" x14ac:dyDescent="0.25">
      <c r="A1044" s="5" t="s">
        <v>2078</v>
      </c>
      <c r="B1044" s="15" t="s">
        <v>2079</v>
      </c>
      <c r="C1044" s="20" t="s">
        <v>33</v>
      </c>
      <c r="D1044" s="46">
        <v>0</v>
      </c>
      <c r="E1044" s="57">
        <v>0</v>
      </c>
    </row>
    <row r="1045" spans="1:5" x14ac:dyDescent="0.25">
      <c r="A1045" s="5" t="s">
        <v>2080</v>
      </c>
      <c r="B1045" s="15" t="s">
        <v>2081</v>
      </c>
      <c r="C1045" s="20" t="s">
        <v>41</v>
      </c>
      <c r="D1045" s="47">
        <v>4.0383268147706985E-2</v>
      </c>
      <c r="E1045" s="58">
        <v>3.8731973618268967E-2</v>
      </c>
    </row>
    <row r="1046" spans="1:5" x14ac:dyDescent="0.25">
      <c r="A1046" s="5" t="s">
        <v>2082</v>
      </c>
      <c r="B1046" s="15" t="s">
        <v>2083</v>
      </c>
      <c r="C1046" s="20" t="s">
        <v>38</v>
      </c>
      <c r="D1046" s="42">
        <v>1.0124009847640991</v>
      </c>
      <c r="E1046" s="53">
        <v>1.0124000310897827</v>
      </c>
    </row>
    <row r="1047" spans="1:5" x14ac:dyDescent="0.25">
      <c r="A1047" s="5" t="s">
        <v>2084</v>
      </c>
      <c r="B1047" s="15" t="s">
        <v>2085</v>
      </c>
      <c r="C1047" s="20" t="s">
        <v>30</v>
      </c>
      <c r="D1047" s="43">
        <v>32.180335998535156</v>
      </c>
      <c r="E1047" s="54">
        <v>30.000160217285156</v>
      </c>
    </row>
    <row r="1048" spans="1:5" x14ac:dyDescent="0.25">
      <c r="A1048" s="5" t="s">
        <v>2086</v>
      </c>
      <c r="B1048" s="15" t="s">
        <v>2087</v>
      </c>
      <c r="C1048" s="20" t="s">
        <v>371</v>
      </c>
      <c r="D1048" s="42">
        <v>7.3473086357116699</v>
      </c>
      <c r="E1048" s="53">
        <v>5.1202263832092285</v>
      </c>
    </row>
    <row r="1049" spans="1:5" x14ac:dyDescent="0.25">
      <c r="A1049" s="5" t="s">
        <v>2088</v>
      </c>
      <c r="B1049" s="15" t="s">
        <v>408</v>
      </c>
      <c r="C1049" s="20" t="s">
        <v>41</v>
      </c>
      <c r="D1049" s="43">
        <v>85.797393798828125</v>
      </c>
      <c r="E1049" s="54">
        <v>82.363861083984375</v>
      </c>
    </row>
    <row r="1050" spans="1:5" ht="30" x14ac:dyDescent="0.25">
      <c r="A1050" s="5" t="s">
        <v>2089</v>
      </c>
      <c r="B1050" s="15" t="s">
        <v>2090</v>
      </c>
      <c r="C1050" s="20"/>
      <c r="D1050" s="43">
        <v>28.657535552978516</v>
      </c>
      <c r="E1050" s="54">
        <v>28.642177581787109</v>
      </c>
    </row>
    <row r="1051" spans="1:5" ht="30" x14ac:dyDescent="0.25">
      <c r="A1051" s="5" t="s">
        <v>2091</v>
      </c>
      <c r="B1051" s="15" t="s">
        <v>2092</v>
      </c>
      <c r="C1051" s="20" t="s">
        <v>33</v>
      </c>
      <c r="D1051" s="43">
        <v>75.874130249023438</v>
      </c>
      <c r="E1051" s="54">
        <v>75.764625549316406</v>
      </c>
    </row>
    <row r="1052" spans="1:5" ht="30" x14ac:dyDescent="0.25">
      <c r="A1052" s="5" t="s">
        <v>2093</v>
      </c>
      <c r="B1052" s="15" t="s">
        <v>2094</v>
      </c>
      <c r="C1052" s="20" t="s">
        <v>33</v>
      </c>
      <c r="D1052" s="43">
        <v>20.357677459716797</v>
      </c>
      <c r="E1052" s="54">
        <v>20.328296661376953</v>
      </c>
    </row>
    <row r="1053" spans="1:5" ht="30" x14ac:dyDescent="0.25">
      <c r="A1053" s="5" t="s">
        <v>2095</v>
      </c>
      <c r="B1053" s="15" t="s">
        <v>2096</v>
      </c>
      <c r="C1053" s="20" t="s">
        <v>33</v>
      </c>
      <c r="D1053" s="47">
        <v>2.9446981847286224E-2</v>
      </c>
      <c r="E1053" s="58">
        <v>2.9404481872916222E-2</v>
      </c>
    </row>
    <row r="1054" spans="1:5" ht="30" x14ac:dyDescent="0.25">
      <c r="A1054" s="5" t="s">
        <v>2097</v>
      </c>
      <c r="B1054" s="15" t="s">
        <v>2098</v>
      </c>
      <c r="C1054" s="20" t="s">
        <v>33</v>
      </c>
      <c r="D1054" s="42">
        <v>2.8249666690826416</v>
      </c>
      <c r="E1054" s="53">
        <v>2.9652163982391357</v>
      </c>
    </row>
    <row r="1055" spans="1:5" ht="30" x14ac:dyDescent="0.25">
      <c r="A1055" s="5" t="s">
        <v>2099</v>
      </c>
      <c r="B1055" s="15" t="s">
        <v>2100</v>
      </c>
      <c r="C1055" s="20" t="s">
        <v>33</v>
      </c>
      <c r="D1055" s="46">
        <v>0</v>
      </c>
      <c r="E1055" s="57">
        <v>0</v>
      </c>
    </row>
    <row r="1056" spans="1:5" ht="30" x14ac:dyDescent="0.25">
      <c r="A1056" s="5" t="s">
        <v>2101</v>
      </c>
      <c r="B1056" s="15" t="s">
        <v>2102</v>
      </c>
      <c r="C1056" s="20" t="s">
        <v>33</v>
      </c>
      <c r="D1056" s="47">
        <v>0.91377675533294678</v>
      </c>
      <c r="E1056" s="58">
        <v>0.91245788335800171</v>
      </c>
    </row>
    <row r="1057" spans="1:5" ht="30" x14ac:dyDescent="0.25">
      <c r="A1057" s="5" t="s">
        <v>2103</v>
      </c>
      <c r="B1057" s="15" t="s">
        <v>2104</v>
      </c>
      <c r="C1057" s="20" t="s">
        <v>33</v>
      </c>
      <c r="D1057" s="46">
        <v>0</v>
      </c>
      <c r="E1057" s="57">
        <v>0</v>
      </c>
    </row>
    <row r="1058" spans="1:5" x14ac:dyDescent="0.25">
      <c r="A1058" s="5" t="s">
        <v>2105</v>
      </c>
      <c r="B1058" s="15" t="s">
        <v>2106</v>
      </c>
      <c r="C1058" s="20" t="s">
        <v>41</v>
      </c>
      <c r="D1058" s="47">
        <v>3.8799609988927841E-2</v>
      </c>
      <c r="E1058" s="58">
        <v>3.7213072180747986E-2</v>
      </c>
    </row>
    <row r="1059" spans="1:5" x14ac:dyDescent="0.25">
      <c r="A1059" s="5" t="s">
        <v>2107</v>
      </c>
      <c r="B1059" s="15" t="s">
        <v>2108</v>
      </c>
      <c r="C1059" s="20" t="s">
        <v>38</v>
      </c>
      <c r="D1059" s="42">
        <v>1.0124009847640991</v>
      </c>
      <c r="E1059" s="53">
        <v>1.0124000310897827</v>
      </c>
    </row>
    <row r="1060" spans="1:5" x14ac:dyDescent="0.25">
      <c r="A1060" s="5" t="s">
        <v>2109</v>
      </c>
      <c r="B1060" s="15" t="s">
        <v>2110</v>
      </c>
      <c r="C1060" s="20" t="s">
        <v>30</v>
      </c>
      <c r="D1060" s="43">
        <v>32.180335998535156</v>
      </c>
      <c r="E1060" s="54">
        <v>30.000160217285156</v>
      </c>
    </row>
    <row r="1061" spans="1:5" x14ac:dyDescent="0.25">
      <c r="A1061" s="5" t="s">
        <v>2111</v>
      </c>
      <c r="B1061" s="15" t="s">
        <v>2112</v>
      </c>
      <c r="C1061" s="20" t="s">
        <v>371</v>
      </c>
      <c r="D1061" s="42">
        <v>7.3473086357116699</v>
      </c>
      <c r="E1061" s="53">
        <v>5.1202263832092285</v>
      </c>
    </row>
    <row r="1062" spans="1:5" x14ac:dyDescent="0.25">
      <c r="A1062" s="5" t="s">
        <v>2113</v>
      </c>
      <c r="B1062" s="15" t="s">
        <v>421</v>
      </c>
      <c r="C1062" s="20" t="s">
        <v>41</v>
      </c>
      <c r="D1062" s="43">
        <v>89.299324035644531</v>
      </c>
      <c r="E1062" s="54">
        <v>85.72564697265625</v>
      </c>
    </row>
    <row r="1063" spans="1:5" ht="30" x14ac:dyDescent="0.25">
      <c r="A1063" s="5" t="s">
        <v>2114</v>
      </c>
      <c r="B1063" s="15" t="s">
        <v>2115</v>
      </c>
      <c r="C1063" s="20"/>
      <c r="D1063" s="43">
        <v>28.657535552978516</v>
      </c>
      <c r="E1063" s="54">
        <v>28.642177581787109</v>
      </c>
    </row>
    <row r="1064" spans="1:5" ht="30" x14ac:dyDescent="0.25">
      <c r="A1064" s="5" t="s">
        <v>2116</v>
      </c>
      <c r="B1064" s="15" t="s">
        <v>2117</v>
      </c>
      <c r="C1064" s="20" t="s">
        <v>33</v>
      </c>
      <c r="D1064" s="43">
        <v>75.874130249023438</v>
      </c>
      <c r="E1064" s="54">
        <v>75.764625549316406</v>
      </c>
    </row>
    <row r="1065" spans="1:5" ht="30" x14ac:dyDescent="0.25">
      <c r="A1065" s="5" t="s">
        <v>2118</v>
      </c>
      <c r="B1065" s="15" t="s">
        <v>2119</v>
      </c>
      <c r="C1065" s="20" t="s">
        <v>33</v>
      </c>
      <c r="D1065" s="43">
        <v>20.357677459716797</v>
      </c>
      <c r="E1065" s="54">
        <v>20.328296661376953</v>
      </c>
    </row>
    <row r="1066" spans="1:5" ht="30" x14ac:dyDescent="0.25">
      <c r="A1066" s="5" t="s">
        <v>2120</v>
      </c>
      <c r="B1066" s="15" t="s">
        <v>2121</v>
      </c>
      <c r="C1066" s="20" t="s">
        <v>33</v>
      </c>
      <c r="D1066" s="47">
        <v>2.9446981847286224E-2</v>
      </c>
      <c r="E1066" s="58">
        <v>2.9404481872916222E-2</v>
      </c>
    </row>
    <row r="1067" spans="1:5" ht="30" x14ac:dyDescent="0.25">
      <c r="A1067" s="5" t="s">
        <v>2122</v>
      </c>
      <c r="B1067" s="15" t="s">
        <v>2123</v>
      </c>
      <c r="C1067" s="20" t="s">
        <v>33</v>
      </c>
      <c r="D1067" s="42">
        <v>2.8249666690826416</v>
      </c>
      <c r="E1067" s="53">
        <v>2.9652163982391357</v>
      </c>
    </row>
    <row r="1068" spans="1:5" ht="30" x14ac:dyDescent="0.25">
      <c r="A1068" s="5" t="s">
        <v>2124</v>
      </c>
      <c r="B1068" s="15" t="s">
        <v>2125</v>
      </c>
      <c r="C1068" s="20" t="s">
        <v>33</v>
      </c>
      <c r="D1068" s="46">
        <v>0</v>
      </c>
      <c r="E1068" s="57">
        <v>0</v>
      </c>
    </row>
    <row r="1069" spans="1:5" ht="30" x14ac:dyDescent="0.25">
      <c r="A1069" s="5" t="s">
        <v>2126</v>
      </c>
      <c r="B1069" s="15" t="s">
        <v>2127</v>
      </c>
      <c r="C1069" s="20" t="s">
        <v>33</v>
      </c>
      <c r="D1069" s="47">
        <v>0.91377675533294678</v>
      </c>
      <c r="E1069" s="58">
        <v>0.91245788335800171</v>
      </c>
    </row>
    <row r="1070" spans="1:5" ht="30" x14ac:dyDescent="0.25">
      <c r="A1070" s="5" t="s">
        <v>2128</v>
      </c>
      <c r="B1070" s="15" t="s">
        <v>2129</v>
      </c>
      <c r="C1070" s="20" t="s">
        <v>33</v>
      </c>
      <c r="D1070" s="46">
        <v>0</v>
      </c>
      <c r="E1070" s="57">
        <v>0</v>
      </c>
    </row>
    <row r="1071" spans="1:5" x14ac:dyDescent="0.25">
      <c r="A1071" s="5" t="s">
        <v>2130</v>
      </c>
      <c r="B1071" s="15" t="s">
        <v>2131</v>
      </c>
      <c r="C1071" s="20" t="s">
        <v>41</v>
      </c>
      <c r="D1071" s="47">
        <v>4.0383268147706985E-2</v>
      </c>
      <c r="E1071" s="58">
        <v>3.8731973618268967E-2</v>
      </c>
    </row>
    <row r="1072" spans="1:5" x14ac:dyDescent="0.25">
      <c r="A1072" s="5" t="s">
        <v>2132</v>
      </c>
      <c r="B1072" s="15" t="s">
        <v>2133</v>
      </c>
      <c r="C1072" s="20" t="s">
        <v>38</v>
      </c>
      <c r="D1072" s="42">
        <v>1.0124009847640991</v>
      </c>
      <c r="E1072" s="53">
        <v>1.0124000310897827</v>
      </c>
    </row>
    <row r="1073" spans="1:5" x14ac:dyDescent="0.25">
      <c r="A1073" s="5" t="s">
        <v>2134</v>
      </c>
      <c r="B1073" s="15" t="s">
        <v>2135</v>
      </c>
      <c r="C1073" s="20" t="s">
        <v>30</v>
      </c>
      <c r="D1073" s="43">
        <v>32.180335998535156</v>
      </c>
      <c r="E1073" s="54">
        <v>30.000160217285156</v>
      </c>
    </row>
    <row r="1074" spans="1:5" x14ac:dyDescent="0.25">
      <c r="A1074" s="5" t="s">
        <v>2136</v>
      </c>
      <c r="B1074" s="15" t="s">
        <v>2137</v>
      </c>
      <c r="C1074" s="20" t="s">
        <v>371</v>
      </c>
      <c r="D1074" s="42">
        <v>7.3473086357116699</v>
      </c>
      <c r="E1074" s="53">
        <v>5.1202263832092285</v>
      </c>
    </row>
    <row r="1075" spans="1:5" x14ac:dyDescent="0.25">
      <c r="A1075" s="5" t="s">
        <v>2138</v>
      </c>
      <c r="B1075" s="15" t="s">
        <v>427</v>
      </c>
      <c r="C1075" s="20" t="s">
        <v>41</v>
      </c>
      <c r="D1075" s="43">
        <v>85.797393798828125</v>
      </c>
      <c r="E1075" s="54">
        <v>82.363861083984375</v>
      </c>
    </row>
    <row r="1076" spans="1:5" ht="30" x14ac:dyDescent="0.25">
      <c r="A1076" s="5" t="s">
        <v>2139</v>
      </c>
      <c r="B1076" s="15" t="s">
        <v>2140</v>
      </c>
      <c r="C1076" s="20"/>
      <c r="D1076" s="43">
        <v>28.657535552978516</v>
      </c>
      <c r="E1076" s="54">
        <v>28.642177581787109</v>
      </c>
    </row>
    <row r="1077" spans="1:5" ht="30" x14ac:dyDescent="0.25">
      <c r="A1077" s="5" t="s">
        <v>2141</v>
      </c>
      <c r="B1077" s="15" t="s">
        <v>2142</v>
      </c>
      <c r="C1077" s="20" t="s">
        <v>33</v>
      </c>
      <c r="D1077" s="43">
        <v>75.874130249023438</v>
      </c>
      <c r="E1077" s="54">
        <v>75.764625549316406</v>
      </c>
    </row>
    <row r="1078" spans="1:5" ht="30" x14ac:dyDescent="0.25">
      <c r="A1078" s="5" t="s">
        <v>2143</v>
      </c>
      <c r="B1078" s="15" t="s">
        <v>2144</v>
      </c>
      <c r="C1078" s="20" t="s">
        <v>33</v>
      </c>
      <c r="D1078" s="43">
        <v>20.357677459716797</v>
      </c>
      <c r="E1078" s="54">
        <v>20.328296661376953</v>
      </c>
    </row>
    <row r="1079" spans="1:5" ht="30" x14ac:dyDescent="0.25">
      <c r="A1079" s="5" t="s">
        <v>2145</v>
      </c>
      <c r="B1079" s="15" t="s">
        <v>2146</v>
      </c>
      <c r="C1079" s="20" t="s">
        <v>33</v>
      </c>
      <c r="D1079" s="47">
        <v>2.9446981847286224E-2</v>
      </c>
      <c r="E1079" s="58">
        <v>2.9404481872916222E-2</v>
      </c>
    </row>
    <row r="1080" spans="1:5" ht="30" x14ac:dyDescent="0.25">
      <c r="A1080" s="5" t="s">
        <v>2147</v>
      </c>
      <c r="B1080" s="15" t="s">
        <v>2148</v>
      </c>
      <c r="C1080" s="20" t="s">
        <v>33</v>
      </c>
      <c r="D1080" s="42">
        <v>2.8249666690826416</v>
      </c>
      <c r="E1080" s="53">
        <v>2.9652163982391357</v>
      </c>
    </row>
    <row r="1081" spans="1:5" ht="30" x14ac:dyDescent="0.25">
      <c r="A1081" s="5" t="s">
        <v>2149</v>
      </c>
      <c r="B1081" s="15" t="s">
        <v>2150</v>
      </c>
      <c r="C1081" s="20" t="s">
        <v>33</v>
      </c>
      <c r="D1081" s="46">
        <v>0</v>
      </c>
      <c r="E1081" s="57">
        <v>0</v>
      </c>
    </row>
    <row r="1082" spans="1:5" ht="30" x14ac:dyDescent="0.25">
      <c r="A1082" s="5" t="s">
        <v>2151</v>
      </c>
      <c r="B1082" s="15" t="s">
        <v>2152</v>
      </c>
      <c r="C1082" s="20" t="s">
        <v>33</v>
      </c>
      <c r="D1082" s="47">
        <v>0.91377675533294678</v>
      </c>
      <c r="E1082" s="58">
        <v>0.91245788335800171</v>
      </c>
    </row>
    <row r="1083" spans="1:5" ht="30" x14ac:dyDescent="0.25">
      <c r="A1083" s="5" t="s">
        <v>2153</v>
      </c>
      <c r="B1083" s="15" t="s">
        <v>2154</v>
      </c>
      <c r="C1083" s="20" t="s">
        <v>33</v>
      </c>
      <c r="D1083" s="46">
        <v>0</v>
      </c>
      <c r="E1083" s="57">
        <v>0</v>
      </c>
    </row>
    <row r="1084" spans="1:5" x14ac:dyDescent="0.25">
      <c r="A1084" s="5" t="s">
        <v>2155</v>
      </c>
      <c r="B1084" s="15" t="s">
        <v>2156</v>
      </c>
      <c r="C1084" s="20" t="s">
        <v>41</v>
      </c>
      <c r="D1084" s="47">
        <v>3.8799609988927841E-2</v>
      </c>
      <c r="E1084" s="58">
        <v>3.7213072180747986E-2</v>
      </c>
    </row>
    <row r="1085" spans="1:5" x14ac:dyDescent="0.25">
      <c r="A1085" s="5" t="s">
        <v>2157</v>
      </c>
      <c r="B1085" s="15" t="s">
        <v>2158</v>
      </c>
      <c r="C1085" s="20"/>
      <c r="D1085" s="12" t="s">
        <v>1358</v>
      </c>
      <c r="E1085" s="33" t="s">
        <v>1358</v>
      </c>
    </row>
    <row r="1086" spans="1:5" ht="30" x14ac:dyDescent="0.25">
      <c r="A1086" s="5" t="s">
        <v>2159</v>
      </c>
      <c r="B1086" s="15" t="s">
        <v>2160</v>
      </c>
      <c r="C1086" s="20"/>
      <c r="D1086" s="12" t="s">
        <v>2161</v>
      </c>
      <c r="E1086" s="33" t="s">
        <v>2161</v>
      </c>
    </row>
    <row r="1087" spans="1:5" x14ac:dyDescent="0.25">
      <c r="A1087" s="5" t="s">
        <v>2162</v>
      </c>
      <c r="B1087" s="15" t="s">
        <v>2163</v>
      </c>
      <c r="C1087" s="20" t="s">
        <v>27</v>
      </c>
      <c r="D1087" s="43">
        <v>21.309940338134766</v>
      </c>
      <c r="E1087" s="54">
        <v>21.298185348510742</v>
      </c>
    </row>
    <row r="1088" spans="1:5" ht="30" x14ac:dyDescent="0.25">
      <c r="A1088" s="5" t="s">
        <v>2164</v>
      </c>
      <c r="B1088" s="15" t="s">
        <v>2165</v>
      </c>
      <c r="C1088" s="20" t="s">
        <v>38</v>
      </c>
      <c r="D1088" s="42">
        <v>2.0812187194824219</v>
      </c>
      <c r="E1088" s="53">
        <v>2.0812187194824219</v>
      </c>
    </row>
    <row r="1089" spans="1:5" ht="30" x14ac:dyDescent="0.25">
      <c r="A1089" s="5" t="s">
        <v>2166</v>
      </c>
      <c r="B1089" s="15" t="s">
        <v>2167</v>
      </c>
      <c r="C1089" s="20" t="s">
        <v>38</v>
      </c>
      <c r="D1089" s="42">
        <v>2.0812187194824219</v>
      </c>
      <c r="E1089" s="53">
        <v>2.0812187194824219</v>
      </c>
    </row>
    <row r="1090" spans="1:5" ht="30" x14ac:dyDescent="0.25">
      <c r="A1090" s="5" t="s">
        <v>2168</v>
      </c>
      <c r="B1090" s="15" t="s">
        <v>2169</v>
      </c>
      <c r="C1090" s="20" t="s">
        <v>38</v>
      </c>
      <c r="D1090" s="46">
        <v>0</v>
      </c>
      <c r="E1090" s="57">
        <v>0</v>
      </c>
    </row>
    <row r="1091" spans="1:5" ht="30" x14ac:dyDescent="0.25">
      <c r="A1091" s="5" t="s">
        <v>2170</v>
      </c>
      <c r="B1091" s="15" t="s">
        <v>2171</v>
      </c>
      <c r="C1091" s="20" t="s">
        <v>33</v>
      </c>
      <c r="D1091" s="43">
        <v>50.000083923339844</v>
      </c>
      <c r="E1091" s="54">
        <v>50.000106811523437</v>
      </c>
    </row>
    <row r="1092" spans="1:5" ht="30" x14ac:dyDescent="0.25">
      <c r="A1092" s="5" t="s">
        <v>2172</v>
      </c>
      <c r="B1092" s="15" t="s">
        <v>2173</v>
      </c>
      <c r="C1092" s="20" t="s">
        <v>155</v>
      </c>
      <c r="D1092" s="45">
        <v>708.8831787109375</v>
      </c>
      <c r="E1092" s="56">
        <v>747.404052734375</v>
      </c>
    </row>
    <row r="1093" spans="1:5" ht="30" x14ac:dyDescent="0.25">
      <c r="A1093" s="5" t="s">
        <v>2174</v>
      </c>
      <c r="B1093" s="15" t="s">
        <v>2175</v>
      </c>
      <c r="C1093" s="20" t="s">
        <v>155</v>
      </c>
      <c r="D1093" s="45">
        <v>687.61669921875</v>
      </c>
      <c r="E1093" s="56">
        <v>724.98193359375</v>
      </c>
    </row>
    <row r="1094" spans="1:5" ht="30" x14ac:dyDescent="0.25">
      <c r="A1094" s="5" t="s">
        <v>2176</v>
      </c>
      <c r="B1094" s="15" t="s">
        <v>2177</v>
      </c>
      <c r="C1094" s="20" t="s">
        <v>155</v>
      </c>
      <c r="D1094" s="45">
        <v>736.154296875</v>
      </c>
      <c r="E1094" s="56">
        <v>775.90447998046875</v>
      </c>
    </row>
    <row r="1095" spans="1:5" x14ac:dyDescent="0.25">
      <c r="A1095" s="5" t="s">
        <v>2178</v>
      </c>
      <c r="B1095" s="15" t="s">
        <v>2179</v>
      </c>
      <c r="C1095" s="20" t="s">
        <v>41</v>
      </c>
      <c r="D1095" s="44">
        <v>5922.8818359375</v>
      </c>
      <c r="E1095" s="55">
        <v>6248.181640625</v>
      </c>
    </row>
    <row r="1096" spans="1:5" ht="30" x14ac:dyDescent="0.25">
      <c r="A1096" s="5" t="s">
        <v>2180</v>
      </c>
      <c r="B1096" s="15" t="s">
        <v>2181</v>
      </c>
      <c r="C1096" s="20" t="s">
        <v>38</v>
      </c>
      <c r="D1096" s="42">
        <v>1.0135135650634766</v>
      </c>
      <c r="E1096" s="53">
        <v>1.0135135650634766</v>
      </c>
    </row>
    <row r="1097" spans="1:5" ht="30" x14ac:dyDescent="0.25">
      <c r="A1097" s="5" t="s">
        <v>2182</v>
      </c>
      <c r="B1097" s="15" t="s">
        <v>2183</v>
      </c>
      <c r="C1097" s="20" t="s">
        <v>30</v>
      </c>
      <c r="D1097" s="43">
        <v>29.241609573364258</v>
      </c>
      <c r="E1097" s="54">
        <v>27.322341918945312</v>
      </c>
    </row>
    <row r="1098" spans="1:5" ht="30" x14ac:dyDescent="0.25">
      <c r="A1098" s="5" t="s">
        <v>2184</v>
      </c>
      <c r="B1098" s="15" t="s">
        <v>2185</v>
      </c>
      <c r="C1098" s="20" t="s">
        <v>371</v>
      </c>
      <c r="D1098" s="45">
        <v>122.57319641113281</v>
      </c>
      <c r="E1098" s="56">
        <v>114.54660034179687</v>
      </c>
    </row>
    <row r="1099" spans="1:5" x14ac:dyDescent="0.25">
      <c r="A1099" s="5" t="s">
        <v>2186</v>
      </c>
      <c r="B1099" s="15" t="s">
        <v>2187</v>
      </c>
      <c r="C1099" s="20" t="s">
        <v>41</v>
      </c>
      <c r="D1099" s="44">
        <v>5922.8818359375</v>
      </c>
      <c r="E1099" s="55">
        <v>6248.181640625</v>
      </c>
    </row>
    <row r="1100" spans="1:5" ht="30" x14ac:dyDescent="0.25">
      <c r="A1100" s="5" t="s">
        <v>2188</v>
      </c>
      <c r="B1100" s="15" t="s">
        <v>2189</v>
      </c>
      <c r="C1100" s="20" t="s">
        <v>38</v>
      </c>
      <c r="D1100" s="42">
        <v>3.0947322845458984</v>
      </c>
      <c r="E1100" s="53">
        <v>3.0947322845458984</v>
      </c>
    </row>
    <row r="1101" spans="1:5" ht="30" x14ac:dyDescent="0.25">
      <c r="A1101" s="5" t="s">
        <v>2190</v>
      </c>
      <c r="B1101" s="15" t="s">
        <v>2191</v>
      </c>
      <c r="C1101" s="20" t="s">
        <v>30</v>
      </c>
      <c r="D1101" s="43">
        <v>29.29571533203125</v>
      </c>
      <c r="E1101" s="54">
        <v>27.376125335693359</v>
      </c>
    </row>
    <row r="1102" spans="1:5" ht="30" x14ac:dyDescent="0.25">
      <c r="A1102" s="5" t="s">
        <v>2192</v>
      </c>
      <c r="B1102" s="15" t="s">
        <v>2193</v>
      </c>
      <c r="C1102" s="20" t="s">
        <v>371</v>
      </c>
      <c r="D1102" s="45">
        <v>122.99112701416016</v>
      </c>
      <c r="E1102" s="56">
        <v>114.96430206298828</v>
      </c>
    </row>
    <row r="1103" spans="1:5" x14ac:dyDescent="0.25">
      <c r="A1103" s="5" t="s">
        <v>2194</v>
      </c>
      <c r="B1103" s="15" t="s">
        <v>2195</v>
      </c>
      <c r="C1103" s="20"/>
      <c r="D1103" s="12" t="s">
        <v>1596</v>
      </c>
      <c r="E1103" s="33" t="s">
        <v>1596</v>
      </c>
    </row>
    <row r="1104" spans="1:5" ht="30" x14ac:dyDescent="0.25">
      <c r="A1104" s="5" t="s">
        <v>2196</v>
      </c>
      <c r="B1104" s="15" t="s">
        <v>2197</v>
      </c>
      <c r="C1104" s="20" t="s">
        <v>155</v>
      </c>
      <c r="D1104" s="45">
        <v>761.87420654296875</v>
      </c>
      <c r="E1104" s="56">
        <v>803.01318359375</v>
      </c>
    </row>
    <row r="1105" spans="1:5" ht="30" x14ac:dyDescent="0.25">
      <c r="A1105" s="5" t="s">
        <v>2198</v>
      </c>
      <c r="B1105" s="15" t="s">
        <v>2199</v>
      </c>
      <c r="C1105" s="20" t="s">
        <v>33</v>
      </c>
      <c r="D1105" s="43">
        <v>96.308364868164063</v>
      </c>
      <c r="E1105" s="54">
        <v>96.339599609375</v>
      </c>
    </row>
    <row r="1106" spans="1:5" ht="30" x14ac:dyDescent="0.25">
      <c r="A1106" s="5" t="s">
        <v>438</v>
      </c>
      <c r="B1106" s="15" t="s">
        <v>2200</v>
      </c>
      <c r="C1106" s="20"/>
      <c r="D1106" s="42">
        <v>1.0349382162094116</v>
      </c>
      <c r="E1106" s="53">
        <v>1.0349382162094116</v>
      </c>
    </row>
    <row r="1107" spans="1:5" ht="30" x14ac:dyDescent="0.25">
      <c r="A1107" s="5" t="s">
        <v>2201</v>
      </c>
      <c r="B1107" s="15" t="s">
        <v>2202</v>
      </c>
      <c r="C1107" s="20"/>
      <c r="D1107" s="42">
        <v>1</v>
      </c>
      <c r="E1107" s="53">
        <v>1</v>
      </c>
    </row>
    <row r="1108" spans="1:5" ht="30" x14ac:dyDescent="0.25">
      <c r="A1108" s="5" t="s">
        <v>2203</v>
      </c>
      <c r="B1108" s="15" t="s">
        <v>2204</v>
      </c>
      <c r="C1108" s="20" t="s">
        <v>155</v>
      </c>
      <c r="D1108" s="45">
        <v>736.154296875</v>
      </c>
      <c r="E1108" s="56">
        <v>775.90447998046875</v>
      </c>
    </row>
    <row r="1109" spans="1:5" ht="30" x14ac:dyDescent="0.25">
      <c r="A1109" s="5" t="s">
        <v>2205</v>
      </c>
      <c r="B1109" s="15" t="s">
        <v>2206</v>
      </c>
      <c r="C1109" s="20" t="s">
        <v>155</v>
      </c>
      <c r="D1109" s="45">
        <v>708.8831787109375</v>
      </c>
      <c r="E1109" s="56">
        <v>747.404052734375</v>
      </c>
    </row>
    <row r="1110" spans="1:5" ht="30" x14ac:dyDescent="0.25">
      <c r="A1110" s="5" t="s">
        <v>2207</v>
      </c>
      <c r="B1110" s="15" t="s">
        <v>2208</v>
      </c>
      <c r="C1110" s="20" t="s">
        <v>33</v>
      </c>
      <c r="D1110" s="43">
        <v>96.295463562011719</v>
      </c>
      <c r="E1110" s="54">
        <v>96.326812744140625</v>
      </c>
    </row>
    <row r="1111" spans="1:5" ht="30" x14ac:dyDescent="0.25">
      <c r="A1111" s="5" t="s">
        <v>2209</v>
      </c>
      <c r="B1111" s="15" t="s">
        <v>2210</v>
      </c>
      <c r="C1111" s="20" t="s">
        <v>155</v>
      </c>
      <c r="D1111" s="43">
        <v>27.271093368530273</v>
      </c>
      <c r="E1111" s="54">
        <v>28.500425338745117</v>
      </c>
    </row>
    <row r="1112" spans="1:5" ht="30" x14ac:dyDescent="0.25">
      <c r="A1112" s="5" t="s">
        <v>2211</v>
      </c>
      <c r="B1112" s="15" t="s">
        <v>2212</v>
      </c>
      <c r="C1112" s="20" t="s">
        <v>155</v>
      </c>
      <c r="D1112" s="45">
        <v>733.65032958984375</v>
      </c>
      <c r="E1112" s="56">
        <v>773.51702880859375</v>
      </c>
    </row>
    <row r="1113" spans="1:5" x14ac:dyDescent="0.25">
      <c r="A1113" s="5" t="s">
        <v>2213</v>
      </c>
      <c r="B1113" s="15" t="s">
        <v>2214</v>
      </c>
      <c r="C1113" s="20"/>
      <c r="D1113" s="12" t="s">
        <v>1358</v>
      </c>
      <c r="E1113" s="33" t="s">
        <v>1358</v>
      </c>
    </row>
    <row r="1114" spans="1:5" ht="30" x14ac:dyDescent="0.25">
      <c r="A1114" s="5" t="s">
        <v>2215</v>
      </c>
      <c r="B1114" s="15" t="s">
        <v>2216</v>
      </c>
      <c r="C1114" s="20"/>
      <c r="D1114" s="12" t="s">
        <v>2161</v>
      </c>
      <c r="E1114" s="33" t="s">
        <v>2161</v>
      </c>
    </row>
    <row r="1115" spans="1:5" x14ac:dyDescent="0.25">
      <c r="A1115" s="5" t="s">
        <v>2217</v>
      </c>
      <c r="B1115" s="15" t="s">
        <v>2218</v>
      </c>
      <c r="C1115" s="20" t="s">
        <v>27</v>
      </c>
      <c r="D1115" s="43">
        <v>21.309940338134766</v>
      </c>
      <c r="E1115" s="54">
        <v>21.298185348510742</v>
      </c>
    </row>
    <row r="1116" spans="1:5" ht="30" x14ac:dyDescent="0.25">
      <c r="A1116" s="5" t="s">
        <v>2219</v>
      </c>
      <c r="B1116" s="15" t="s">
        <v>2220</v>
      </c>
      <c r="C1116" s="20" t="s">
        <v>38</v>
      </c>
      <c r="D1116" s="42">
        <v>2.0812187194824219</v>
      </c>
      <c r="E1116" s="53">
        <v>2.0812187194824219</v>
      </c>
    </row>
    <row r="1117" spans="1:5" ht="30" x14ac:dyDescent="0.25">
      <c r="A1117" s="5" t="s">
        <v>2221</v>
      </c>
      <c r="B1117" s="15" t="s">
        <v>2222</v>
      </c>
      <c r="C1117" s="20" t="s">
        <v>38</v>
      </c>
      <c r="D1117" s="42">
        <v>2.0812187194824219</v>
      </c>
      <c r="E1117" s="53">
        <v>2.0812187194824219</v>
      </c>
    </row>
    <row r="1118" spans="1:5" ht="30" x14ac:dyDescent="0.25">
      <c r="A1118" s="5" t="s">
        <v>2223</v>
      </c>
      <c r="B1118" s="15" t="s">
        <v>2224</v>
      </c>
      <c r="C1118" s="20" t="s">
        <v>38</v>
      </c>
      <c r="D1118" s="46">
        <v>0</v>
      </c>
      <c r="E1118" s="57">
        <v>0</v>
      </c>
    </row>
    <row r="1119" spans="1:5" ht="30" x14ac:dyDescent="0.25">
      <c r="A1119" s="5" t="s">
        <v>2225</v>
      </c>
      <c r="B1119" s="15" t="s">
        <v>2226</v>
      </c>
      <c r="C1119" s="20" t="s">
        <v>33</v>
      </c>
      <c r="D1119" s="43">
        <v>50.000083923339844</v>
      </c>
      <c r="E1119" s="54">
        <v>50.000106811523437</v>
      </c>
    </row>
    <row r="1120" spans="1:5" ht="30" x14ac:dyDescent="0.25">
      <c r="A1120" s="5" t="s">
        <v>2227</v>
      </c>
      <c r="B1120" s="15" t="s">
        <v>2228</v>
      </c>
      <c r="C1120" s="20" t="s">
        <v>155</v>
      </c>
      <c r="D1120" s="45">
        <v>708.8831787109375</v>
      </c>
      <c r="E1120" s="56">
        <v>747.404052734375</v>
      </c>
    </row>
    <row r="1121" spans="1:5" ht="30" x14ac:dyDescent="0.25">
      <c r="A1121" s="5" t="s">
        <v>2229</v>
      </c>
      <c r="B1121" s="15" t="s">
        <v>2230</v>
      </c>
      <c r="C1121" s="20" t="s">
        <v>155</v>
      </c>
      <c r="D1121" s="45">
        <v>687.61669921875</v>
      </c>
      <c r="E1121" s="56">
        <v>724.98193359375</v>
      </c>
    </row>
    <row r="1122" spans="1:5" ht="30" x14ac:dyDescent="0.25">
      <c r="A1122" s="5" t="s">
        <v>2231</v>
      </c>
      <c r="B1122" s="15" t="s">
        <v>2232</v>
      </c>
      <c r="C1122" s="20" t="s">
        <v>155</v>
      </c>
      <c r="D1122" s="45">
        <v>736.154296875</v>
      </c>
      <c r="E1122" s="56">
        <v>775.90447998046875</v>
      </c>
    </row>
    <row r="1123" spans="1:5" x14ac:dyDescent="0.25">
      <c r="A1123" s="5" t="s">
        <v>2233</v>
      </c>
      <c r="B1123" s="15" t="s">
        <v>2234</v>
      </c>
      <c r="C1123" s="20" t="s">
        <v>41</v>
      </c>
      <c r="D1123" s="44">
        <v>5922.8818359375</v>
      </c>
      <c r="E1123" s="55">
        <v>6248.181640625</v>
      </c>
    </row>
    <row r="1124" spans="1:5" ht="30" x14ac:dyDescent="0.25">
      <c r="A1124" s="5" t="s">
        <v>2235</v>
      </c>
      <c r="B1124" s="15" t="s">
        <v>2236</v>
      </c>
      <c r="C1124" s="20" t="s">
        <v>38</v>
      </c>
      <c r="D1124" s="42">
        <v>1.0135135650634766</v>
      </c>
      <c r="E1124" s="53">
        <v>1.0135135650634766</v>
      </c>
    </row>
    <row r="1125" spans="1:5" ht="30" x14ac:dyDescent="0.25">
      <c r="A1125" s="5" t="s">
        <v>2237</v>
      </c>
      <c r="B1125" s="15" t="s">
        <v>2238</v>
      </c>
      <c r="C1125" s="20" t="s">
        <v>30</v>
      </c>
      <c r="D1125" s="43">
        <v>29.241609573364258</v>
      </c>
      <c r="E1125" s="54">
        <v>27.322341918945312</v>
      </c>
    </row>
    <row r="1126" spans="1:5" ht="30" x14ac:dyDescent="0.25">
      <c r="A1126" s="5" t="s">
        <v>2239</v>
      </c>
      <c r="B1126" s="15" t="s">
        <v>2240</v>
      </c>
      <c r="C1126" s="20" t="s">
        <v>371</v>
      </c>
      <c r="D1126" s="45">
        <v>122.57319641113281</v>
      </c>
      <c r="E1126" s="56">
        <v>114.54660034179687</v>
      </c>
    </row>
    <row r="1127" spans="1:5" x14ac:dyDescent="0.25">
      <c r="A1127" s="5" t="s">
        <v>2241</v>
      </c>
      <c r="B1127" s="15" t="s">
        <v>2242</v>
      </c>
      <c r="C1127" s="20" t="s">
        <v>41</v>
      </c>
      <c r="D1127" s="44">
        <v>5922.8818359375</v>
      </c>
      <c r="E1127" s="55">
        <v>6248.181640625</v>
      </c>
    </row>
    <row r="1128" spans="1:5" ht="30" x14ac:dyDescent="0.25">
      <c r="A1128" s="5" t="s">
        <v>2243</v>
      </c>
      <c r="B1128" s="15" t="s">
        <v>2244</v>
      </c>
      <c r="C1128" s="20" t="s">
        <v>38</v>
      </c>
      <c r="D1128" s="42">
        <v>3.0947322845458984</v>
      </c>
      <c r="E1128" s="53">
        <v>3.0947322845458984</v>
      </c>
    </row>
    <row r="1129" spans="1:5" ht="30" x14ac:dyDescent="0.25">
      <c r="A1129" s="5" t="s">
        <v>2245</v>
      </c>
      <c r="B1129" s="15" t="s">
        <v>2246</v>
      </c>
      <c r="C1129" s="20" t="s">
        <v>30</v>
      </c>
      <c r="D1129" s="43">
        <v>29.29571533203125</v>
      </c>
      <c r="E1129" s="54">
        <v>27.376125335693359</v>
      </c>
    </row>
    <row r="1130" spans="1:5" ht="30" x14ac:dyDescent="0.25">
      <c r="A1130" s="5" t="s">
        <v>2247</v>
      </c>
      <c r="B1130" s="15" t="s">
        <v>2248</v>
      </c>
      <c r="C1130" s="20" t="s">
        <v>371</v>
      </c>
      <c r="D1130" s="45">
        <v>122.99112701416016</v>
      </c>
      <c r="E1130" s="56">
        <v>114.96430206298828</v>
      </c>
    </row>
    <row r="1131" spans="1:5" x14ac:dyDescent="0.25">
      <c r="A1131" s="5" t="s">
        <v>2249</v>
      </c>
      <c r="B1131" s="15" t="s">
        <v>2250</v>
      </c>
      <c r="C1131" s="20"/>
      <c r="D1131" s="12" t="s">
        <v>1596</v>
      </c>
      <c r="E1131" s="33" t="s">
        <v>1596</v>
      </c>
    </row>
    <row r="1132" spans="1:5" ht="30" x14ac:dyDescent="0.25">
      <c r="A1132" s="5" t="s">
        <v>2251</v>
      </c>
      <c r="B1132" s="15" t="s">
        <v>2252</v>
      </c>
      <c r="C1132" s="20" t="s">
        <v>155</v>
      </c>
      <c r="D1132" s="45">
        <v>761.87420654296875</v>
      </c>
      <c r="E1132" s="56">
        <v>803.01318359375</v>
      </c>
    </row>
    <row r="1133" spans="1:5" ht="30" x14ac:dyDescent="0.25">
      <c r="A1133" s="5" t="s">
        <v>2253</v>
      </c>
      <c r="B1133" s="15" t="s">
        <v>2254</v>
      </c>
      <c r="C1133" s="20" t="s">
        <v>33</v>
      </c>
      <c r="D1133" s="43">
        <v>96.308364868164063</v>
      </c>
      <c r="E1133" s="54">
        <v>96.339599609375</v>
      </c>
    </row>
    <row r="1134" spans="1:5" ht="30" x14ac:dyDescent="0.25">
      <c r="A1134" s="5" t="s">
        <v>442</v>
      </c>
      <c r="B1134" s="15" t="s">
        <v>2255</v>
      </c>
      <c r="C1134" s="20"/>
      <c r="D1134" s="42">
        <v>1.0349382162094116</v>
      </c>
      <c r="E1134" s="53">
        <v>1.0349382162094116</v>
      </c>
    </row>
    <row r="1135" spans="1:5" ht="30" x14ac:dyDescent="0.25">
      <c r="A1135" s="5" t="s">
        <v>2256</v>
      </c>
      <c r="B1135" s="15" t="s">
        <v>2257</v>
      </c>
      <c r="C1135" s="20"/>
      <c r="D1135" s="42">
        <v>1</v>
      </c>
      <c r="E1135" s="53">
        <v>1</v>
      </c>
    </row>
    <row r="1136" spans="1:5" ht="30" x14ac:dyDescent="0.25">
      <c r="A1136" s="5" t="s">
        <v>2258</v>
      </c>
      <c r="B1136" s="15" t="s">
        <v>2259</v>
      </c>
      <c r="C1136" s="20" t="s">
        <v>155</v>
      </c>
      <c r="D1136" s="45">
        <v>736.154296875</v>
      </c>
      <c r="E1136" s="56">
        <v>775.90447998046875</v>
      </c>
    </row>
    <row r="1137" spans="1:5" ht="30" x14ac:dyDescent="0.25">
      <c r="A1137" s="5" t="s">
        <v>2260</v>
      </c>
      <c r="B1137" s="15" t="s">
        <v>2261</v>
      </c>
      <c r="C1137" s="20" t="s">
        <v>155</v>
      </c>
      <c r="D1137" s="45">
        <v>708.8831787109375</v>
      </c>
      <c r="E1137" s="56">
        <v>747.404052734375</v>
      </c>
    </row>
    <row r="1138" spans="1:5" ht="30" x14ac:dyDescent="0.25">
      <c r="A1138" s="5" t="s">
        <v>2262</v>
      </c>
      <c r="B1138" s="15" t="s">
        <v>2263</v>
      </c>
      <c r="C1138" s="20" t="s">
        <v>33</v>
      </c>
      <c r="D1138" s="43">
        <v>96.295463562011719</v>
      </c>
      <c r="E1138" s="54">
        <v>96.326812744140625</v>
      </c>
    </row>
    <row r="1139" spans="1:5" ht="30" x14ac:dyDescent="0.25">
      <c r="A1139" s="5" t="s">
        <v>2264</v>
      </c>
      <c r="B1139" s="15" t="s">
        <v>2265</v>
      </c>
      <c r="C1139" s="20" t="s">
        <v>155</v>
      </c>
      <c r="D1139" s="43">
        <v>27.271093368530273</v>
      </c>
      <c r="E1139" s="54">
        <v>28.500425338745117</v>
      </c>
    </row>
    <row r="1140" spans="1:5" ht="30" x14ac:dyDescent="0.25">
      <c r="A1140" s="5" t="s">
        <v>2266</v>
      </c>
      <c r="B1140" s="15" t="s">
        <v>2267</v>
      </c>
      <c r="C1140" s="20" t="s">
        <v>155</v>
      </c>
      <c r="D1140" s="45">
        <v>733.65032958984375</v>
      </c>
      <c r="E1140" s="56">
        <v>773.51702880859375</v>
      </c>
    </row>
    <row r="1141" spans="1:5" x14ac:dyDescent="0.25">
      <c r="A1141" s="5" t="s">
        <v>2268</v>
      </c>
      <c r="B1141" s="15" t="s">
        <v>2269</v>
      </c>
      <c r="C1141" s="20"/>
      <c r="D1141" s="12" t="s">
        <v>1358</v>
      </c>
      <c r="E1141" s="33" t="s">
        <v>1358</v>
      </c>
    </row>
    <row r="1142" spans="1:5" ht="30" x14ac:dyDescent="0.25">
      <c r="A1142" s="5" t="s">
        <v>2270</v>
      </c>
      <c r="B1142" s="15" t="s">
        <v>2271</v>
      </c>
      <c r="C1142" s="20"/>
      <c r="D1142" s="12" t="s">
        <v>2161</v>
      </c>
      <c r="E1142" s="33" t="s">
        <v>2161</v>
      </c>
    </row>
    <row r="1143" spans="1:5" x14ac:dyDescent="0.25">
      <c r="A1143" s="5" t="s">
        <v>2272</v>
      </c>
      <c r="B1143" s="15" t="s">
        <v>2273</v>
      </c>
      <c r="C1143" s="20" t="s">
        <v>27</v>
      </c>
      <c r="D1143" s="46">
        <v>0</v>
      </c>
      <c r="E1143" s="57">
        <v>0</v>
      </c>
    </row>
    <row r="1144" spans="1:5" ht="30" x14ac:dyDescent="0.25">
      <c r="A1144" s="5" t="s">
        <v>2274</v>
      </c>
      <c r="B1144" s="15" t="s">
        <v>2275</v>
      </c>
      <c r="C1144" s="20" t="s">
        <v>38</v>
      </c>
      <c r="D1144" s="46">
        <v>0</v>
      </c>
      <c r="E1144" s="57">
        <v>0</v>
      </c>
    </row>
    <row r="1145" spans="1:5" ht="30" x14ac:dyDescent="0.25">
      <c r="A1145" s="5" t="s">
        <v>2276</v>
      </c>
      <c r="B1145" s="15" t="s">
        <v>2277</v>
      </c>
      <c r="C1145" s="20" t="s">
        <v>38</v>
      </c>
      <c r="D1145" s="46">
        <v>0</v>
      </c>
      <c r="E1145" s="57">
        <v>0</v>
      </c>
    </row>
    <row r="1146" spans="1:5" ht="30" x14ac:dyDescent="0.25">
      <c r="A1146" s="5" t="s">
        <v>2278</v>
      </c>
      <c r="B1146" s="15" t="s">
        <v>2279</v>
      </c>
      <c r="C1146" s="20" t="s">
        <v>38</v>
      </c>
      <c r="D1146" s="46">
        <v>0</v>
      </c>
      <c r="E1146" s="57">
        <v>0</v>
      </c>
    </row>
    <row r="1147" spans="1:5" ht="30" x14ac:dyDescent="0.25">
      <c r="A1147" s="5" t="s">
        <v>2280</v>
      </c>
      <c r="B1147" s="15" t="s">
        <v>2281</v>
      </c>
      <c r="C1147" s="20" t="s">
        <v>33</v>
      </c>
      <c r="D1147" s="43">
        <v>50.000083923339844</v>
      </c>
      <c r="E1147" s="54">
        <v>50.000106811523437</v>
      </c>
    </row>
    <row r="1148" spans="1:5" ht="30" x14ac:dyDescent="0.25">
      <c r="A1148" s="5" t="s">
        <v>2282</v>
      </c>
      <c r="B1148" s="15" t="s">
        <v>2283</v>
      </c>
      <c r="C1148" s="20" t="s">
        <v>155</v>
      </c>
      <c r="D1148" s="46">
        <v>0</v>
      </c>
      <c r="E1148" s="57">
        <v>0</v>
      </c>
    </row>
    <row r="1149" spans="1:5" ht="30" x14ac:dyDescent="0.25">
      <c r="A1149" s="5" t="s">
        <v>2284</v>
      </c>
      <c r="B1149" s="15" t="s">
        <v>2285</v>
      </c>
      <c r="C1149" s="20" t="s">
        <v>155</v>
      </c>
      <c r="D1149" s="46">
        <v>0</v>
      </c>
      <c r="E1149" s="57">
        <v>0</v>
      </c>
    </row>
    <row r="1150" spans="1:5" ht="30" x14ac:dyDescent="0.25">
      <c r="A1150" s="5" t="s">
        <v>2286</v>
      </c>
      <c r="B1150" s="15" t="s">
        <v>2287</v>
      </c>
      <c r="C1150" s="20" t="s">
        <v>155</v>
      </c>
      <c r="D1150" s="46">
        <v>0</v>
      </c>
      <c r="E1150" s="57">
        <v>0</v>
      </c>
    </row>
    <row r="1151" spans="1:5" x14ac:dyDescent="0.25">
      <c r="A1151" s="5" t="s">
        <v>2288</v>
      </c>
      <c r="B1151" s="15" t="s">
        <v>2289</v>
      </c>
      <c r="C1151" s="20" t="s">
        <v>41</v>
      </c>
      <c r="D1151" s="51">
        <v>2.9418970370898023E-7</v>
      </c>
      <c r="E1151" s="62">
        <v>2.9418970370898023E-7</v>
      </c>
    </row>
    <row r="1152" spans="1:5" ht="30" x14ac:dyDescent="0.25">
      <c r="A1152" s="5" t="s">
        <v>2290</v>
      </c>
      <c r="B1152" s="15" t="s">
        <v>2291</v>
      </c>
      <c r="C1152" s="20" t="s">
        <v>38</v>
      </c>
      <c r="D1152" s="42">
        <v>3.4473249912261963</v>
      </c>
      <c r="E1152" s="53">
        <v>3.4473249912261963</v>
      </c>
    </row>
    <row r="1153" spans="1:5" ht="30" x14ac:dyDescent="0.25">
      <c r="A1153" s="5" t="s">
        <v>2292</v>
      </c>
      <c r="B1153" s="15" t="s">
        <v>2293</v>
      </c>
      <c r="C1153" s="20" t="s">
        <v>30</v>
      </c>
      <c r="D1153" s="45">
        <v>138.32884216308594</v>
      </c>
      <c r="E1153" s="56">
        <v>138.32884216308594</v>
      </c>
    </row>
    <row r="1154" spans="1:5" ht="30" x14ac:dyDescent="0.25">
      <c r="A1154" s="5" t="s">
        <v>2294</v>
      </c>
      <c r="B1154" s="15" t="s">
        <v>2295</v>
      </c>
      <c r="C1154" s="20" t="s">
        <v>371</v>
      </c>
      <c r="D1154" s="45">
        <v>582.02984619140625</v>
      </c>
      <c r="E1154" s="56">
        <v>582.02984619140625</v>
      </c>
    </row>
    <row r="1155" spans="1:5" x14ac:dyDescent="0.25">
      <c r="A1155" s="5" t="s">
        <v>2296</v>
      </c>
      <c r="B1155" s="15" t="s">
        <v>2297</v>
      </c>
      <c r="C1155" s="20" t="s">
        <v>41</v>
      </c>
      <c r="D1155" s="46">
        <v>0</v>
      </c>
      <c r="E1155" s="57">
        <v>0</v>
      </c>
    </row>
    <row r="1156" spans="1:5" ht="30" x14ac:dyDescent="0.25">
      <c r="A1156" s="5" t="s">
        <v>2298</v>
      </c>
      <c r="B1156" s="15" t="s">
        <v>2299</v>
      </c>
      <c r="C1156" s="20" t="s">
        <v>38</v>
      </c>
      <c r="D1156" s="42">
        <v>3.4473249912261963</v>
      </c>
      <c r="E1156" s="53">
        <v>3.4473249912261963</v>
      </c>
    </row>
    <row r="1157" spans="1:5" ht="30" x14ac:dyDescent="0.25">
      <c r="A1157" s="5" t="s">
        <v>2300</v>
      </c>
      <c r="B1157" s="15" t="s">
        <v>2301</v>
      </c>
      <c r="C1157" s="20" t="s">
        <v>30</v>
      </c>
      <c r="D1157" s="45">
        <v>138.32884216308594</v>
      </c>
      <c r="E1157" s="56">
        <v>138.32884216308594</v>
      </c>
    </row>
    <row r="1158" spans="1:5" ht="30" x14ac:dyDescent="0.25">
      <c r="A1158" s="5" t="s">
        <v>2302</v>
      </c>
      <c r="B1158" s="15" t="s">
        <v>2303</v>
      </c>
      <c r="C1158" s="20" t="s">
        <v>371</v>
      </c>
      <c r="D1158" s="45">
        <v>582.02984619140625</v>
      </c>
      <c r="E1158" s="56">
        <v>582.02984619140625</v>
      </c>
    </row>
    <row r="1159" spans="1:5" x14ac:dyDescent="0.25">
      <c r="A1159" s="5" t="s">
        <v>2304</v>
      </c>
      <c r="B1159" s="15" t="s">
        <v>2305</v>
      </c>
      <c r="C1159" s="20"/>
      <c r="D1159" s="12" t="s">
        <v>1596</v>
      </c>
      <c r="E1159" s="33" t="s">
        <v>1596</v>
      </c>
    </row>
    <row r="1160" spans="1:5" ht="30" x14ac:dyDescent="0.25">
      <c r="A1160" s="5" t="s">
        <v>2306</v>
      </c>
      <c r="B1160" s="15" t="s">
        <v>2307</v>
      </c>
      <c r="C1160" s="20" t="s">
        <v>155</v>
      </c>
      <c r="D1160" s="42">
        <v>1</v>
      </c>
      <c r="E1160" s="53">
        <v>1</v>
      </c>
    </row>
    <row r="1161" spans="1:5" ht="30" x14ac:dyDescent="0.25">
      <c r="A1161" s="5" t="s">
        <v>2308</v>
      </c>
      <c r="B1161" s="15" t="s">
        <v>2309</v>
      </c>
      <c r="C1161" s="20" t="s">
        <v>33</v>
      </c>
      <c r="D1161" s="43">
        <v>96.308364868164063</v>
      </c>
      <c r="E1161" s="54">
        <v>96.339599609375</v>
      </c>
    </row>
    <row r="1162" spans="1:5" ht="30" x14ac:dyDescent="0.25">
      <c r="A1162" s="5" t="s">
        <v>446</v>
      </c>
      <c r="B1162" s="15" t="s">
        <v>2310</v>
      </c>
      <c r="C1162" s="20"/>
      <c r="D1162" s="42">
        <v>1.75</v>
      </c>
      <c r="E1162" s="53">
        <v>1.75</v>
      </c>
    </row>
    <row r="1163" spans="1:5" ht="30" x14ac:dyDescent="0.25">
      <c r="A1163" s="5" t="s">
        <v>2311</v>
      </c>
      <c r="B1163" s="15" t="s">
        <v>2312</v>
      </c>
      <c r="C1163" s="20"/>
      <c r="D1163" s="42">
        <v>1</v>
      </c>
      <c r="E1163" s="53">
        <v>1</v>
      </c>
    </row>
    <row r="1164" spans="1:5" ht="30" x14ac:dyDescent="0.25">
      <c r="A1164" s="5" t="s">
        <v>2313</v>
      </c>
      <c r="B1164" s="15" t="s">
        <v>2314</v>
      </c>
      <c r="C1164" s="20" t="s">
        <v>155</v>
      </c>
      <c r="D1164" s="46">
        <v>0</v>
      </c>
      <c r="E1164" s="57">
        <v>0</v>
      </c>
    </row>
    <row r="1165" spans="1:5" ht="30" x14ac:dyDescent="0.25">
      <c r="A1165" s="5" t="s">
        <v>2315</v>
      </c>
      <c r="B1165" s="15" t="s">
        <v>2316</v>
      </c>
      <c r="C1165" s="20" t="s">
        <v>155</v>
      </c>
      <c r="D1165" s="46">
        <v>0</v>
      </c>
      <c r="E1165" s="57">
        <v>0</v>
      </c>
    </row>
    <row r="1166" spans="1:5" ht="30" x14ac:dyDescent="0.25">
      <c r="A1166" s="5" t="s">
        <v>2317</v>
      </c>
      <c r="B1166" s="15" t="s">
        <v>2318</v>
      </c>
      <c r="C1166" s="20" t="s">
        <v>33</v>
      </c>
      <c r="D1166" s="43">
        <v>99.900001525878906</v>
      </c>
      <c r="E1166" s="54">
        <v>99.900001525878906</v>
      </c>
    </row>
    <row r="1167" spans="1:5" ht="30" x14ac:dyDescent="0.25">
      <c r="A1167" s="5" t="s">
        <v>2319</v>
      </c>
      <c r="B1167" s="15" t="s">
        <v>2320</v>
      </c>
      <c r="C1167" s="20" t="s">
        <v>155</v>
      </c>
      <c r="D1167" s="46">
        <v>0</v>
      </c>
      <c r="E1167" s="57">
        <v>0</v>
      </c>
    </row>
    <row r="1168" spans="1:5" ht="30" x14ac:dyDescent="0.25">
      <c r="A1168" s="5" t="s">
        <v>2321</v>
      </c>
      <c r="B1168" s="15" t="s">
        <v>2322</v>
      </c>
      <c r="C1168" s="20" t="s">
        <v>155</v>
      </c>
      <c r="D1168" s="46">
        <v>0</v>
      </c>
      <c r="E1168" s="57">
        <v>0</v>
      </c>
    </row>
    <row r="1169" spans="1:5" x14ac:dyDescent="0.25">
      <c r="A1169" s="5" t="s">
        <v>2323</v>
      </c>
      <c r="B1169" s="15" t="s">
        <v>2324</v>
      </c>
      <c r="C1169" s="20"/>
      <c r="D1169" s="12" t="s">
        <v>1358</v>
      </c>
      <c r="E1169" s="33" t="s">
        <v>1358</v>
      </c>
    </row>
    <row r="1170" spans="1:5" ht="30" x14ac:dyDescent="0.25">
      <c r="A1170" s="5" t="s">
        <v>2325</v>
      </c>
      <c r="B1170" s="15" t="s">
        <v>2326</v>
      </c>
      <c r="C1170" s="20"/>
      <c r="D1170" s="12" t="s">
        <v>2161</v>
      </c>
      <c r="E1170" s="33" t="s">
        <v>2161</v>
      </c>
    </row>
    <row r="1171" spans="1:5" x14ac:dyDescent="0.25">
      <c r="A1171" s="5" t="s">
        <v>2327</v>
      </c>
      <c r="B1171" s="15" t="s">
        <v>2328</v>
      </c>
      <c r="C1171" s="20" t="s">
        <v>27</v>
      </c>
      <c r="D1171" s="43">
        <v>71.2930908203125</v>
      </c>
      <c r="E1171" s="54">
        <v>71.293113708496094</v>
      </c>
    </row>
    <row r="1172" spans="1:5" ht="30" x14ac:dyDescent="0.25">
      <c r="A1172" s="5" t="s">
        <v>2329</v>
      </c>
      <c r="B1172" s="15" t="s">
        <v>2330</v>
      </c>
      <c r="C1172" s="20" t="s">
        <v>38</v>
      </c>
      <c r="D1172" s="42">
        <v>6.9218196868896484</v>
      </c>
      <c r="E1172" s="53">
        <v>6.9218196868896484</v>
      </c>
    </row>
    <row r="1173" spans="1:5" ht="30" x14ac:dyDescent="0.25">
      <c r="A1173" s="5" t="s">
        <v>2331</v>
      </c>
      <c r="B1173" s="15" t="s">
        <v>2332</v>
      </c>
      <c r="C1173" s="20" t="s">
        <v>38</v>
      </c>
      <c r="D1173" s="42">
        <v>6.9218196868896484</v>
      </c>
      <c r="E1173" s="53">
        <v>6.9218196868896484</v>
      </c>
    </row>
    <row r="1174" spans="1:5" ht="30" x14ac:dyDescent="0.25">
      <c r="A1174" s="5" t="s">
        <v>2333</v>
      </c>
      <c r="B1174" s="15" t="s">
        <v>2334</v>
      </c>
      <c r="C1174" s="20" t="s">
        <v>38</v>
      </c>
      <c r="D1174" s="46">
        <v>0</v>
      </c>
      <c r="E1174" s="57">
        <v>0</v>
      </c>
    </row>
    <row r="1175" spans="1:5" ht="30" x14ac:dyDescent="0.25">
      <c r="A1175" s="5" t="s">
        <v>2335</v>
      </c>
      <c r="B1175" s="15" t="s">
        <v>2336</v>
      </c>
      <c r="C1175" s="20" t="s">
        <v>33</v>
      </c>
      <c r="D1175" s="43">
        <v>74.999313354492188</v>
      </c>
      <c r="E1175" s="54">
        <v>74.99932861328125</v>
      </c>
    </row>
    <row r="1176" spans="1:5" ht="30" x14ac:dyDescent="0.25">
      <c r="A1176" s="5" t="s">
        <v>2337</v>
      </c>
      <c r="B1176" s="15" t="s">
        <v>2338</v>
      </c>
      <c r="C1176" s="20" t="s">
        <v>155</v>
      </c>
      <c r="D1176" s="43">
        <v>74.563606262207031</v>
      </c>
      <c r="E1176" s="54">
        <v>78.782829284667969</v>
      </c>
    </row>
    <row r="1177" spans="1:5" ht="30" x14ac:dyDescent="0.25">
      <c r="A1177" s="5" t="s">
        <v>2339</v>
      </c>
      <c r="B1177" s="15" t="s">
        <v>2340</v>
      </c>
      <c r="C1177" s="20" t="s">
        <v>155</v>
      </c>
      <c r="D1177" s="43">
        <v>72.326698303222656</v>
      </c>
      <c r="E1177" s="54">
        <v>76.419349670410156</v>
      </c>
    </row>
    <row r="1178" spans="1:5" ht="30" x14ac:dyDescent="0.25">
      <c r="A1178" s="5" t="s">
        <v>2341</v>
      </c>
      <c r="B1178" s="15" t="s">
        <v>2342</v>
      </c>
      <c r="C1178" s="20" t="s">
        <v>155</v>
      </c>
      <c r="D1178" s="43">
        <v>79.078926086425781</v>
      </c>
      <c r="E1178" s="54">
        <v>83.492729187011719</v>
      </c>
    </row>
    <row r="1179" spans="1:5" x14ac:dyDescent="0.25">
      <c r="A1179" s="5" t="s">
        <v>2343</v>
      </c>
      <c r="B1179" s="15" t="s">
        <v>2344</v>
      </c>
      <c r="C1179" s="20" t="s">
        <v>41</v>
      </c>
      <c r="D1179" s="45">
        <v>279.32296752929687</v>
      </c>
      <c r="E1179" s="56">
        <v>295.12863159179687</v>
      </c>
    </row>
    <row r="1180" spans="1:5" x14ac:dyDescent="0.25">
      <c r="A1180" s="5" t="s">
        <v>2345</v>
      </c>
      <c r="B1180" s="15" t="s">
        <v>2346</v>
      </c>
      <c r="C1180" s="20" t="s">
        <v>38</v>
      </c>
      <c r="D1180" s="47">
        <v>0.45740789175033569</v>
      </c>
      <c r="E1180" s="58">
        <v>0.45740789175033569</v>
      </c>
    </row>
    <row r="1181" spans="1:5" ht="30" x14ac:dyDescent="0.25">
      <c r="A1181" s="5" t="s">
        <v>2347</v>
      </c>
      <c r="B1181" s="15" t="s">
        <v>2348</v>
      </c>
      <c r="C1181" s="20" t="s">
        <v>30</v>
      </c>
      <c r="D1181" s="43">
        <v>45.429039001464844</v>
      </c>
      <c r="E1181" s="54">
        <v>45.429401397705078</v>
      </c>
    </row>
    <row r="1182" spans="1:5" x14ac:dyDescent="0.25">
      <c r="A1182" s="5" t="s">
        <v>2349</v>
      </c>
      <c r="B1182" s="15" t="s">
        <v>2350</v>
      </c>
      <c r="C1182" s="20" t="s">
        <v>371</v>
      </c>
      <c r="D1182" s="45">
        <v>190.20883178710937</v>
      </c>
      <c r="E1182" s="56">
        <v>190.21034240722656</v>
      </c>
    </row>
    <row r="1183" spans="1:5" x14ac:dyDescent="0.25">
      <c r="A1183" s="5" t="s">
        <v>2351</v>
      </c>
      <c r="B1183" s="15" t="s">
        <v>2352</v>
      </c>
      <c r="C1183" s="20" t="s">
        <v>41</v>
      </c>
      <c r="D1183" s="45">
        <v>279.32296752929687</v>
      </c>
      <c r="E1183" s="56">
        <v>295.12863159179687</v>
      </c>
    </row>
    <row r="1184" spans="1:5" x14ac:dyDescent="0.25">
      <c r="A1184" s="5" t="s">
        <v>2353</v>
      </c>
      <c r="B1184" s="15" t="s">
        <v>2354</v>
      </c>
      <c r="C1184" s="20" t="s">
        <v>38</v>
      </c>
      <c r="D1184" s="42">
        <v>7.3792281150817871</v>
      </c>
      <c r="E1184" s="53">
        <v>7.3792281150817871</v>
      </c>
    </row>
    <row r="1185" spans="1:5" ht="30" x14ac:dyDescent="0.25">
      <c r="A1185" s="5" t="s">
        <v>2355</v>
      </c>
      <c r="B1185" s="15" t="s">
        <v>2356</v>
      </c>
      <c r="C1185" s="20" t="s">
        <v>30</v>
      </c>
      <c r="D1185" s="43">
        <v>45.506488800048828</v>
      </c>
      <c r="E1185" s="54">
        <v>45.506847381591797</v>
      </c>
    </row>
    <row r="1186" spans="1:5" x14ac:dyDescent="0.25">
      <c r="A1186" s="5" t="s">
        <v>2357</v>
      </c>
      <c r="B1186" s="15" t="s">
        <v>2358</v>
      </c>
      <c r="C1186" s="20" t="s">
        <v>371</v>
      </c>
      <c r="D1186" s="45">
        <v>191.1409912109375</v>
      </c>
      <c r="E1186" s="56">
        <v>191.14250183105469</v>
      </c>
    </row>
    <row r="1187" spans="1:5" x14ac:dyDescent="0.25">
      <c r="A1187" s="5" t="s">
        <v>2359</v>
      </c>
      <c r="B1187" s="15" t="s">
        <v>2360</v>
      </c>
      <c r="C1187" s="20"/>
      <c r="D1187" s="12" t="s">
        <v>1596</v>
      </c>
      <c r="E1187" s="33" t="s">
        <v>1596</v>
      </c>
    </row>
    <row r="1188" spans="1:5" ht="30" x14ac:dyDescent="0.25">
      <c r="A1188" s="5" t="s">
        <v>2361</v>
      </c>
      <c r="B1188" s="15" t="s">
        <v>2362</v>
      </c>
      <c r="C1188" s="20" t="s">
        <v>155</v>
      </c>
      <c r="D1188" s="43">
        <v>81.841804504394531</v>
      </c>
      <c r="E1188" s="54">
        <v>86.409812927246094</v>
      </c>
    </row>
    <row r="1189" spans="1:5" ht="30" x14ac:dyDescent="0.25">
      <c r="A1189" s="5" t="s">
        <v>2363</v>
      </c>
      <c r="B1189" s="15" t="s">
        <v>2364</v>
      </c>
      <c r="C1189" s="20" t="s">
        <v>33</v>
      </c>
      <c r="D1189" s="43">
        <v>94.309989929199219</v>
      </c>
      <c r="E1189" s="54">
        <v>94.378547668457031</v>
      </c>
    </row>
    <row r="1190" spans="1:5" ht="30" x14ac:dyDescent="0.25">
      <c r="A1190" s="5" t="s">
        <v>434</v>
      </c>
      <c r="B1190" s="15" t="s">
        <v>2365</v>
      </c>
      <c r="C1190" s="20"/>
      <c r="D1190" s="42">
        <v>1.0349382162094116</v>
      </c>
      <c r="E1190" s="53">
        <v>1.0349382162094116</v>
      </c>
    </row>
    <row r="1191" spans="1:5" ht="30" x14ac:dyDescent="0.25">
      <c r="A1191" s="5" t="s">
        <v>2366</v>
      </c>
      <c r="B1191" s="15" t="s">
        <v>2367</v>
      </c>
      <c r="C1191" s="20"/>
      <c r="D1191" s="42">
        <v>1</v>
      </c>
      <c r="E1191" s="53">
        <v>1</v>
      </c>
    </row>
    <row r="1192" spans="1:5" ht="30" x14ac:dyDescent="0.25">
      <c r="A1192" s="5" t="s">
        <v>2368</v>
      </c>
      <c r="B1192" s="15" t="s">
        <v>2369</v>
      </c>
      <c r="C1192" s="20" t="s">
        <v>155</v>
      </c>
      <c r="D1192" s="43">
        <v>79.078926086425781</v>
      </c>
      <c r="E1192" s="54">
        <v>83.492729187011719</v>
      </c>
    </row>
    <row r="1193" spans="1:5" ht="30" x14ac:dyDescent="0.25">
      <c r="A1193" s="5" t="s">
        <v>2370</v>
      </c>
      <c r="B1193" s="15" t="s">
        <v>2371</v>
      </c>
      <c r="C1193" s="20" t="s">
        <v>155</v>
      </c>
      <c r="D1193" s="43">
        <v>74.563606262207031</v>
      </c>
      <c r="E1193" s="54">
        <v>78.782829284667969</v>
      </c>
    </row>
    <row r="1194" spans="1:5" x14ac:dyDescent="0.25">
      <c r="A1194" s="5" t="s">
        <v>2372</v>
      </c>
      <c r="B1194" s="15" t="s">
        <v>2373</v>
      </c>
      <c r="C1194" s="20" t="s">
        <v>33</v>
      </c>
      <c r="D1194" s="43">
        <v>94.290107727050781</v>
      </c>
      <c r="E1194" s="54">
        <v>94.358909606933594</v>
      </c>
    </row>
    <row r="1195" spans="1:5" ht="30" x14ac:dyDescent="0.25">
      <c r="A1195" s="5" t="s">
        <v>2374</v>
      </c>
      <c r="B1195" s="15" t="s">
        <v>2375</v>
      </c>
      <c r="C1195" s="20" t="s">
        <v>155</v>
      </c>
      <c r="D1195" s="42">
        <v>4.5153179168701172</v>
      </c>
      <c r="E1195" s="53">
        <v>4.7099003791809082</v>
      </c>
    </row>
    <row r="1196" spans="1:5" ht="30" x14ac:dyDescent="0.25">
      <c r="A1196" s="5" t="s">
        <v>2376</v>
      </c>
      <c r="B1196" s="15" t="s">
        <v>2377</v>
      </c>
      <c r="C1196" s="20" t="s">
        <v>155</v>
      </c>
      <c r="D1196" s="43">
        <v>77.168724060058594</v>
      </c>
      <c r="E1196" s="54">
        <v>81.535362243652344</v>
      </c>
    </row>
    <row r="1197" spans="1:5" x14ac:dyDescent="0.25">
      <c r="A1197" s="5" t="s">
        <v>2378</v>
      </c>
      <c r="B1197" s="15" t="s">
        <v>2379</v>
      </c>
      <c r="C1197" s="20"/>
      <c r="D1197" s="12" t="s">
        <v>1358</v>
      </c>
      <c r="E1197" s="33" t="s">
        <v>1358</v>
      </c>
    </row>
    <row r="1198" spans="1:5" ht="30" x14ac:dyDescent="0.25">
      <c r="A1198" s="5" t="s">
        <v>2380</v>
      </c>
      <c r="B1198" s="15" t="s">
        <v>2381</v>
      </c>
      <c r="C1198" s="20"/>
      <c r="D1198" s="12" t="s">
        <v>2161</v>
      </c>
      <c r="E1198" s="33" t="s">
        <v>2161</v>
      </c>
    </row>
    <row r="1199" spans="1:5" x14ac:dyDescent="0.25">
      <c r="A1199" s="5" t="s">
        <v>2382</v>
      </c>
      <c r="B1199" s="15" t="s">
        <v>2383</v>
      </c>
      <c r="C1199" s="20" t="s">
        <v>27</v>
      </c>
      <c r="D1199" s="48">
        <v>1180.533447265625</v>
      </c>
      <c r="E1199" s="59">
        <v>1201.3306884765625</v>
      </c>
    </row>
    <row r="1200" spans="1:5" ht="30" x14ac:dyDescent="0.25">
      <c r="A1200" s="5" t="s">
        <v>2384</v>
      </c>
      <c r="B1200" s="15" t="s">
        <v>2385</v>
      </c>
      <c r="C1200" s="20" t="s">
        <v>38</v>
      </c>
      <c r="D1200" s="45">
        <v>107.39288330078125</v>
      </c>
      <c r="E1200" s="56">
        <v>109.28481292724609</v>
      </c>
    </row>
    <row r="1201" spans="1:5" ht="30" x14ac:dyDescent="0.25">
      <c r="A1201" s="5" t="s">
        <v>2386</v>
      </c>
      <c r="B1201" s="15" t="s">
        <v>2387</v>
      </c>
      <c r="C1201" s="20" t="s">
        <v>38</v>
      </c>
      <c r="D1201" s="45">
        <v>107.39288330078125</v>
      </c>
      <c r="E1201" s="56">
        <v>109.28481292724609</v>
      </c>
    </row>
    <row r="1202" spans="1:5" ht="30" x14ac:dyDescent="0.25">
      <c r="A1202" s="5" t="s">
        <v>2388</v>
      </c>
      <c r="B1202" s="15" t="s">
        <v>2389</v>
      </c>
      <c r="C1202" s="20" t="s">
        <v>38</v>
      </c>
      <c r="D1202" s="46">
        <v>0</v>
      </c>
      <c r="E1202" s="57">
        <v>0</v>
      </c>
    </row>
    <row r="1203" spans="1:5" ht="30" x14ac:dyDescent="0.25">
      <c r="A1203" s="5" t="s">
        <v>2390</v>
      </c>
      <c r="B1203" s="15" t="s">
        <v>2391</v>
      </c>
      <c r="C1203" s="20" t="s">
        <v>33</v>
      </c>
      <c r="D1203" s="43">
        <v>49.999977111816406</v>
      </c>
      <c r="E1203" s="54">
        <v>50.000049591064453</v>
      </c>
    </row>
    <row r="1204" spans="1:5" ht="30" x14ac:dyDescent="0.25">
      <c r="A1204" s="5" t="s">
        <v>2392</v>
      </c>
      <c r="B1204" s="15" t="s">
        <v>2393</v>
      </c>
      <c r="C1204" s="20" t="s">
        <v>155</v>
      </c>
      <c r="D1204" s="48">
        <v>1056.94287109375</v>
      </c>
      <c r="E1204" s="59">
        <v>1136.45068359375</v>
      </c>
    </row>
    <row r="1205" spans="1:5" ht="30" x14ac:dyDescent="0.25">
      <c r="A1205" s="5" t="s">
        <v>2394</v>
      </c>
      <c r="B1205" s="15" t="s">
        <v>2395</v>
      </c>
      <c r="C1205" s="20" t="s">
        <v>155</v>
      </c>
      <c r="D1205" s="48">
        <v>1025.234619140625</v>
      </c>
      <c r="E1205" s="59">
        <v>1102.357177734375</v>
      </c>
    </row>
    <row r="1206" spans="1:5" ht="30" x14ac:dyDescent="0.25">
      <c r="A1206" s="5" t="s">
        <v>2396</v>
      </c>
      <c r="B1206" s="15" t="s">
        <v>2397</v>
      </c>
      <c r="C1206" s="20" t="s">
        <v>155</v>
      </c>
      <c r="D1206" s="48">
        <v>1095.5714111328125</v>
      </c>
      <c r="E1206" s="59">
        <v>1177.548095703125</v>
      </c>
    </row>
    <row r="1207" spans="1:5" x14ac:dyDescent="0.25">
      <c r="A1207" s="5" t="s">
        <v>2398</v>
      </c>
      <c r="B1207" s="15" t="s">
        <v>2399</v>
      </c>
      <c r="C1207" s="20" t="s">
        <v>41</v>
      </c>
      <c r="D1207" s="45">
        <v>159.40904235839844</v>
      </c>
      <c r="E1207" s="56">
        <v>168.43345642089844</v>
      </c>
    </row>
    <row r="1208" spans="1:5" ht="30" x14ac:dyDescent="0.25">
      <c r="A1208" s="5" t="s">
        <v>2400</v>
      </c>
      <c r="B1208" s="15" t="s">
        <v>2401</v>
      </c>
      <c r="C1208" s="20" t="s">
        <v>38</v>
      </c>
      <c r="D1208" s="42">
        <v>3.4473249912261963</v>
      </c>
      <c r="E1208" s="53">
        <v>3.4473249912261963</v>
      </c>
    </row>
    <row r="1209" spans="1:5" ht="30" x14ac:dyDescent="0.25">
      <c r="A1209" s="5" t="s">
        <v>2402</v>
      </c>
      <c r="B1209" s="15" t="s">
        <v>2403</v>
      </c>
      <c r="C1209" s="20" t="s">
        <v>30</v>
      </c>
      <c r="D1209" s="45">
        <v>138.32884216308594</v>
      </c>
      <c r="E1209" s="56">
        <v>138.32884216308594</v>
      </c>
    </row>
    <row r="1210" spans="1:5" ht="30" x14ac:dyDescent="0.25">
      <c r="A1210" s="5" t="s">
        <v>2404</v>
      </c>
      <c r="B1210" s="15" t="s">
        <v>2405</v>
      </c>
      <c r="C1210" s="20" t="s">
        <v>371</v>
      </c>
      <c r="D1210" s="45">
        <v>582.02984619140625</v>
      </c>
      <c r="E1210" s="56">
        <v>582.02984619140625</v>
      </c>
    </row>
    <row r="1211" spans="1:5" x14ac:dyDescent="0.25">
      <c r="A1211" s="5" t="s">
        <v>2406</v>
      </c>
      <c r="B1211" s="15" t="s">
        <v>2407</v>
      </c>
      <c r="C1211" s="20" t="s">
        <v>41</v>
      </c>
      <c r="D1211" s="45">
        <v>159.40904235839844</v>
      </c>
      <c r="E1211" s="56">
        <v>168.43345642089844</v>
      </c>
    </row>
    <row r="1212" spans="1:5" ht="30" x14ac:dyDescent="0.25">
      <c r="A1212" s="5" t="s">
        <v>2408</v>
      </c>
      <c r="B1212" s="15" t="s">
        <v>2409</v>
      </c>
      <c r="C1212" s="20" t="s">
        <v>38</v>
      </c>
      <c r="D1212" s="45">
        <v>110.8402099609375</v>
      </c>
      <c r="E1212" s="56">
        <v>112.73213958740234</v>
      </c>
    </row>
    <row r="1213" spans="1:5" ht="30" x14ac:dyDescent="0.25">
      <c r="A1213" s="5" t="s">
        <v>2410</v>
      </c>
      <c r="B1213" s="15" t="s">
        <v>2411</v>
      </c>
      <c r="C1213" s="20" t="s">
        <v>30</v>
      </c>
      <c r="D1213" s="45">
        <v>142.11972045898437</v>
      </c>
      <c r="E1213" s="56">
        <v>142.18638610839844</v>
      </c>
    </row>
    <row r="1214" spans="1:5" ht="30" x14ac:dyDescent="0.25">
      <c r="A1214" s="5" t="s">
        <v>2412</v>
      </c>
      <c r="B1214" s="15" t="s">
        <v>2413</v>
      </c>
      <c r="C1214" s="20" t="s">
        <v>371</v>
      </c>
      <c r="D1214" s="45">
        <v>605.18280029296875</v>
      </c>
      <c r="E1214" s="56">
        <v>605.59063720703125</v>
      </c>
    </row>
    <row r="1215" spans="1:5" x14ac:dyDescent="0.25">
      <c r="A1215" s="5" t="s">
        <v>2414</v>
      </c>
      <c r="B1215" s="15" t="s">
        <v>2415</v>
      </c>
      <c r="C1215" s="20"/>
      <c r="D1215" s="12" t="s">
        <v>1596</v>
      </c>
      <c r="E1215" s="33" t="s">
        <v>1596</v>
      </c>
    </row>
    <row r="1216" spans="1:5" ht="30" x14ac:dyDescent="0.25">
      <c r="A1216" s="5" t="s">
        <v>2416</v>
      </c>
      <c r="B1216" s="15" t="s">
        <v>2417</v>
      </c>
      <c r="C1216" s="20" t="s">
        <v>155</v>
      </c>
      <c r="D1216" s="48">
        <v>1522.7215576171875</v>
      </c>
      <c r="E1216" s="59">
        <v>1636.6600341796875</v>
      </c>
    </row>
    <row r="1217" spans="1:5" ht="30" x14ac:dyDescent="0.25">
      <c r="A1217" s="5" t="s">
        <v>2418</v>
      </c>
      <c r="B1217" s="15" t="s">
        <v>2419</v>
      </c>
      <c r="C1217" s="20" t="s">
        <v>33</v>
      </c>
      <c r="D1217" s="43">
        <v>96.677993774414063</v>
      </c>
      <c r="E1217" s="54">
        <v>96.711723327636719</v>
      </c>
    </row>
    <row r="1218" spans="1:5" ht="30" x14ac:dyDescent="0.25">
      <c r="A1218" s="5" t="s">
        <v>450</v>
      </c>
      <c r="B1218" s="15" t="s">
        <v>2420</v>
      </c>
      <c r="C1218" s="20"/>
      <c r="D1218" s="42">
        <v>1.3898880481719971</v>
      </c>
      <c r="E1218" s="53">
        <v>1.3898880481719971</v>
      </c>
    </row>
    <row r="1219" spans="1:5" ht="30" x14ac:dyDescent="0.25">
      <c r="A1219" s="5" t="s">
        <v>2421</v>
      </c>
      <c r="B1219" s="15" t="s">
        <v>2422</v>
      </c>
      <c r="C1219" s="20"/>
      <c r="D1219" s="42">
        <v>1</v>
      </c>
      <c r="E1219" s="53">
        <v>1</v>
      </c>
    </row>
    <row r="1220" spans="1:5" ht="30" x14ac:dyDescent="0.25">
      <c r="A1220" s="5" t="s">
        <v>2423</v>
      </c>
      <c r="B1220" s="15" t="s">
        <v>2424</v>
      </c>
      <c r="C1220" s="20" t="s">
        <v>155</v>
      </c>
      <c r="D1220" s="48">
        <v>1095.5714111328125</v>
      </c>
      <c r="E1220" s="59">
        <v>1177.548095703125</v>
      </c>
    </row>
    <row r="1221" spans="1:5" ht="30" x14ac:dyDescent="0.25">
      <c r="A1221" s="5" t="s">
        <v>2425</v>
      </c>
      <c r="B1221" s="15" t="s">
        <v>2426</v>
      </c>
      <c r="C1221" s="20" t="s">
        <v>155</v>
      </c>
      <c r="D1221" s="48">
        <v>1056.94287109375</v>
      </c>
      <c r="E1221" s="59">
        <v>1136.45068359375</v>
      </c>
    </row>
    <row r="1222" spans="1:5" ht="30" x14ac:dyDescent="0.25">
      <c r="A1222" s="5" t="s">
        <v>2427</v>
      </c>
      <c r="B1222" s="15" t="s">
        <v>2428</v>
      </c>
      <c r="C1222" s="20" t="s">
        <v>33</v>
      </c>
      <c r="D1222" s="43">
        <v>96.474113464355469</v>
      </c>
      <c r="E1222" s="54">
        <v>96.509918212890625</v>
      </c>
    </row>
    <row r="1223" spans="1:5" ht="30" x14ac:dyDescent="0.25">
      <c r="A1223" s="5" t="s">
        <v>2429</v>
      </c>
      <c r="B1223" s="15" t="s">
        <v>2430</v>
      </c>
      <c r="C1223" s="20" t="s">
        <v>155</v>
      </c>
      <c r="D1223" s="43">
        <v>38.628528594970703</v>
      </c>
      <c r="E1223" s="54">
        <v>41.097358703613281</v>
      </c>
    </row>
    <row r="1224" spans="1:5" ht="30" x14ac:dyDescent="0.25">
      <c r="A1224" s="5" t="s">
        <v>2431</v>
      </c>
      <c r="B1224" s="15" t="s">
        <v>2432</v>
      </c>
      <c r="C1224" s="20" t="s">
        <v>155</v>
      </c>
      <c r="D1224" s="48">
        <v>1469.0322265625</v>
      </c>
      <c r="E1224" s="59">
        <v>1579.5391845703125</v>
      </c>
    </row>
    <row r="1225" spans="1:5" x14ac:dyDescent="0.25">
      <c r="A1225" s="5" t="s">
        <v>2433</v>
      </c>
      <c r="B1225" s="15" t="s">
        <v>2434</v>
      </c>
      <c r="C1225" s="20"/>
      <c r="D1225" s="12" t="s">
        <v>1358</v>
      </c>
      <c r="E1225" s="33" t="s">
        <v>1358</v>
      </c>
    </row>
    <row r="1226" spans="1:5" ht="30" x14ac:dyDescent="0.25">
      <c r="A1226" s="5" t="s">
        <v>2435</v>
      </c>
      <c r="B1226" s="15" t="s">
        <v>2436</v>
      </c>
      <c r="C1226" s="20"/>
      <c r="D1226" s="12" t="s">
        <v>2161</v>
      </c>
      <c r="E1226" s="33" t="s">
        <v>2161</v>
      </c>
    </row>
    <row r="1227" spans="1:5" x14ac:dyDescent="0.25">
      <c r="A1227" s="5" t="s">
        <v>2437</v>
      </c>
      <c r="B1227" s="15" t="s">
        <v>2438</v>
      </c>
      <c r="C1227" s="20" t="s">
        <v>27</v>
      </c>
      <c r="D1227" s="48">
        <v>1180.533447265625</v>
      </c>
      <c r="E1227" s="59">
        <v>1201.3306884765625</v>
      </c>
    </row>
    <row r="1228" spans="1:5" ht="30" x14ac:dyDescent="0.25">
      <c r="A1228" s="5" t="s">
        <v>2439</v>
      </c>
      <c r="B1228" s="15" t="s">
        <v>2440</v>
      </c>
      <c r="C1228" s="20" t="s">
        <v>38</v>
      </c>
      <c r="D1228" s="45">
        <v>107.39288330078125</v>
      </c>
      <c r="E1228" s="56">
        <v>109.28481292724609</v>
      </c>
    </row>
    <row r="1229" spans="1:5" ht="30" x14ac:dyDescent="0.25">
      <c r="A1229" s="5" t="s">
        <v>2441</v>
      </c>
      <c r="B1229" s="15" t="s">
        <v>2442</v>
      </c>
      <c r="C1229" s="20" t="s">
        <v>38</v>
      </c>
      <c r="D1229" s="45">
        <v>107.39288330078125</v>
      </c>
      <c r="E1229" s="56">
        <v>109.28481292724609</v>
      </c>
    </row>
    <row r="1230" spans="1:5" ht="30" x14ac:dyDescent="0.25">
      <c r="A1230" s="5" t="s">
        <v>2443</v>
      </c>
      <c r="B1230" s="15" t="s">
        <v>2444</v>
      </c>
      <c r="C1230" s="20" t="s">
        <v>38</v>
      </c>
      <c r="D1230" s="46">
        <v>0</v>
      </c>
      <c r="E1230" s="57">
        <v>0</v>
      </c>
    </row>
    <row r="1231" spans="1:5" ht="30" x14ac:dyDescent="0.25">
      <c r="A1231" s="5" t="s">
        <v>2445</v>
      </c>
      <c r="B1231" s="15" t="s">
        <v>2446</v>
      </c>
      <c r="C1231" s="20" t="s">
        <v>33</v>
      </c>
      <c r="D1231" s="43">
        <v>49.999977111816406</v>
      </c>
      <c r="E1231" s="54">
        <v>50.000049591064453</v>
      </c>
    </row>
    <row r="1232" spans="1:5" ht="30" x14ac:dyDescent="0.25">
      <c r="A1232" s="5" t="s">
        <v>2447</v>
      </c>
      <c r="B1232" s="15" t="s">
        <v>2448</v>
      </c>
      <c r="C1232" s="20" t="s">
        <v>155</v>
      </c>
      <c r="D1232" s="48">
        <v>1056.943115234375</v>
      </c>
      <c r="E1232" s="59">
        <v>1136.4508056640625</v>
      </c>
    </row>
    <row r="1233" spans="1:5" ht="30" x14ac:dyDescent="0.25">
      <c r="A1233" s="5" t="s">
        <v>2449</v>
      </c>
      <c r="B1233" s="15" t="s">
        <v>2450</v>
      </c>
      <c r="C1233" s="20" t="s">
        <v>155</v>
      </c>
      <c r="D1233" s="48">
        <v>1025.23486328125</v>
      </c>
      <c r="E1233" s="59">
        <v>1102.3572998046875</v>
      </c>
    </row>
    <row r="1234" spans="1:5" ht="30" x14ac:dyDescent="0.25">
      <c r="A1234" s="5" t="s">
        <v>2451</v>
      </c>
      <c r="B1234" s="15" t="s">
        <v>2452</v>
      </c>
      <c r="C1234" s="20" t="s">
        <v>155</v>
      </c>
      <c r="D1234" s="48">
        <v>1095.5716552734375</v>
      </c>
      <c r="E1234" s="59">
        <v>1177.5482177734375</v>
      </c>
    </row>
    <row r="1235" spans="1:5" x14ac:dyDescent="0.25">
      <c r="A1235" s="5" t="s">
        <v>2453</v>
      </c>
      <c r="B1235" s="15" t="s">
        <v>2454</v>
      </c>
      <c r="C1235" s="20" t="s">
        <v>41</v>
      </c>
      <c r="D1235" s="45">
        <v>159.40908813476562</v>
      </c>
      <c r="E1235" s="56">
        <v>168.4334716796875</v>
      </c>
    </row>
    <row r="1236" spans="1:5" ht="30" x14ac:dyDescent="0.25">
      <c r="A1236" s="5" t="s">
        <v>2455</v>
      </c>
      <c r="B1236" s="15" t="s">
        <v>2456</v>
      </c>
      <c r="C1236" s="20" t="s">
        <v>38</v>
      </c>
      <c r="D1236" s="42">
        <v>3.4473249912261963</v>
      </c>
      <c r="E1236" s="53">
        <v>3.4473249912261963</v>
      </c>
    </row>
    <row r="1237" spans="1:5" ht="30" x14ac:dyDescent="0.25">
      <c r="A1237" s="5" t="s">
        <v>2457</v>
      </c>
      <c r="B1237" s="15" t="s">
        <v>2458</v>
      </c>
      <c r="C1237" s="20" t="s">
        <v>30</v>
      </c>
      <c r="D1237" s="45">
        <v>138.32884216308594</v>
      </c>
      <c r="E1237" s="56">
        <v>138.32884216308594</v>
      </c>
    </row>
    <row r="1238" spans="1:5" ht="30" x14ac:dyDescent="0.25">
      <c r="A1238" s="5" t="s">
        <v>2459</v>
      </c>
      <c r="B1238" s="15" t="s">
        <v>2460</v>
      </c>
      <c r="C1238" s="20" t="s">
        <v>371</v>
      </c>
      <c r="D1238" s="45">
        <v>582.02984619140625</v>
      </c>
      <c r="E1238" s="56">
        <v>582.02984619140625</v>
      </c>
    </row>
    <row r="1239" spans="1:5" x14ac:dyDescent="0.25">
      <c r="A1239" s="5" t="s">
        <v>2461</v>
      </c>
      <c r="B1239" s="15" t="s">
        <v>2462</v>
      </c>
      <c r="C1239" s="20" t="s">
        <v>41</v>
      </c>
      <c r="D1239" s="45">
        <v>159.40908813476562</v>
      </c>
      <c r="E1239" s="56">
        <v>168.4334716796875</v>
      </c>
    </row>
    <row r="1240" spans="1:5" ht="30" x14ac:dyDescent="0.25">
      <c r="A1240" s="5" t="s">
        <v>2463</v>
      </c>
      <c r="B1240" s="15" t="s">
        <v>2464</v>
      </c>
      <c r="C1240" s="20" t="s">
        <v>38</v>
      </c>
      <c r="D1240" s="45">
        <v>110.8402099609375</v>
      </c>
      <c r="E1240" s="56">
        <v>112.73213958740234</v>
      </c>
    </row>
    <row r="1241" spans="1:5" ht="30" x14ac:dyDescent="0.25">
      <c r="A1241" s="5" t="s">
        <v>2465</v>
      </c>
      <c r="B1241" s="15" t="s">
        <v>2466</v>
      </c>
      <c r="C1241" s="20" t="s">
        <v>30</v>
      </c>
      <c r="D1241" s="45">
        <v>142.11972045898437</v>
      </c>
      <c r="E1241" s="56">
        <v>142.18638610839844</v>
      </c>
    </row>
    <row r="1242" spans="1:5" ht="30" x14ac:dyDescent="0.25">
      <c r="A1242" s="5" t="s">
        <v>2467</v>
      </c>
      <c r="B1242" s="15" t="s">
        <v>2468</v>
      </c>
      <c r="C1242" s="20" t="s">
        <v>371</v>
      </c>
      <c r="D1242" s="45">
        <v>605.18280029296875</v>
      </c>
      <c r="E1242" s="56">
        <v>605.59063720703125</v>
      </c>
    </row>
    <row r="1243" spans="1:5" x14ac:dyDescent="0.25">
      <c r="A1243" s="5" t="s">
        <v>2469</v>
      </c>
      <c r="B1243" s="15" t="s">
        <v>2470</v>
      </c>
      <c r="C1243" s="20"/>
      <c r="D1243" s="12" t="s">
        <v>1596</v>
      </c>
      <c r="E1243" s="33" t="s">
        <v>1596</v>
      </c>
    </row>
    <row r="1244" spans="1:5" ht="30" x14ac:dyDescent="0.25">
      <c r="A1244" s="5" t="s">
        <v>2471</v>
      </c>
      <c r="B1244" s="15" t="s">
        <v>2472</v>
      </c>
      <c r="C1244" s="20" t="s">
        <v>155</v>
      </c>
      <c r="D1244" s="48">
        <v>1522.721923828125</v>
      </c>
      <c r="E1244" s="59">
        <v>1636.66015625</v>
      </c>
    </row>
    <row r="1245" spans="1:5" ht="30" x14ac:dyDescent="0.25">
      <c r="A1245" s="5" t="s">
        <v>2473</v>
      </c>
      <c r="B1245" s="15" t="s">
        <v>2474</v>
      </c>
      <c r="C1245" s="20" t="s">
        <v>33</v>
      </c>
      <c r="D1245" s="43">
        <v>96.677993774414063</v>
      </c>
      <c r="E1245" s="54">
        <v>96.711723327636719</v>
      </c>
    </row>
    <row r="1246" spans="1:5" ht="30" x14ac:dyDescent="0.25">
      <c r="A1246" s="5" t="s">
        <v>454</v>
      </c>
      <c r="B1246" s="15" t="s">
        <v>2475</v>
      </c>
      <c r="C1246" s="20"/>
      <c r="D1246" s="42">
        <v>1.3898880481719971</v>
      </c>
      <c r="E1246" s="53">
        <v>1.3898880481719971</v>
      </c>
    </row>
    <row r="1247" spans="1:5" ht="30" x14ac:dyDescent="0.25">
      <c r="A1247" s="5" t="s">
        <v>2476</v>
      </c>
      <c r="B1247" s="15" t="s">
        <v>2477</v>
      </c>
      <c r="C1247" s="20"/>
      <c r="D1247" s="42">
        <v>1</v>
      </c>
      <c r="E1247" s="53">
        <v>1</v>
      </c>
    </row>
    <row r="1248" spans="1:5" ht="30" x14ac:dyDescent="0.25">
      <c r="A1248" s="5" t="s">
        <v>2478</v>
      </c>
      <c r="B1248" s="15" t="s">
        <v>2479</v>
      </c>
      <c r="C1248" s="20" t="s">
        <v>155</v>
      </c>
      <c r="D1248" s="48">
        <v>1095.5716552734375</v>
      </c>
      <c r="E1248" s="59">
        <v>1177.5482177734375</v>
      </c>
    </row>
    <row r="1249" spans="1:5" ht="30" x14ac:dyDescent="0.25">
      <c r="A1249" s="5" t="s">
        <v>2480</v>
      </c>
      <c r="B1249" s="15" t="s">
        <v>2481</v>
      </c>
      <c r="C1249" s="20" t="s">
        <v>155</v>
      </c>
      <c r="D1249" s="48">
        <v>1056.943115234375</v>
      </c>
      <c r="E1249" s="59">
        <v>1136.4508056640625</v>
      </c>
    </row>
    <row r="1250" spans="1:5" ht="30" x14ac:dyDescent="0.25">
      <c r="A1250" s="5" t="s">
        <v>2482</v>
      </c>
      <c r="B1250" s="15" t="s">
        <v>2483</v>
      </c>
      <c r="C1250" s="20" t="s">
        <v>33</v>
      </c>
      <c r="D1250" s="43">
        <v>96.47412109375</v>
      </c>
      <c r="E1250" s="54">
        <v>96.509918212890625</v>
      </c>
    </row>
    <row r="1251" spans="1:5" ht="30" x14ac:dyDescent="0.25">
      <c r="A1251" s="5" t="s">
        <v>2484</v>
      </c>
      <c r="B1251" s="15" t="s">
        <v>2485</v>
      </c>
      <c r="C1251" s="20" t="s">
        <v>155</v>
      </c>
      <c r="D1251" s="43">
        <v>38.628536224365234</v>
      </c>
      <c r="E1251" s="54">
        <v>41.097362518310547</v>
      </c>
    </row>
    <row r="1252" spans="1:5" ht="30" x14ac:dyDescent="0.25">
      <c r="A1252" s="5" t="s">
        <v>2486</v>
      </c>
      <c r="B1252" s="15" t="s">
        <v>2487</v>
      </c>
      <c r="C1252" s="20" t="s">
        <v>155</v>
      </c>
      <c r="D1252" s="48">
        <v>1469.0325927734375</v>
      </c>
      <c r="E1252" s="59">
        <v>1579.539306640625</v>
      </c>
    </row>
    <row r="1253" spans="1:5" x14ac:dyDescent="0.25">
      <c r="A1253" s="5" t="s">
        <v>2488</v>
      </c>
      <c r="B1253" s="15" t="s">
        <v>2489</v>
      </c>
      <c r="C1253" s="20" t="s">
        <v>41</v>
      </c>
      <c r="D1253" s="47">
        <v>0.8086053729057312</v>
      </c>
      <c r="E1253" s="58">
        <v>0.85125070810317993</v>
      </c>
    </row>
    <row r="1254" spans="1:5" ht="30" x14ac:dyDescent="0.25">
      <c r="A1254" s="5" t="s">
        <v>2490</v>
      </c>
      <c r="B1254" s="15" t="s">
        <v>457</v>
      </c>
      <c r="C1254" s="20" t="s">
        <v>30</v>
      </c>
      <c r="D1254" s="43">
        <v>14.999990463256836</v>
      </c>
      <c r="E1254" s="54">
        <v>14.999990463256836</v>
      </c>
    </row>
    <row r="1255" spans="1:5" ht="30" x14ac:dyDescent="0.25">
      <c r="A1255" s="5" t="s">
        <v>2491</v>
      </c>
      <c r="B1255" s="15" t="s">
        <v>2492</v>
      </c>
      <c r="C1255" s="20" t="s">
        <v>371</v>
      </c>
      <c r="D1255" s="43">
        <v>63.078983306884766</v>
      </c>
      <c r="E1255" s="54">
        <v>63.078983306884766</v>
      </c>
    </row>
    <row r="1256" spans="1:5" x14ac:dyDescent="0.25">
      <c r="A1256" s="5" t="s">
        <v>2493</v>
      </c>
      <c r="B1256" s="15" t="s">
        <v>2494</v>
      </c>
      <c r="C1256" s="20" t="s">
        <v>41</v>
      </c>
      <c r="D1256" s="46">
        <v>0</v>
      </c>
      <c r="E1256" s="57">
        <v>0</v>
      </c>
    </row>
    <row r="1257" spans="1:5" ht="30" x14ac:dyDescent="0.25">
      <c r="A1257" s="5" t="s">
        <v>2495</v>
      </c>
      <c r="B1257" s="15" t="s">
        <v>2496</v>
      </c>
      <c r="C1257" s="20" t="s">
        <v>30</v>
      </c>
      <c r="D1257" s="43">
        <v>45.517333984375</v>
      </c>
      <c r="E1257" s="54">
        <v>45.517333984375</v>
      </c>
    </row>
    <row r="1258" spans="1:5" ht="30" x14ac:dyDescent="0.25">
      <c r="A1258" s="5" t="s">
        <v>2497</v>
      </c>
      <c r="B1258" s="15" t="s">
        <v>2498</v>
      </c>
      <c r="C1258" s="20" t="s">
        <v>371</v>
      </c>
      <c r="D1258" s="45">
        <v>190.57798767089844</v>
      </c>
      <c r="E1258" s="56">
        <v>190.57798767089844</v>
      </c>
    </row>
    <row r="1259" spans="1:5" x14ac:dyDescent="0.25">
      <c r="A1259" s="5" t="s">
        <v>2499</v>
      </c>
      <c r="B1259" s="15" t="s">
        <v>2500</v>
      </c>
      <c r="C1259" s="20" t="s">
        <v>38</v>
      </c>
      <c r="D1259" s="47">
        <v>0.45740789175033569</v>
      </c>
      <c r="E1259" s="58">
        <v>0.45740789175033569</v>
      </c>
    </row>
    <row r="1260" spans="1:5" x14ac:dyDescent="0.25">
      <c r="A1260" s="5" t="s">
        <v>2501</v>
      </c>
      <c r="B1260" s="15" t="s">
        <v>2502</v>
      </c>
      <c r="C1260" s="20" t="s">
        <v>41</v>
      </c>
      <c r="D1260" s="45">
        <v>278.51434326171875</v>
      </c>
      <c r="E1260" s="56">
        <v>294.27737426757812</v>
      </c>
    </row>
    <row r="1261" spans="1:5" ht="30" x14ac:dyDescent="0.25">
      <c r="A1261" s="5" t="s">
        <v>2503</v>
      </c>
      <c r="B1261" s="15" t="s">
        <v>2504</v>
      </c>
      <c r="C1261" s="20" t="s">
        <v>30</v>
      </c>
      <c r="D1261" s="43">
        <v>45.517333984375</v>
      </c>
      <c r="E1261" s="54">
        <v>45.517333984375</v>
      </c>
    </row>
    <row r="1262" spans="1:5" x14ac:dyDescent="0.25">
      <c r="A1262" s="5" t="s">
        <v>2505</v>
      </c>
      <c r="B1262" s="15" t="s">
        <v>2506</v>
      </c>
      <c r="C1262" s="20" t="s">
        <v>371</v>
      </c>
      <c r="D1262" s="45">
        <v>190.57798767089844</v>
      </c>
      <c r="E1262" s="56">
        <v>190.57798767089844</v>
      </c>
    </row>
    <row r="1263" spans="1:5" x14ac:dyDescent="0.25">
      <c r="A1263" s="5" t="s">
        <v>2507</v>
      </c>
      <c r="B1263" s="15" t="s">
        <v>2508</v>
      </c>
      <c r="C1263" s="20" t="s">
        <v>41</v>
      </c>
      <c r="D1263" s="45">
        <v>279.32296752929687</v>
      </c>
      <c r="E1263" s="56">
        <v>295.12863159179687</v>
      </c>
    </row>
    <row r="1264" spans="1:5" ht="30" x14ac:dyDescent="0.25">
      <c r="A1264" s="5" t="s">
        <v>2509</v>
      </c>
      <c r="B1264" s="15" t="s">
        <v>2510</v>
      </c>
      <c r="C1264" s="20" t="s">
        <v>30</v>
      </c>
      <c r="D1264" s="43">
        <v>45.429035186767578</v>
      </c>
      <c r="E1264" s="54">
        <v>45.429409027099609</v>
      </c>
    </row>
    <row r="1265" spans="1:5" x14ac:dyDescent="0.25">
      <c r="A1265" s="5" t="s">
        <v>2511</v>
      </c>
      <c r="B1265" s="15" t="s">
        <v>2512</v>
      </c>
      <c r="C1265" s="20" t="s">
        <v>371</v>
      </c>
      <c r="D1265" s="45">
        <v>190.20883178710937</v>
      </c>
      <c r="E1265" s="56">
        <v>190.21034240722656</v>
      </c>
    </row>
    <row r="1266" spans="1:5" ht="30" x14ac:dyDescent="0.25">
      <c r="A1266" s="5" t="s">
        <v>472</v>
      </c>
      <c r="B1266" s="15" t="s">
        <v>473</v>
      </c>
      <c r="C1266" s="20"/>
      <c r="D1266" s="47">
        <v>0.5</v>
      </c>
      <c r="E1266" s="58">
        <v>0.5</v>
      </c>
    </row>
    <row r="1267" spans="1:5" ht="30" x14ac:dyDescent="0.25">
      <c r="A1267" s="5" t="s">
        <v>474</v>
      </c>
      <c r="B1267" s="15" t="s">
        <v>475</v>
      </c>
      <c r="C1267" s="20"/>
      <c r="D1267" s="47">
        <v>0.5</v>
      </c>
      <c r="E1267" s="58">
        <v>0.5</v>
      </c>
    </row>
    <row r="1268" spans="1:5" ht="30" x14ac:dyDescent="0.25">
      <c r="A1268" s="5" t="s">
        <v>2513</v>
      </c>
      <c r="B1268" s="15" t="s">
        <v>2514</v>
      </c>
      <c r="C1268" s="20"/>
      <c r="D1268" s="47">
        <v>0.5</v>
      </c>
      <c r="E1268" s="58">
        <v>0.5</v>
      </c>
    </row>
    <row r="1269" spans="1:5" ht="30" x14ac:dyDescent="0.25">
      <c r="A1269" s="5" t="s">
        <v>2515</v>
      </c>
      <c r="B1269" s="15" t="s">
        <v>2516</v>
      </c>
      <c r="C1269" s="20"/>
      <c r="D1269" s="47">
        <v>0.5</v>
      </c>
      <c r="E1269" s="58">
        <v>0.5</v>
      </c>
    </row>
    <row r="1270" spans="1:5" ht="30" x14ac:dyDescent="0.25">
      <c r="A1270" s="5" t="s">
        <v>460</v>
      </c>
      <c r="B1270" s="15" t="s">
        <v>461</v>
      </c>
      <c r="C1270" s="20"/>
      <c r="D1270" s="47">
        <v>9.9999994039535522E-2</v>
      </c>
      <c r="E1270" s="58">
        <v>9.9999994039535522E-2</v>
      </c>
    </row>
    <row r="1271" spans="1:5" ht="30" x14ac:dyDescent="0.25">
      <c r="A1271" s="5" t="s">
        <v>462</v>
      </c>
      <c r="B1271" s="15" t="s">
        <v>463</v>
      </c>
      <c r="C1271" s="20"/>
      <c r="D1271" s="47">
        <v>0.89999997615814209</v>
      </c>
      <c r="E1271" s="58">
        <v>0.89999997615814209</v>
      </c>
    </row>
    <row r="1272" spans="1:5" ht="30" x14ac:dyDescent="0.25">
      <c r="A1272" s="5" t="s">
        <v>2517</v>
      </c>
      <c r="B1272" s="15" t="s">
        <v>2518</v>
      </c>
      <c r="C1272" s="20"/>
      <c r="D1272" s="47">
        <v>9.9999994039535522E-2</v>
      </c>
      <c r="E1272" s="58">
        <v>0.10000000149011612</v>
      </c>
    </row>
    <row r="1273" spans="1:5" ht="30" x14ac:dyDescent="0.25">
      <c r="A1273" s="5" t="s">
        <v>2519</v>
      </c>
      <c r="B1273" s="15" t="s">
        <v>2520</v>
      </c>
      <c r="C1273" s="20"/>
      <c r="D1273" s="47">
        <v>0.89999991655349731</v>
      </c>
      <c r="E1273" s="58">
        <v>0.89999997615814209</v>
      </c>
    </row>
    <row r="1274" spans="1:5" ht="30" x14ac:dyDescent="0.25">
      <c r="A1274" s="5" t="s">
        <v>464</v>
      </c>
      <c r="B1274" s="15" t="s">
        <v>465</v>
      </c>
      <c r="C1274" s="20"/>
      <c r="D1274" s="47">
        <v>9.0000003576278687E-2</v>
      </c>
      <c r="E1274" s="58">
        <v>9.0000003576278687E-2</v>
      </c>
    </row>
    <row r="1275" spans="1:5" ht="30" x14ac:dyDescent="0.25">
      <c r="A1275" s="5" t="s">
        <v>466</v>
      </c>
      <c r="B1275" s="15" t="s">
        <v>467</v>
      </c>
      <c r="C1275" s="20"/>
      <c r="D1275" s="47">
        <v>0.90999996662139893</v>
      </c>
      <c r="E1275" s="58">
        <v>0.90999996662139893</v>
      </c>
    </row>
    <row r="1276" spans="1:5" ht="30" x14ac:dyDescent="0.25">
      <c r="A1276" s="5" t="s">
        <v>2521</v>
      </c>
      <c r="B1276" s="15" t="s">
        <v>2522</v>
      </c>
      <c r="C1276" s="20"/>
      <c r="D1276" s="47">
        <v>8.999999612569809E-2</v>
      </c>
      <c r="E1276" s="58">
        <v>9.0000011026859283E-2</v>
      </c>
    </row>
    <row r="1277" spans="1:5" ht="30" x14ac:dyDescent="0.25">
      <c r="A1277" s="5" t="s">
        <v>2523</v>
      </c>
      <c r="B1277" s="15" t="s">
        <v>2524</v>
      </c>
      <c r="C1277" s="20"/>
      <c r="D1277" s="47">
        <v>0.90999996662139893</v>
      </c>
      <c r="E1277" s="58">
        <v>0.90999996662139893</v>
      </c>
    </row>
    <row r="1278" spans="1:5" ht="30" x14ac:dyDescent="0.25">
      <c r="A1278" s="5" t="s">
        <v>468</v>
      </c>
      <c r="B1278" s="15" t="s">
        <v>469</v>
      </c>
      <c r="C1278" s="20"/>
      <c r="D1278" s="47">
        <v>0.5</v>
      </c>
      <c r="E1278" s="58">
        <v>0.5</v>
      </c>
    </row>
    <row r="1279" spans="1:5" ht="30" x14ac:dyDescent="0.25">
      <c r="A1279" s="5" t="s">
        <v>470</v>
      </c>
      <c r="B1279" s="15" t="s">
        <v>471</v>
      </c>
      <c r="C1279" s="20"/>
      <c r="D1279" s="47">
        <v>0.5</v>
      </c>
      <c r="E1279" s="58">
        <v>0.5</v>
      </c>
    </row>
    <row r="1280" spans="1:5" ht="30" x14ac:dyDescent="0.25">
      <c r="A1280" s="5" t="s">
        <v>2525</v>
      </c>
      <c r="B1280" s="15" t="s">
        <v>2526</v>
      </c>
      <c r="C1280" s="20"/>
      <c r="D1280" s="50">
        <v>6.8831704556941986E-3</v>
      </c>
      <c r="E1280" s="61">
        <v>6.8760528229176998E-3</v>
      </c>
    </row>
    <row r="1281" spans="1:5" ht="30" x14ac:dyDescent="0.25">
      <c r="A1281" s="5" t="s">
        <v>2527</v>
      </c>
      <c r="B1281" s="15" t="s">
        <v>2528</v>
      </c>
      <c r="C1281" s="20"/>
      <c r="D1281" s="47">
        <v>0.99311679601669312</v>
      </c>
      <c r="E1281" s="58">
        <v>0.99312394857406616</v>
      </c>
    </row>
    <row r="1282" spans="1:5" ht="30" x14ac:dyDescent="0.25">
      <c r="A1282" s="5" t="s">
        <v>476</v>
      </c>
      <c r="B1282" s="15" t="s">
        <v>477</v>
      </c>
      <c r="C1282" s="20"/>
      <c r="D1282" s="47">
        <v>0.3333333432674408</v>
      </c>
      <c r="E1282" s="58">
        <v>0.3333333432674408</v>
      </c>
    </row>
    <row r="1283" spans="1:5" ht="30" x14ac:dyDescent="0.25">
      <c r="A1283" s="5" t="s">
        <v>478</v>
      </c>
      <c r="B1283" s="15" t="s">
        <v>479</v>
      </c>
      <c r="C1283" s="20"/>
      <c r="D1283" s="47">
        <v>0.33333331346511841</v>
      </c>
      <c r="E1283" s="58">
        <v>0.33333331346511841</v>
      </c>
    </row>
    <row r="1284" spans="1:5" ht="30" x14ac:dyDescent="0.25">
      <c r="A1284" s="5" t="s">
        <v>480</v>
      </c>
      <c r="B1284" s="15" t="s">
        <v>481</v>
      </c>
      <c r="C1284" s="20"/>
      <c r="D1284" s="47">
        <v>0.3333333432674408</v>
      </c>
      <c r="E1284" s="58">
        <v>0.3333333432674408</v>
      </c>
    </row>
    <row r="1285" spans="1:5" ht="30" x14ac:dyDescent="0.25">
      <c r="A1285" s="5" t="s">
        <v>2529</v>
      </c>
      <c r="B1285" s="15" t="s">
        <v>2530</v>
      </c>
      <c r="C1285" s="20"/>
      <c r="D1285" s="47">
        <v>0.50000011920928955</v>
      </c>
      <c r="E1285" s="58">
        <v>0.50000005960464478</v>
      </c>
    </row>
    <row r="1286" spans="1:5" ht="30" x14ac:dyDescent="0.25">
      <c r="A1286" s="5" t="s">
        <v>2531</v>
      </c>
      <c r="B1286" s="15" t="s">
        <v>2532</v>
      </c>
      <c r="C1286" s="20"/>
      <c r="D1286" s="47">
        <v>0.5</v>
      </c>
      <c r="E1286" s="58">
        <v>0.5</v>
      </c>
    </row>
    <row r="1287" spans="1:5" ht="30" x14ac:dyDescent="0.25">
      <c r="A1287" s="5" t="s">
        <v>2533</v>
      </c>
      <c r="B1287" s="15" t="s">
        <v>2534</v>
      </c>
      <c r="C1287" s="20"/>
      <c r="D1287" s="51">
        <v>9.2275098673155753E-10</v>
      </c>
      <c r="E1287" s="62">
        <v>8.733113121550673E-10</v>
      </c>
    </row>
    <row r="1288" spans="1:5" ht="30" x14ac:dyDescent="0.25">
      <c r="A1288" s="5" t="s">
        <v>482</v>
      </c>
      <c r="B1288" s="15" t="s">
        <v>483</v>
      </c>
      <c r="C1288" s="20"/>
      <c r="D1288" s="47">
        <v>0.5</v>
      </c>
      <c r="E1288" s="58">
        <v>0.5</v>
      </c>
    </row>
    <row r="1289" spans="1:5" ht="30" x14ac:dyDescent="0.25">
      <c r="A1289" s="5" t="s">
        <v>484</v>
      </c>
      <c r="B1289" s="15" t="s">
        <v>485</v>
      </c>
      <c r="C1289" s="20"/>
      <c r="D1289" s="47">
        <v>0.5</v>
      </c>
      <c r="E1289" s="58">
        <v>0.5</v>
      </c>
    </row>
    <row r="1290" spans="1:5" ht="30" x14ac:dyDescent="0.25">
      <c r="A1290" s="5" t="s">
        <v>2535</v>
      </c>
      <c r="B1290" s="15" t="s">
        <v>2536</v>
      </c>
      <c r="C1290" s="20"/>
      <c r="D1290" s="47">
        <v>0.5</v>
      </c>
      <c r="E1290" s="58">
        <v>0.5</v>
      </c>
    </row>
    <row r="1291" spans="1:5" ht="30" x14ac:dyDescent="0.25">
      <c r="A1291" s="5" t="s">
        <v>2537</v>
      </c>
      <c r="B1291" s="15" t="s">
        <v>2538</v>
      </c>
      <c r="C1291" s="20"/>
      <c r="D1291" s="47">
        <v>0.5</v>
      </c>
      <c r="E1291" s="58">
        <v>0.5</v>
      </c>
    </row>
    <row r="1292" spans="1:5" ht="30" x14ac:dyDescent="0.25">
      <c r="A1292" s="5" t="s">
        <v>2539</v>
      </c>
      <c r="B1292" s="15" t="s">
        <v>2540</v>
      </c>
      <c r="C1292" s="20"/>
      <c r="D1292" s="47">
        <v>0.5</v>
      </c>
      <c r="E1292" s="58">
        <v>0.5</v>
      </c>
    </row>
    <row r="1293" spans="1:5" ht="30" x14ac:dyDescent="0.25">
      <c r="A1293" s="5" t="s">
        <v>2541</v>
      </c>
      <c r="B1293" s="15" t="s">
        <v>2542</v>
      </c>
      <c r="C1293" s="20"/>
      <c r="D1293" s="47">
        <v>0.5</v>
      </c>
      <c r="E1293" s="58">
        <v>0.5</v>
      </c>
    </row>
    <row r="1294" spans="1:5" ht="30" x14ac:dyDescent="0.25">
      <c r="A1294" s="5" t="s">
        <v>2543</v>
      </c>
      <c r="B1294" s="15" t="s">
        <v>2544</v>
      </c>
      <c r="C1294" s="20" t="s">
        <v>33</v>
      </c>
      <c r="D1294" s="43">
        <v>75.874130249023438</v>
      </c>
      <c r="E1294" s="54">
        <v>75.764625549316406</v>
      </c>
    </row>
    <row r="1295" spans="1:5" ht="30" x14ac:dyDescent="0.25">
      <c r="A1295" s="5" t="s">
        <v>2545</v>
      </c>
      <c r="B1295" s="15" t="s">
        <v>2546</v>
      </c>
      <c r="C1295" s="20" t="s">
        <v>33</v>
      </c>
      <c r="D1295" s="43">
        <v>20.357677459716797</v>
      </c>
      <c r="E1295" s="54">
        <v>20.32829475402832</v>
      </c>
    </row>
    <row r="1296" spans="1:5" ht="30" x14ac:dyDescent="0.25">
      <c r="A1296" s="5" t="s">
        <v>2547</v>
      </c>
      <c r="B1296" s="15" t="s">
        <v>2548</v>
      </c>
      <c r="C1296" s="20" t="s">
        <v>33</v>
      </c>
      <c r="D1296" s="47">
        <v>2.9446981847286224E-2</v>
      </c>
      <c r="E1296" s="58">
        <v>2.9404481872916222E-2</v>
      </c>
    </row>
    <row r="1297" spans="1:5" ht="30" x14ac:dyDescent="0.25">
      <c r="A1297" s="5" t="s">
        <v>2549</v>
      </c>
      <c r="B1297" s="15" t="s">
        <v>2550</v>
      </c>
      <c r="C1297" s="20" t="s">
        <v>33</v>
      </c>
      <c r="D1297" s="42">
        <v>2.8249669075012207</v>
      </c>
      <c r="E1297" s="53">
        <v>2.9652161598205566</v>
      </c>
    </row>
    <row r="1298" spans="1:5" ht="30" x14ac:dyDescent="0.25">
      <c r="A1298" s="5" t="s">
        <v>2551</v>
      </c>
      <c r="B1298" s="15" t="s">
        <v>2552</v>
      </c>
      <c r="C1298" s="20" t="s">
        <v>33</v>
      </c>
      <c r="D1298" s="46">
        <v>0</v>
      </c>
      <c r="E1298" s="57">
        <v>0</v>
      </c>
    </row>
    <row r="1299" spans="1:5" x14ac:dyDescent="0.25">
      <c r="A1299" s="5" t="s">
        <v>2553</v>
      </c>
      <c r="B1299" s="15" t="s">
        <v>2554</v>
      </c>
      <c r="C1299" s="20" t="s">
        <v>33</v>
      </c>
      <c r="D1299" s="47">
        <v>0.91377675533294678</v>
      </c>
      <c r="E1299" s="58">
        <v>0.91245788335800171</v>
      </c>
    </row>
    <row r="1300" spans="1:5" ht="30" x14ac:dyDescent="0.25">
      <c r="A1300" s="5" t="s">
        <v>486</v>
      </c>
      <c r="B1300" s="15" t="s">
        <v>487</v>
      </c>
      <c r="C1300" s="20"/>
      <c r="D1300" s="47">
        <v>0.5</v>
      </c>
      <c r="E1300" s="58">
        <v>0.5</v>
      </c>
    </row>
    <row r="1301" spans="1:5" ht="30" x14ac:dyDescent="0.25">
      <c r="A1301" s="5" t="s">
        <v>488</v>
      </c>
      <c r="B1301" s="15" t="s">
        <v>489</v>
      </c>
      <c r="C1301" s="20"/>
      <c r="D1301" s="47">
        <v>0.5</v>
      </c>
      <c r="E1301" s="58">
        <v>0.5</v>
      </c>
    </row>
    <row r="1302" spans="1:5" ht="30" x14ac:dyDescent="0.25">
      <c r="A1302" s="5" t="s">
        <v>2555</v>
      </c>
      <c r="B1302" s="15" t="s">
        <v>2556</v>
      </c>
      <c r="C1302" s="20"/>
      <c r="D1302" s="47">
        <v>0.5</v>
      </c>
      <c r="E1302" s="58">
        <v>0.5</v>
      </c>
    </row>
    <row r="1303" spans="1:5" ht="30" x14ac:dyDescent="0.25">
      <c r="A1303" s="5" t="s">
        <v>2557</v>
      </c>
      <c r="B1303" s="15" t="s">
        <v>2558</v>
      </c>
      <c r="C1303" s="20"/>
      <c r="D1303" s="47">
        <v>0.5</v>
      </c>
      <c r="E1303" s="58">
        <v>0.5</v>
      </c>
    </row>
    <row r="1304" spans="1:5" ht="30" x14ac:dyDescent="0.25">
      <c r="A1304" s="5" t="s">
        <v>2559</v>
      </c>
      <c r="B1304" s="15" t="s">
        <v>2560</v>
      </c>
      <c r="C1304" s="20"/>
      <c r="D1304" s="47">
        <v>0.5</v>
      </c>
      <c r="E1304" s="58">
        <v>0.5</v>
      </c>
    </row>
    <row r="1305" spans="1:5" ht="30" x14ac:dyDescent="0.25">
      <c r="A1305" s="5" t="s">
        <v>2561</v>
      </c>
      <c r="B1305" s="15" t="s">
        <v>2562</v>
      </c>
      <c r="C1305" s="20"/>
      <c r="D1305" s="47">
        <v>0.5</v>
      </c>
      <c r="E1305" s="58">
        <v>0.5</v>
      </c>
    </row>
    <row r="1306" spans="1:5" ht="30" x14ac:dyDescent="0.25">
      <c r="A1306" s="5" t="s">
        <v>2563</v>
      </c>
      <c r="B1306" s="15" t="s">
        <v>2564</v>
      </c>
      <c r="C1306" s="20" t="s">
        <v>33</v>
      </c>
      <c r="D1306" s="43">
        <v>75.874130249023438</v>
      </c>
      <c r="E1306" s="54">
        <v>75.764625549316406</v>
      </c>
    </row>
    <row r="1307" spans="1:5" ht="30" x14ac:dyDescent="0.25">
      <c r="A1307" s="5" t="s">
        <v>2565</v>
      </c>
      <c r="B1307" s="15" t="s">
        <v>2566</v>
      </c>
      <c r="C1307" s="20" t="s">
        <v>33</v>
      </c>
      <c r="D1307" s="43">
        <v>20.357677459716797</v>
      </c>
      <c r="E1307" s="54">
        <v>20.328296661376953</v>
      </c>
    </row>
    <row r="1308" spans="1:5" ht="30" x14ac:dyDescent="0.25">
      <c r="A1308" s="5" t="s">
        <v>2567</v>
      </c>
      <c r="B1308" s="15" t="s">
        <v>2568</v>
      </c>
      <c r="C1308" s="20" t="s">
        <v>33</v>
      </c>
      <c r="D1308" s="47">
        <v>2.9446981847286224E-2</v>
      </c>
      <c r="E1308" s="58">
        <v>2.9404481872916222E-2</v>
      </c>
    </row>
    <row r="1309" spans="1:5" ht="30" x14ac:dyDescent="0.25">
      <c r="A1309" s="5" t="s">
        <v>2569</v>
      </c>
      <c r="B1309" s="15" t="s">
        <v>2570</v>
      </c>
      <c r="C1309" s="20" t="s">
        <v>33</v>
      </c>
      <c r="D1309" s="42">
        <v>2.8249666690826416</v>
      </c>
      <c r="E1309" s="53">
        <v>2.9652163982391357</v>
      </c>
    </row>
    <row r="1310" spans="1:5" ht="30" x14ac:dyDescent="0.25">
      <c r="A1310" s="5" t="s">
        <v>2571</v>
      </c>
      <c r="B1310" s="15" t="s">
        <v>2572</v>
      </c>
      <c r="C1310" s="20" t="s">
        <v>33</v>
      </c>
      <c r="D1310" s="46">
        <v>0</v>
      </c>
      <c r="E1310" s="57">
        <v>0</v>
      </c>
    </row>
    <row r="1311" spans="1:5" x14ac:dyDescent="0.25">
      <c r="A1311" s="5" t="s">
        <v>2573</v>
      </c>
      <c r="B1311" s="15" t="s">
        <v>2574</v>
      </c>
      <c r="C1311" s="20" t="s">
        <v>33</v>
      </c>
      <c r="D1311" s="47">
        <v>0.91377675533294678</v>
      </c>
      <c r="E1311" s="58">
        <v>0.91245788335800171</v>
      </c>
    </row>
    <row r="1312" spans="1:5" ht="30" x14ac:dyDescent="0.25">
      <c r="A1312" s="5" t="s">
        <v>2575</v>
      </c>
      <c r="B1312" s="15" t="s">
        <v>2576</v>
      </c>
      <c r="C1312" s="20"/>
      <c r="D1312" s="12" t="s">
        <v>1358</v>
      </c>
      <c r="E1312" s="33" t="s">
        <v>1358</v>
      </c>
    </row>
    <row r="1313" spans="1:5" ht="45" x14ac:dyDescent="0.25">
      <c r="A1313" s="5" t="s">
        <v>2577</v>
      </c>
      <c r="B1313" s="15" t="s">
        <v>2578</v>
      </c>
      <c r="C1313" s="20" t="s">
        <v>155</v>
      </c>
      <c r="D1313" s="44">
        <v>17659.716796875</v>
      </c>
      <c r="E1313" s="55">
        <v>16961.462890625</v>
      </c>
    </row>
    <row r="1314" spans="1:5" ht="45" x14ac:dyDescent="0.25">
      <c r="A1314" s="5" t="s">
        <v>2579</v>
      </c>
      <c r="B1314" s="15" t="s">
        <v>2580</v>
      </c>
      <c r="C1314" s="20" t="s">
        <v>155</v>
      </c>
      <c r="D1314" s="44">
        <v>8648.849609375</v>
      </c>
      <c r="E1314" s="55">
        <v>8306.9716796875</v>
      </c>
    </row>
    <row r="1315" spans="1:5" ht="45" x14ac:dyDescent="0.25">
      <c r="A1315" s="5" t="s">
        <v>2581</v>
      </c>
      <c r="B1315" s="15" t="s">
        <v>2582</v>
      </c>
      <c r="C1315" s="20" t="s">
        <v>155</v>
      </c>
      <c r="D1315" s="44">
        <v>9010.8671875</v>
      </c>
      <c r="E1315" s="55">
        <v>8654.4921875</v>
      </c>
    </row>
    <row r="1316" spans="1:5" ht="45" x14ac:dyDescent="0.25">
      <c r="A1316" s="5" t="s">
        <v>2583</v>
      </c>
      <c r="B1316" s="15" t="s">
        <v>2584</v>
      </c>
      <c r="C1316" s="20" t="s">
        <v>155</v>
      </c>
      <c r="D1316" s="44">
        <v>8605.8203125</v>
      </c>
      <c r="E1316" s="55">
        <v>8265.6435546875</v>
      </c>
    </row>
    <row r="1317" spans="1:5" ht="45" x14ac:dyDescent="0.25">
      <c r="A1317" s="5" t="s">
        <v>2585</v>
      </c>
      <c r="B1317" s="15" t="s">
        <v>2586</v>
      </c>
      <c r="C1317" s="20" t="s">
        <v>155</v>
      </c>
      <c r="D1317" s="44">
        <v>8966.037109375</v>
      </c>
      <c r="E1317" s="55">
        <v>8611.4345703125</v>
      </c>
    </row>
    <row r="1318" spans="1:5" ht="30" x14ac:dyDescent="0.25">
      <c r="A1318" s="5" t="s">
        <v>2587</v>
      </c>
      <c r="B1318" s="15" t="s">
        <v>2588</v>
      </c>
      <c r="C1318" s="20" t="s">
        <v>155</v>
      </c>
      <c r="D1318" s="43">
        <v>87.860237121582031</v>
      </c>
      <c r="E1318" s="54">
        <v>84.385108947753906</v>
      </c>
    </row>
    <row r="1319" spans="1:5" ht="30" x14ac:dyDescent="0.25">
      <c r="A1319" s="5" t="s">
        <v>2589</v>
      </c>
      <c r="B1319" s="15" t="s">
        <v>2590</v>
      </c>
      <c r="C1319" s="20" t="s">
        <v>54</v>
      </c>
      <c r="D1319" s="43">
        <v>12.453300476074219</v>
      </c>
      <c r="E1319" s="54">
        <v>12.453300476074219</v>
      </c>
    </row>
    <row r="1320" spans="1:5" ht="45" x14ac:dyDescent="0.25">
      <c r="A1320" s="5" t="s">
        <v>2591</v>
      </c>
      <c r="B1320" s="15" t="s">
        <v>2592</v>
      </c>
      <c r="C1320" s="20" t="s">
        <v>54</v>
      </c>
      <c r="D1320" s="43">
        <v>12.453300476074219</v>
      </c>
      <c r="E1320" s="54">
        <v>12.453300476074219</v>
      </c>
    </row>
    <row r="1321" spans="1:5" ht="45" x14ac:dyDescent="0.25">
      <c r="A1321" s="5" t="s">
        <v>2593</v>
      </c>
      <c r="B1321" s="15" t="s">
        <v>2594</v>
      </c>
      <c r="C1321" s="20" t="s">
        <v>54</v>
      </c>
      <c r="D1321" s="43">
        <v>12.453300476074219</v>
      </c>
      <c r="E1321" s="54">
        <v>12.453300476074219</v>
      </c>
    </row>
    <row r="1322" spans="1:5" x14ac:dyDescent="0.25">
      <c r="A1322" s="5" t="s">
        <v>2595</v>
      </c>
      <c r="B1322" s="15" t="s">
        <v>2596</v>
      </c>
      <c r="C1322" s="20"/>
      <c r="D1322" s="12" t="s">
        <v>1358</v>
      </c>
      <c r="E1322" s="33" t="s">
        <v>1358</v>
      </c>
    </row>
    <row r="1323" spans="1:5" ht="30" x14ac:dyDescent="0.25">
      <c r="A1323" s="5" t="s">
        <v>2597</v>
      </c>
      <c r="B1323" s="15" t="s">
        <v>2598</v>
      </c>
      <c r="C1323" s="20" t="s">
        <v>38</v>
      </c>
      <c r="D1323" s="47">
        <v>5.8187812566757202E-2</v>
      </c>
      <c r="E1323" s="58">
        <v>5.9185143560171127E-2</v>
      </c>
    </row>
    <row r="1324" spans="1:5" ht="30" x14ac:dyDescent="0.25">
      <c r="A1324" s="5" t="s">
        <v>2599</v>
      </c>
      <c r="B1324" s="15" t="s">
        <v>2600</v>
      </c>
      <c r="C1324" s="20" t="s">
        <v>33</v>
      </c>
      <c r="D1324" s="47">
        <v>0.99999469518661499</v>
      </c>
      <c r="E1324" s="58">
        <v>0.99999696016311646</v>
      </c>
    </row>
    <row r="1325" spans="1:5" x14ac:dyDescent="0.25">
      <c r="A1325" s="5" t="s">
        <v>2601</v>
      </c>
      <c r="B1325" s="15" t="s">
        <v>2602</v>
      </c>
      <c r="C1325" s="20" t="s">
        <v>155</v>
      </c>
      <c r="D1325" s="47">
        <v>0.30821195244789124</v>
      </c>
      <c r="E1325" s="58">
        <v>0.32443282008171082</v>
      </c>
    </row>
    <row r="1326" spans="1:5" x14ac:dyDescent="0.25">
      <c r="A1326" s="5" t="s">
        <v>2603</v>
      </c>
      <c r="B1326" s="15" t="s">
        <v>2604</v>
      </c>
      <c r="C1326" s="20"/>
      <c r="D1326" s="12" t="s">
        <v>1358</v>
      </c>
      <c r="E1326" s="33" t="s">
        <v>1358</v>
      </c>
    </row>
    <row r="1327" spans="1:5" ht="30" x14ac:dyDescent="0.25">
      <c r="A1327" s="5" t="s">
        <v>2605</v>
      </c>
      <c r="B1327" s="15" t="s">
        <v>2606</v>
      </c>
      <c r="C1327" s="20" t="s">
        <v>38</v>
      </c>
      <c r="D1327" s="42">
        <v>1.4324914216995239</v>
      </c>
      <c r="E1327" s="53">
        <v>1.4571933746337891</v>
      </c>
    </row>
    <row r="1328" spans="1:5" ht="30" x14ac:dyDescent="0.25">
      <c r="A1328" s="5" t="s">
        <v>2607</v>
      </c>
      <c r="B1328" s="15" t="s">
        <v>2608</v>
      </c>
      <c r="C1328" s="20" t="s">
        <v>33</v>
      </c>
      <c r="D1328" s="42">
        <v>1.7999964952468872</v>
      </c>
      <c r="E1328" s="53">
        <v>1.8000041246414185</v>
      </c>
    </row>
    <row r="1329" spans="1:5" x14ac:dyDescent="0.25">
      <c r="A1329" s="5" t="s">
        <v>2609</v>
      </c>
      <c r="B1329" s="15" t="s">
        <v>2610</v>
      </c>
      <c r="C1329" s="20" t="s">
        <v>155</v>
      </c>
      <c r="D1329" s="46">
        <v>0</v>
      </c>
      <c r="E1329" s="57">
        <v>0</v>
      </c>
    </row>
    <row r="1330" spans="1:5" x14ac:dyDescent="0.25">
      <c r="A1330" s="5" t="s">
        <v>2611</v>
      </c>
      <c r="B1330" s="15" t="s">
        <v>2612</v>
      </c>
      <c r="C1330" s="20"/>
      <c r="D1330" s="12" t="s">
        <v>1358</v>
      </c>
      <c r="E1330" s="33" t="s">
        <v>1358</v>
      </c>
    </row>
    <row r="1331" spans="1:5" ht="30" x14ac:dyDescent="0.25">
      <c r="A1331" s="5" t="s">
        <v>2613</v>
      </c>
      <c r="B1331" s="15" t="s">
        <v>2614</v>
      </c>
      <c r="C1331" s="20" t="s">
        <v>38</v>
      </c>
      <c r="D1331" s="47">
        <v>0.5015684962272644</v>
      </c>
      <c r="E1331" s="58">
        <v>0.51012790203094482</v>
      </c>
    </row>
    <row r="1332" spans="1:5" ht="30" x14ac:dyDescent="0.25">
      <c r="A1332" s="5" t="s">
        <v>2615</v>
      </c>
      <c r="B1332" s="15" t="s">
        <v>2616</v>
      </c>
      <c r="C1332" s="20" t="s">
        <v>33</v>
      </c>
      <c r="D1332" s="42">
        <v>1.9999996423721313</v>
      </c>
      <c r="E1332" s="53">
        <v>2.0000014305114746</v>
      </c>
    </row>
    <row r="1333" spans="1:5" x14ac:dyDescent="0.25">
      <c r="A1333" s="5" t="s">
        <v>2617</v>
      </c>
      <c r="B1333" s="15" t="s">
        <v>2618</v>
      </c>
      <c r="C1333" s="20" t="s">
        <v>155</v>
      </c>
      <c r="D1333" s="42">
        <v>3.9949417114257813</v>
      </c>
      <c r="E1333" s="53">
        <v>4.235715389251709</v>
      </c>
    </row>
    <row r="1334" spans="1:5" x14ac:dyDescent="0.25">
      <c r="A1334" s="5" t="s">
        <v>2619</v>
      </c>
      <c r="B1334" s="15" t="s">
        <v>2620</v>
      </c>
      <c r="C1334" s="20"/>
      <c r="D1334" s="12" t="s">
        <v>1358</v>
      </c>
      <c r="E1334" s="33" t="s">
        <v>1358</v>
      </c>
    </row>
    <row r="1335" spans="1:5" ht="30" x14ac:dyDescent="0.25">
      <c r="A1335" s="5" t="s">
        <v>2621</v>
      </c>
      <c r="B1335" s="15" t="s">
        <v>2622</v>
      </c>
      <c r="C1335" s="20" t="s">
        <v>38</v>
      </c>
      <c r="D1335" s="47">
        <v>0.33490118384361267</v>
      </c>
      <c r="E1335" s="58">
        <v>0.34058219194412231</v>
      </c>
    </row>
    <row r="1336" spans="1:5" ht="30" x14ac:dyDescent="0.25">
      <c r="A1336" s="5" t="s">
        <v>2623</v>
      </c>
      <c r="B1336" s="15" t="s">
        <v>2624</v>
      </c>
      <c r="C1336" s="20" t="s">
        <v>33</v>
      </c>
      <c r="D1336" s="42">
        <v>1.999995231628418</v>
      </c>
      <c r="E1336" s="53">
        <v>1.9999984502792358</v>
      </c>
    </row>
    <row r="1337" spans="1:5" x14ac:dyDescent="0.25">
      <c r="A1337" s="5" t="s">
        <v>2625</v>
      </c>
      <c r="B1337" s="15" t="s">
        <v>2626</v>
      </c>
      <c r="C1337" s="20" t="s">
        <v>155</v>
      </c>
      <c r="D1337" s="42">
        <v>6.6331887245178223</v>
      </c>
      <c r="E1337" s="53">
        <v>6.9974532127380371</v>
      </c>
    </row>
    <row r="1338" spans="1:5" x14ac:dyDescent="0.25">
      <c r="A1338" s="5" t="s">
        <v>2627</v>
      </c>
      <c r="B1338" s="15" t="s">
        <v>2628</v>
      </c>
      <c r="C1338" s="20"/>
      <c r="D1338" s="12" t="s">
        <v>1358</v>
      </c>
      <c r="E1338" s="33" t="s">
        <v>1358</v>
      </c>
    </row>
    <row r="1339" spans="1:5" ht="30" x14ac:dyDescent="0.25">
      <c r="A1339" s="5" t="s">
        <v>2629</v>
      </c>
      <c r="B1339" s="15" t="s">
        <v>2630</v>
      </c>
      <c r="C1339" s="20" t="s">
        <v>38</v>
      </c>
      <c r="D1339" s="47">
        <v>9.964713454246521E-2</v>
      </c>
      <c r="E1339" s="58">
        <v>0.10135249048471451</v>
      </c>
    </row>
    <row r="1340" spans="1:5" ht="30" x14ac:dyDescent="0.25">
      <c r="A1340" s="5" t="s">
        <v>2631</v>
      </c>
      <c r="B1340" s="15" t="s">
        <v>2632</v>
      </c>
      <c r="C1340" s="20" t="s">
        <v>33</v>
      </c>
      <c r="D1340" s="42">
        <v>2.0000016689300537</v>
      </c>
      <c r="E1340" s="53">
        <v>2</v>
      </c>
    </row>
    <row r="1341" spans="1:5" x14ac:dyDescent="0.25">
      <c r="A1341" s="5" t="s">
        <v>2633</v>
      </c>
      <c r="B1341" s="15" t="s">
        <v>2634</v>
      </c>
      <c r="C1341" s="20" t="s">
        <v>155</v>
      </c>
      <c r="D1341" s="42">
        <v>4.5174298286437988</v>
      </c>
      <c r="E1341" s="53">
        <v>4.6995205879211426</v>
      </c>
    </row>
    <row r="1342" spans="1:5" x14ac:dyDescent="0.25">
      <c r="A1342" s="5" t="s">
        <v>2635</v>
      </c>
      <c r="B1342" s="15" t="s">
        <v>2636</v>
      </c>
      <c r="C1342" s="20"/>
      <c r="D1342" s="12" t="s">
        <v>1358</v>
      </c>
      <c r="E1342" s="33" t="s">
        <v>1358</v>
      </c>
    </row>
    <row r="1343" spans="1:5" ht="30" x14ac:dyDescent="0.25">
      <c r="A1343" s="5" t="s">
        <v>2637</v>
      </c>
      <c r="B1343" s="15" t="s">
        <v>2638</v>
      </c>
      <c r="C1343" s="20" t="s">
        <v>38</v>
      </c>
      <c r="D1343" s="47">
        <v>3.9490167051553726E-2</v>
      </c>
      <c r="E1343" s="58">
        <v>4.0175832808017731E-2</v>
      </c>
    </row>
    <row r="1344" spans="1:5" ht="30" x14ac:dyDescent="0.25">
      <c r="A1344" s="5" t="s">
        <v>2639</v>
      </c>
      <c r="B1344" s="15" t="s">
        <v>2640</v>
      </c>
      <c r="C1344" s="20" t="s">
        <v>33</v>
      </c>
      <c r="D1344" s="42">
        <v>1.9999985694885254</v>
      </c>
      <c r="E1344" s="53">
        <v>1.999996542930603</v>
      </c>
    </row>
    <row r="1345" spans="1:5" x14ac:dyDescent="0.25">
      <c r="A1345" s="5" t="s">
        <v>2641</v>
      </c>
      <c r="B1345" s="15" t="s">
        <v>2642</v>
      </c>
      <c r="C1345" s="20" t="s">
        <v>155</v>
      </c>
      <c r="D1345" s="42">
        <v>2.0011177062988281</v>
      </c>
      <c r="E1345" s="53">
        <v>2.1261129379272461</v>
      </c>
    </row>
    <row r="1346" spans="1:5" x14ac:dyDescent="0.25">
      <c r="A1346" s="5" t="s">
        <v>2643</v>
      </c>
      <c r="B1346" s="15" t="s">
        <v>2644</v>
      </c>
      <c r="C1346" s="20"/>
      <c r="D1346" s="12" t="s">
        <v>1358</v>
      </c>
      <c r="E1346" s="33" t="s">
        <v>1358</v>
      </c>
    </row>
    <row r="1347" spans="1:5" ht="30" x14ac:dyDescent="0.25">
      <c r="A1347" s="5" t="s">
        <v>2645</v>
      </c>
      <c r="B1347" s="15" t="s">
        <v>2646</v>
      </c>
      <c r="C1347" s="20" t="s">
        <v>38</v>
      </c>
      <c r="D1347" s="47">
        <v>2.4274509400129318E-2</v>
      </c>
      <c r="E1347" s="58">
        <v>2.4695852771401405E-2</v>
      </c>
    </row>
    <row r="1348" spans="1:5" ht="30" x14ac:dyDescent="0.25">
      <c r="A1348" s="5" t="s">
        <v>2647</v>
      </c>
      <c r="B1348" s="15" t="s">
        <v>2648</v>
      </c>
      <c r="C1348" s="20" t="s">
        <v>33</v>
      </c>
      <c r="D1348" s="42">
        <v>2</v>
      </c>
      <c r="E1348" s="53">
        <v>1.9999978542327881</v>
      </c>
    </row>
    <row r="1349" spans="1:5" x14ac:dyDescent="0.25">
      <c r="A1349" s="5" t="s">
        <v>2649</v>
      </c>
      <c r="B1349" s="15" t="s">
        <v>2650</v>
      </c>
      <c r="C1349" s="20" t="s">
        <v>155</v>
      </c>
      <c r="D1349" s="42">
        <v>4.0500292778015137</v>
      </c>
      <c r="E1349" s="53">
        <v>4.3040471076965332</v>
      </c>
    </row>
    <row r="1350" spans="1:5" x14ac:dyDescent="0.25">
      <c r="A1350" s="5" t="s">
        <v>2651</v>
      </c>
      <c r="B1350" s="15" t="s">
        <v>2652</v>
      </c>
      <c r="C1350" s="20"/>
      <c r="D1350" s="12" t="s">
        <v>1358</v>
      </c>
      <c r="E1350" s="33" t="s">
        <v>1358</v>
      </c>
    </row>
    <row r="1351" spans="1:5" ht="30" x14ac:dyDescent="0.25">
      <c r="A1351" s="5" t="s">
        <v>2653</v>
      </c>
      <c r="B1351" s="15" t="s">
        <v>2654</v>
      </c>
      <c r="C1351" s="20" t="s">
        <v>38</v>
      </c>
      <c r="D1351" s="50">
        <v>7.2549013420939445E-3</v>
      </c>
      <c r="E1351" s="61">
        <v>7.3716449551284313E-3</v>
      </c>
    </row>
    <row r="1352" spans="1:5" ht="30" x14ac:dyDescent="0.25">
      <c r="A1352" s="5" t="s">
        <v>2655</v>
      </c>
      <c r="B1352" s="15" t="s">
        <v>2656</v>
      </c>
      <c r="C1352" s="20" t="s">
        <v>33</v>
      </c>
      <c r="D1352" s="42">
        <v>1.9999997615814209</v>
      </c>
      <c r="E1352" s="53">
        <v>1.9999939203262329</v>
      </c>
    </row>
    <row r="1353" spans="1:5" x14ac:dyDescent="0.25">
      <c r="A1353" s="5" t="s">
        <v>2657</v>
      </c>
      <c r="B1353" s="15" t="s">
        <v>2658</v>
      </c>
      <c r="C1353" s="20" t="s">
        <v>155</v>
      </c>
      <c r="D1353" s="42">
        <v>3.0657382011413574</v>
      </c>
      <c r="E1353" s="53">
        <v>3.2915382385253906</v>
      </c>
    </row>
    <row r="1354" spans="1:5" x14ac:dyDescent="0.25">
      <c r="A1354" s="5" t="s">
        <v>2659</v>
      </c>
      <c r="B1354" s="15" t="s">
        <v>2660</v>
      </c>
      <c r="C1354" s="20"/>
      <c r="D1354" s="12" t="s">
        <v>1358</v>
      </c>
      <c r="E1354" s="33" t="s">
        <v>1358</v>
      </c>
    </row>
    <row r="1355" spans="1:5" ht="30" x14ac:dyDescent="0.25">
      <c r="A1355" s="5" t="s">
        <v>2661</v>
      </c>
      <c r="B1355" s="15" t="s">
        <v>2662</v>
      </c>
      <c r="C1355" s="20" t="s">
        <v>38</v>
      </c>
      <c r="D1355" s="42">
        <v>1.0892318487167358</v>
      </c>
      <c r="E1355" s="53">
        <v>1.1079665422439575</v>
      </c>
    </row>
    <row r="1356" spans="1:5" ht="30" x14ac:dyDescent="0.25">
      <c r="A1356" s="5" t="s">
        <v>2663</v>
      </c>
      <c r="B1356" s="15" t="s">
        <v>2664</v>
      </c>
      <c r="C1356" s="20" t="s">
        <v>33</v>
      </c>
      <c r="D1356" s="47">
        <v>0.99999600648880005</v>
      </c>
      <c r="E1356" s="58">
        <v>0.99999856948852539</v>
      </c>
    </row>
    <row r="1357" spans="1:5" x14ac:dyDescent="0.25">
      <c r="A1357" s="5" t="s">
        <v>2665</v>
      </c>
      <c r="B1357" s="15" t="s">
        <v>2666</v>
      </c>
      <c r="C1357" s="20" t="s">
        <v>155</v>
      </c>
      <c r="D1357" s="45">
        <v>758.4005126953125</v>
      </c>
      <c r="E1357" s="56">
        <v>801.0673828125</v>
      </c>
    </row>
    <row r="1358" spans="1:5" x14ac:dyDescent="0.25">
      <c r="A1358" s="5" t="s">
        <v>2667</v>
      </c>
      <c r="B1358" s="15" t="s">
        <v>2668</v>
      </c>
      <c r="C1358" s="20"/>
      <c r="D1358" s="12" t="s">
        <v>1358</v>
      </c>
      <c r="E1358" s="33" t="s">
        <v>1358</v>
      </c>
    </row>
    <row r="1359" spans="1:5" ht="30" x14ac:dyDescent="0.25">
      <c r="A1359" s="5" t="s">
        <v>2669</v>
      </c>
      <c r="B1359" s="15" t="s">
        <v>2670</v>
      </c>
      <c r="C1359" s="20" t="s">
        <v>38</v>
      </c>
      <c r="D1359" s="46">
        <v>0</v>
      </c>
      <c r="E1359" s="57">
        <v>0</v>
      </c>
    </row>
    <row r="1360" spans="1:5" ht="30" x14ac:dyDescent="0.25">
      <c r="A1360" s="5" t="s">
        <v>2671</v>
      </c>
      <c r="B1360" s="15" t="s">
        <v>2672</v>
      </c>
      <c r="C1360" s="20" t="s">
        <v>33</v>
      </c>
      <c r="D1360" s="46">
        <v>0</v>
      </c>
      <c r="E1360" s="57">
        <v>0</v>
      </c>
    </row>
    <row r="1361" spans="1:5" x14ac:dyDescent="0.25">
      <c r="A1361" s="5" t="s">
        <v>2673</v>
      </c>
      <c r="B1361" s="15" t="s">
        <v>2674</v>
      </c>
      <c r="C1361" s="20" t="s">
        <v>155</v>
      </c>
      <c r="D1361" s="46">
        <v>0</v>
      </c>
      <c r="E1361" s="57">
        <v>0</v>
      </c>
    </row>
    <row r="1362" spans="1:5" ht="30" x14ac:dyDescent="0.25">
      <c r="A1362" s="5" t="s">
        <v>2675</v>
      </c>
      <c r="B1362" s="15" t="s">
        <v>2676</v>
      </c>
      <c r="C1362" s="20" t="s">
        <v>38</v>
      </c>
      <c r="D1362" s="47">
        <v>0.17499998211860657</v>
      </c>
      <c r="E1362" s="58">
        <v>0.17499998211860657</v>
      </c>
    </row>
    <row r="1363" spans="1:5" ht="30" x14ac:dyDescent="0.25">
      <c r="A1363" s="5" t="s">
        <v>2677</v>
      </c>
      <c r="B1363" s="15" t="s">
        <v>2678</v>
      </c>
      <c r="C1363" s="20" t="s">
        <v>30</v>
      </c>
      <c r="D1363" s="43">
        <v>57.200668334960938</v>
      </c>
      <c r="E1363" s="54">
        <v>57.200668334960938</v>
      </c>
    </row>
    <row r="1364" spans="1:5" ht="30" x14ac:dyDescent="0.25">
      <c r="A1364" s="5" t="s">
        <v>2679</v>
      </c>
      <c r="B1364" s="15" t="s">
        <v>2680</v>
      </c>
      <c r="C1364" s="20" t="s">
        <v>155</v>
      </c>
      <c r="D1364" s="45">
        <v>306.6199951171875</v>
      </c>
      <c r="E1364" s="56">
        <v>323.86410522460937</v>
      </c>
    </row>
    <row r="1365" spans="1:5" ht="30" x14ac:dyDescent="0.25">
      <c r="A1365" s="5" t="s">
        <v>2681</v>
      </c>
      <c r="B1365" s="15" t="s">
        <v>2682</v>
      </c>
      <c r="C1365" s="20" t="s">
        <v>30</v>
      </c>
      <c r="D1365" s="47">
        <v>0.95408123731613159</v>
      </c>
      <c r="E1365" s="58">
        <v>0.95379728078842163</v>
      </c>
    </row>
    <row r="1366" spans="1:5" ht="30" x14ac:dyDescent="0.25">
      <c r="A1366" s="5" t="s">
        <v>2683</v>
      </c>
      <c r="B1366" s="15" t="s">
        <v>2684</v>
      </c>
      <c r="C1366" s="20" t="s">
        <v>30</v>
      </c>
      <c r="D1366" s="43">
        <v>10.740077018737793</v>
      </c>
      <c r="E1366" s="54">
        <v>10.740021705627441</v>
      </c>
    </row>
    <row r="1367" spans="1:5" ht="30" x14ac:dyDescent="0.25">
      <c r="A1367" s="5" t="s">
        <v>2685</v>
      </c>
      <c r="B1367" s="15" t="s">
        <v>2686</v>
      </c>
      <c r="C1367" s="20" t="s">
        <v>1816</v>
      </c>
      <c r="D1367" s="48">
        <v>1870.695556640625</v>
      </c>
      <c r="E1367" s="59">
        <v>1870.695556640625</v>
      </c>
    </row>
    <row r="1368" spans="1:5" ht="30" x14ac:dyDescent="0.25">
      <c r="A1368" s="5" t="s">
        <v>2687</v>
      </c>
      <c r="B1368" s="15" t="s">
        <v>2688</v>
      </c>
      <c r="C1368" s="20" t="s">
        <v>38</v>
      </c>
      <c r="D1368" s="46">
        <v>0</v>
      </c>
      <c r="E1368" s="57">
        <v>0</v>
      </c>
    </row>
    <row r="1369" spans="1:5" ht="30" x14ac:dyDescent="0.25">
      <c r="A1369" s="5" t="s">
        <v>2689</v>
      </c>
      <c r="B1369" s="15" t="s">
        <v>2690</v>
      </c>
      <c r="C1369" s="20" t="s">
        <v>27</v>
      </c>
      <c r="D1369" s="46">
        <v>0</v>
      </c>
      <c r="E1369" s="57">
        <v>0</v>
      </c>
    </row>
    <row r="1370" spans="1:5" ht="30" x14ac:dyDescent="0.25">
      <c r="A1370" s="5" t="s">
        <v>2691</v>
      </c>
      <c r="B1370" s="15" t="s">
        <v>2692</v>
      </c>
      <c r="C1370" s="20" t="s">
        <v>27</v>
      </c>
      <c r="D1370" s="46">
        <v>0</v>
      </c>
      <c r="E1370" s="57">
        <v>0</v>
      </c>
    </row>
    <row r="1371" spans="1:5" ht="30" x14ac:dyDescent="0.25">
      <c r="A1371" s="5" t="s">
        <v>2693</v>
      </c>
      <c r="B1371" s="15" t="s">
        <v>2694</v>
      </c>
      <c r="C1371" s="20" t="s">
        <v>27</v>
      </c>
      <c r="D1371" s="46">
        <v>0</v>
      </c>
      <c r="E1371" s="57">
        <v>0</v>
      </c>
    </row>
    <row r="1372" spans="1:5" ht="30" x14ac:dyDescent="0.25">
      <c r="A1372" s="5" t="s">
        <v>2695</v>
      </c>
      <c r="B1372" s="15" t="s">
        <v>2696</v>
      </c>
      <c r="C1372" s="20" t="s">
        <v>27</v>
      </c>
      <c r="D1372" s="46">
        <v>0</v>
      </c>
      <c r="E1372" s="57">
        <v>0</v>
      </c>
    </row>
    <row r="1373" spans="1:5" ht="30" x14ac:dyDescent="0.25">
      <c r="A1373" s="5" t="s">
        <v>2697</v>
      </c>
      <c r="B1373" s="15" t="s">
        <v>2698</v>
      </c>
      <c r="C1373" s="20" t="s">
        <v>1829</v>
      </c>
      <c r="D1373" s="46">
        <v>0</v>
      </c>
      <c r="E1373" s="57">
        <v>0</v>
      </c>
    </row>
    <row r="1374" spans="1:5" ht="30" x14ac:dyDescent="0.25">
      <c r="A1374" s="5" t="s">
        <v>2699</v>
      </c>
      <c r="B1374" s="15" t="s">
        <v>2700</v>
      </c>
      <c r="C1374" s="20" t="s">
        <v>1829</v>
      </c>
      <c r="D1374" s="46">
        <v>0</v>
      </c>
      <c r="E1374" s="57">
        <v>0</v>
      </c>
    </row>
    <row r="1375" spans="1:5" ht="30" x14ac:dyDescent="0.25">
      <c r="A1375" s="5" t="s">
        <v>2701</v>
      </c>
      <c r="B1375" s="15" t="s">
        <v>2702</v>
      </c>
      <c r="C1375" s="20" t="s">
        <v>1013</v>
      </c>
      <c r="D1375" s="46">
        <v>0</v>
      </c>
      <c r="E1375" s="57">
        <v>0</v>
      </c>
    </row>
    <row r="1376" spans="1:5" ht="30" x14ac:dyDescent="0.25">
      <c r="A1376" s="5" t="s">
        <v>584</v>
      </c>
      <c r="B1376" s="15" t="s">
        <v>585</v>
      </c>
      <c r="C1376" s="20"/>
      <c r="D1376" s="47">
        <v>0.5</v>
      </c>
      <c r="E1376" s="58">
        <v>0.5</v>
      </c>
    </row>
    <row r="1377" spans="1:5" ht="30" x14ac:dyDescent="0.25">
      <c r="A1377" s="5" t="s">
        <v>586</v>
      </c>
      <c r="B1377" s="15" t="s">
        <v>587</v>
      </c>
      <c r="C1377" s="20"/>
      <c r="D1377" s="47">
        <v>0.5</v>
      </c>
      <c r="E1377" s="58">
        <v>0.5</v>
      </c>
    </row>
    <row r="1378" spans="1:5" ht="30" x14ac:dyDescent="0.25">
      <c r="A1378" s="5" t="s">
        <v>2703</v>
      </c>
      <c r="B1378" s="15" t="s">
        <v>2704</v>
      </c>
      <c r="C1378" s="20"/>
      <c r="D1378" s="47">
        <v>4.8496592789888382E-2</v>
      </c>
      <c r="E1378" s="58">
        <v>4.88140769302845E-2</v>
      </c>
    </row>
    <row r="1379" spans="1:5" ht="30" x14ac:dyDescent="0.25">
      <c r="A1379" s="5" t="s">
        <v>2705</v>
      </c>
      <c r="B1379" s="15" t="s">
        <v>2706</v>
      </c>
      <c r="C1379" s="20"/>
      <c r="D1379" s="47">
        <v>0.95150339603424072</v>
      </c>
      <c r="E1379" s="58">
        <v>0.95118582248687744</v>
      </c>
    </row>
    <row r="1380" spans="1:5" ht="30" x14ac:dyDescent="0.25">
      <c r="A1380" s="5" t="s">
        <v>548</v>
      </c>
      <c r="B1380" s="15" t="s">
        <v>549</v>
      </c>
      <c r="C1380" s="20"/>
      <c r="D1380" s="47">
        <v>9.9999994039535522E-2</v>
      </c>
      <c r="E1380" s="58">
        <v>9.9999994039535522E-2</v>
      </c>
    </row>
    <row r="1381" spans="1:5" ht="30" x14ac:dyDescent="0.25">
      <c r="A1381" s="5" t="s">
        <v>550</v>
      </c>
      <c r="B1381" s="15" t="s">
        <v>551</v>
      </c>
      <c r="C1381" s="20"/>
      <c r="D1381" s="47">
        <v>0.8990369439125061</v>
      </c>
      <c r="E1381" s="58">
        <v>0.8990369439125061</v>
      </c>
    </row>
    <row r="1382" spans="1:5" ht="30" x14ac:dyDescent="0.25">
      <c r="A1382" s="5" t="s">
        <v>552</v>
      </c>
      <c r="B1382" s="15" t="s">
        <v>553</v>
      </c>
      <c r="C1382" s="20"/>
      <c r="D1382" s="52">
        <v>9.6306204795837402E-4</v>
      </c>
      <c r="E1382" s="63">
        <v>9.6306204795837402E-4</v>
      </c>
    </row>
    <row r="1383" spans="1:5" ht="30" x14ac:dyDescent="0.25">
      <c r="A1383" s="5" t="s">
        <v>2707</v>
      </c>
      <c r="B1383" s="15" t="s">
        <v>2708</v>
      </c>
      <c r="C1383" s="20"/>
      <c r="D1383" s="52">
        <v>3.8762346957810223E-4</v>
      </c>
      <c r="E1383" s="63">
        <v>3.8616213714703918E-4</v>
      </c>
    </row>
    <row r="1384" spans="1:5" ht="30" x14ac:dyDescent="0.25">
      <c r="A1384" s="5" t="s">
        <v>2709</v>
      </c>
      <c r="B1384" s="15" t="s">
        <v>2710</v>
      </c>
      <c r="C1384" s="20"/>
      <c r="D1384" s="47">
        <v>0.99854272603988647</v>
      </c>
      <c r="E1384" s="58">
        <v>0.99854421615600586</v>
      </c>
    </row>
    <row r="1385" spans="1:5" ht="30" x14ac:dyDescent="0.25">
      <c r="A1385" s="5" t="s">
        <v>2711</v>
      </c>
      <c r="B1385" s="15" t="s">
        <v>2712</v>
      </c>
      <c r="C1385" s="20"/>
      <c r="D1385" s="50">
        <v>1.0696077952161431E-3</v>
      </c>
      <c r="E1385" s="61">
        <v>1.0696093086153269E-3</v>
      </c>
    </row>
    <row r="1386" spans="1:5" ht="30" x14ac:dyDescent="0.25">
      <c r="A1386" s="5" t="s">
        <v>554</v>
      </c>
      <c r="B1386" s="15" t="s">
        <v>555</v>
      </c>
      <c r="C1386" s="20"/>
      <c r="D1386" s="47">
        <v>0.96999996900558472</v>
      </c>
      <c r="E1386" s="58">
        <v>0.96999996900558472</v>
      </c>
    </row>
    <row r="1387" spans="1:5" ht="30" x14ac:dyDescent="0.25">
      <c r="A1387" s="5" t="s">
        <v>556</v>
      </c>
      <c r="B1387" s="15" t="s">
        <v>557</v>
      </c>
      <c r="C1387" s="20"/>
      <c r="D1387" s="47">
        <v>3.0000030994415283E-2</v>
      </c>
      <c r="E1387" s="58">
        <v>3.0000030994415283E-2</v>
      </c>
    </row>
    <row r="1388" spans="1:5" ht="30" x14ac:dyDescent="0.25">
      <c r="A1388" s="5" t="s">
        <v>2713</v>
      </c>
      <c r="B1388" s="15" t="s">
        <v>2714</v>
      </c>
      <c r="C1388" s="20"/>
      <c r="D1388" s="47">
        <v>0.95468240976333618</v>
      </c>
      <c r="E1388" s="58">
        <v>0.95452737808227539</v>
      </c>
    </row>
    <row r="1389" spans="1:5" ht="30" x14ac:dyDescent="0.25">
      <c r="A1389" s="5" t="s">
        <v>2715</v>
      </c>
      <c r="B1389" s="15" t="s">
        <v>2716</v>
      </c>
      <c r="C1389" s="20"/>
      <c r="D1389" s="47">
        <v>4.531753808259964E-2</v>
      </c>
      <c r="E1389" s="58">
        <v>4.5472554862499237E-2</v>
      </c>
    </row>
    <row r="1390" spans="1:5" ht="30" x14ac:dyDescent="0.25">
      <c r="A1390" s="5" t="s">
        <v>558</v>
      </c>
      <c r="B1390" s="15" t="s">
        <v>559</v>
      </c>
      <c r="C1390" s="20"/>
      <c r="D1390" s="47">
        <v>0.92000001668930054</v>
      </c>
      <c r="E1390" s="58">
        <v>0.92000001668930054</v>
      </c>
    </row>
    <row r="1391" spans="1:5" ht="30" x14ac:dyDescent="0.25">
      <c r="A1391" s="5" t="s">
        <v>560</v>
      </c>
      <c r="B1391" s="15" t="s">
        <v>561</v>
      </c>
      <c r="C1391" s="20"/>
      <c r="D1391" s="47">
        <v>7.9999983310699463E-2</v>
      </c>
      <c r="E1391" s="58">
        <v>7.9999983310699463E-2</v>
      </c>
    </row>
    <row r="1392" spans="1:5" ht="30" x14ac:dyDescent="0.25">
      <c r="A1392" s="5" t="s">
        <v>2717</v>
      </c>
      <c r="B1392" s="15" t="s">
        <v>2718</v>
      </c>
      <c r="C1392" s="20"/>
      <c r="D1392" s="47">
        <v>0.92118316888809204</v>
      </c>
      <c r="E1392" s="58">
        <v>0.92130017280578613</v>
      </c>
    </row>
    <row r="1393" spans="1:5" ht="30" x14ac:dyDescent="0.25">
      <c r="A1393" s="5" t="s">
        <v>2719</v>
      </c>
      <c r="B1393" s="15" t="s">
        <v>2720</v>
      </c>
      <c r="C1393" s="20"/>
      <c r="D1393" s="47">
        <v>7.8816890716552734E-2</v>
      </c>
      <c r="E1393" s="58">
        <v>7.869989424943924E-2</v>
      </c>
    </row>
    <row r="1394" spans="1:5" ht="30" x14ac:dyDescent="0.25">
      <c r="A1394" s="5" t="s">
        <v>562</v>
      </c>
      <c r="B1394" s="15" t="s">
        <v>563</v>
      </c>
      <c r="C1394" s="20"/>
      <c r="D1394" s="47">
        <v>0.98900002241134644</v>
      </c>
      <c r="E1394" s="58">
        <v>0.98900002241134644</v>
      </c>
    </row>
    <row r="1395" spans="1:5" ht="30" x14ac:dyDescent="0.25">
      <c r="A1395" s="5" t="s">
        <v>564</v>
      </c>
      <c r="B1395" s="15" t="s">
        <v>565</v>
      </c>
      <c r="C1395" s="20"/>
      <c r="D1395" s="47">
        <v>1.0999977588653564E-2</v>
      </c>
      <c r="E1395" s="58">
        <v>1.0999977588653564E-2</v>
      </c>
    </row>
    <row r="1396" spans="1:5" ht="30" x14ac:dyDescent="0.25">
      <c r="A1396" s="5" t="s">
        <v>2721</v>
      </c>
      <c r="B1396" s="15" t="s">
        <v>2722</v>
      </c>
      <c r="C1396" s="20"/>
      <c r="D1396" s="47">
        <v>0.99602437019348145</v>
      </c>
      <c r="E1396" s="58">
        <v>0.99603945016860962</v>
      </c>
    </row>
    <row r="1397" spans="1:5" ht="30" x14ac:dyDescent="0.25">
      <c r="A1397" s="5" t="s">
        <v>2723</v>
      </c>
      <c r="B1397" s="15" t="s">
        <v>2724</v>
      </c>
      <c r="C1397" s="20"/>
      <c r="D1397" s="50">
        <v>3.9755790494382381E-3</v>
      </c>
      <c r="E1397" s="61">
        <v>3.9605707861483097E-3</v>
      </c>
    </row>
    <row r="1398" spans="1:5" ht="30" x14ac:dyDescent="0.25">
      <c r="A1398" s="5" t="s">
        <v>566</v>
      </c>
      <c r="B1398" s="15" t="s">
        <v>567</v>
      </c>
      <c r="C1398" s="20"/>
      <c r="D1398" s="47">
        <v>0.95399999618530273</v>
      </c>
      <c r="E1398" s="58">
        <v>0.95399999618530273</v>
      </c>
    </row>
    <row r="1399" spans="1:5" ht="30" x14ac:dyDescent="0.25">
      <c r="A1399" s="5" t="s">
        <v>568</v>
      </c>
      <c r="B1399" s="15" t="s">
        <v>569</v>
      </c>
      <c r="C1399" s="20"/>
      <c r="D1399" s="47">
        <v>4.6000003814697266E-2</v>
      </c>
      <c r="E1399" s="58">
        <v>4.6000003814697266E-2</v>
      </c>
    </row>
    <row r="1400" spans="1:5" ht="30" x14ac:dyDescent="0.25">
      <c r="A1400" s="5" t="s">
        <v>2725</v>
      </c>
      <c r="B1400" s="15" t="s">
        <v>2726</v>
      </c>
      <c r="C1400" s="20"/>
      <c r="D1400" s="47">
        <v>0.94149774312973022</v>
      </c>
      <c r="E1400" s="58">
        <v>0.94240164756774902</v>
      </c>
    </row>
    <row r="1401" spans="1:5" ht="30" x14ac:dyDescent="0.25">
      <c r="A1401" s="5" t="s">
        <v>2727</v>
      </c>
      <c r="B1401" s="15" t="s">
        <v>2728</v>
      </c>
      <c r="C1401" s="20"/>
      <c r="D1401" s="47">
        <v>5.8502227067947388E-2</v>
      </c>
      <c r="E1401" s="58">
        <v>5.7598352432250977E-2</v>
      </c>
    </row>
    <row r="1402" spans="1:5" ht="30" x14ac:dyDescent="0.25">
      <c r="A1402" s="5" t="s">
        <v>570</v>
      </c>
      <c r="B1402" s="15" t="s">
        <v>571</v>
      </c>
      <c r="C1402" s="20"/>
      <c r="D1402" s="47">
        <v>0.87299996614456177</v>
      </c>
      <c r="E1402" s="58">
        <v>0.87299996614456177</v>
      </c>
    </row>
    <row r="1403" spans="1:5" ht="30" x14ac:dyDescent="0.25">
      <c r="A1403" s="5" t="s">
        <v>572</v>
      </c>
      <c r="B1403" s="15" t="s">
        <v>573</v>
      </c>
      <c r="C1403" s="20"/>
      <c r="D1403" s="47">
        <v>0.1000000387430191</v>
      </c>
      <c r="E1403" s="58">
        <v>0.1000000387430191</v>
      </c>
    </row>
    <row r="1404" spans="1:5" ht="30" x14ac:dyDescent="0.25">
      <c r="A1404" s="5" t="s">
        <v>574</v>
      </c>
      <c r="B1404" s="15" t="s">
        <v>575</v>
      </c>
      <c r="C1404" s="20"/>
      <c r="D1404" s="47">
        <v>2.6999995112419128E-2</v>
      </c>
      <c r="E1404" s="58">
        <v>2.6999995112419128E-2</v>
      </c>
    </row>
    <row r="1405" spans="1:5" ht="30" x14ac:dyDescent="0.25">
      <c r="A1405" s="5" t="s">
        <v>2729</v>
      </c>
      <c r="B1405" s="15" t="s">
        <v>2730</v>
      </c>
      <c r="C1405" s="20"/>
      <c r="D1405" s="47">
        <v>0.96867930889129639</v>
      </c>
      <c r="E1405" s="58">
        <v>0.96849662065505981</v>
      </c>
    </row>
    <row r="1406" spans="1:5" ht="30" x14ac:dyDescent="0.25">
      <c r="A1406" s="5" t="s">
        <v>2731</v>
      </c>
      <c r="B1406" s="15" t="s">
        <v>2732</v>
      </c>
      <c r="C1406" s="20"/>
      <c r="D1406" s="50">
        <v>3.7952403072267771E-3</v>
      </c>
      <c r="E1406" s="61">
        <v>3.8526705466210842E-3</v>
      </c>
    </row>
    <row r="1407" spans="1:5" ht="30" x14ac:dyDescent="0.25">
      <c r="A1407" s="5" t="s">
        <v>2733</v>
      </c>
      <c r="B1407" s="15" t="s">
        <v>2734</v>
      </c>
      <c r="C1407" s="20"/>
      <c r="D1407" s="47">
        <v>2.7525447309017181E-2</v>
      </c>
      <c r="E1407" s="58">
        <v>2.7650738134980202E-2</v>
      </c>
    </row>
    <row r="1408" spans="1:5" ht="30" x14ac:dyDescent="0.25">
      <c r="A1408" s="5" t="s">
        <v>576</v>
      </c>
      <c r="B1408" s="15" t="s">
        <v>577</v>
      </c>
      <c r="C1408" s="20"/>
      <c r="D1408" s="47">
        <v>0.94199997186660767</v>
      </c>
      <c r="E1408" s="58">
        <v>0.94199997186660767</v>
      </c>
    </row>
    <row r="1409" spans="1:5" ht="30" x14ac:dyDescent="0.25">
      <c r="A1409" s="5" t="s">
        <v>578</v>
      </c>
      <c r="B1409" s="15" t="s">
        <v>579</v>
      </c>
      <c r="C1409" s="20"/>
      <c r="D1409" s="47">
        <v>5.8000028133392334E-2</v>
      </c>
      <c r="E1409" s="58">
        <v>5.8000028133392334E-2</v>
      </c>
    </row>
    <row r="1410" spans="1:5" ht="30" x14ac:dyDescent="0.25">
      <c r="A1410" s="5" t="s">
        <v>2735</v>
      </c>
      <c r="B1410" s="15" t="s">
        <v>2736</v>
      </c>
      <c r="C1410" s="20"/>
      <c r="D1410" s="47">
        <v>0.94249051809310913</v>
      </c>
      <c r="E1410" s="58">
        <v>0.94220376014709473</v>
      </c>
    </row>
    <row r="1411" spans="1:5" ht="30" x14ac:dyDescent="0.25">
      <c r="A1411" s="5" t="s">
        <v>2737</v>
      </c>
      <c r="B1411" s="15" t="s">
        <v>2738</v>
      </c>
      <c r="C1411" s="20"/>
      <c r="D1411" s="47">
        <v>5.7509534060955048E-2</v>
      </c>
      <c r="E1411" s="58">
        <v>5.7796202600002289E-2</v>
      </c>
    </row>
    <row r="1412" spans="1:5" ht="30" x14ac:dyDescent="0.25">
      <c r="A1412" s="5" t="s">
        <v>580</v>
      </c>
      <c r="B1412" s="15" t="s">
        <v>581</v>
      </c>
      <c r="C1412" s="20"/>
      <c r="D1412" s="47">
        <v>0.93930000066757202</v>
      </c>
      <c r="E1412" s="58">
        <v>0.93930000066757202</v>
      </c>
    </row>
    <row r="1413" spans="1:5" ht="30" x14ac:dyDescent="0.25">
      <c r="A1413" s="5" t="s">
        <v>582</v>
      </c>
      <c r="B1413" s="15" t="s">
        <v>583</v>
      </c>
      <c r="C1413" s="20"/>
      <c r="D1413" s="47">
        <v>6.0699999332427979E-2</v>
      </c>
      <c r="E1413" s="58">
        <v>6.0699999332427979E-2</v>
      </c>
    </row>
    <row r="1414" spans="1:5" ht="30" x14ac:dyDescent="0.25">
      <c r="A1414" s="5" t="s">
        <v>2739</v>
      </c>
      <c r="B1414" s="15" t="s">
        <v>2740</v>
      </c>
      <c r="C1414" s="20"/>
      <c r="D1414" s="47">
        <v>0.95796787738800049</v>
      </c>
      <c r="E1414" s="58">
        <v>0.95731085538864136</v>
      </c>
    </row>
    <row r="1415" spans="1:5" ht="30" x14ac:dyDescent="0.25">
      <c r="A1415" s="5" t="s">
        <v>2741</v>
      </c>
      <c r="B1415" s="15" t="s">
        <v>2742</v>
      </c>
      <c r="C1415" s="20"/>
      <c r="D1415" s="47">
        <v>4.2032103985548019E-2</v>
      </c>
      <c r="E1415" s="58">
        <v>4.268917441368103E-2</v>
      </c>
    </row>
    <row r="1416" spans="1:5" ht="30" x14ac:dyDescent="0.25">
      <c r="A1416" s="5" t="s">
        <v>588</v>
      </c>
      <c r="B1416" s="15" t="s">
        <v>589</v>
      </c>
      <c r="C1416" s="20"/>
      <c r="D1416" s="47">
        <v>0.3333333432674408</v>
      </c>
      <c r="E1416" s="58">
        <v>0.3333333432674408</v>
      </c>
    </row>
    <row r="1417" spans="1:5" ht="30" x14ac:dyDescent="0.25">
      <c r="A1417" s="5" t="s">
        <v>590</v>
      </c>
      <c r="B1417" s="15" t="s">
        <v>591</v>
      </c>
      <c r="C1417" s="20"/>
      <c r="D1417" s="47">
        <v>0.33333331346511841</v>
      </c>
      <c r="E1417" s="58">
        <v>0.33333331346511841</v>
      </c>
    </row>
    <row r="1418" spans="1:5" ht="30" x14ac:dyDescent="0.25">
      <c r="A1418" s="5" t="s">
        <v>592</v>
      </c>
      <c r="B1418" s="15" t="s">
        <v>593</v>
      </c>
      <c r="C1418" s="20"/>
      <c r="D1418" s="47">
        <v>0.3333333432674408</v>
      </c>
      <c r="E1418" s="58">
        <v>0.3333333432674408</v>
      </c>
    </row>
    <row r="1419" spans="1:5" ht="30" x14ac:dyDescent="0.25">
      <c r="A1419" s="5" t="s">
        <v>2743</v>
      </c>
      <c r="B1419" s="15" t="s">
        <v>2744</v>
      </c>
      <c r="C1419" s="20"/>
      <c r="D1419" s="51">
        <v>9.2275087570925507E-10</v>
      </c>
      <c r="E1419" s="62">
        <v>8.733113121550673E-10</v>
      </c>
    </row>
    <row r="1420" spans="1:5" ht="30" x14ac:dyDescent="0.25">
      <c r="A1420" s="5" t="s">
        <v>2745</v>
      </c>
      <c r="B1420" s="15" t="s">
        <v>2746</v>
      </c>
      <c r="C1420" s="20"/>
      <c r="D1420" s="47">
        <v>0.49999997019767761</v>
      </c>
      <c r="E1420" s="58">
        <v>0.5</v>
      </c>
    </row>
    <row r="1421" spans="1:5" ht="30" x14ac:dyDescent="0.25">
      <c r="A1421" s="5" t="s">
        <v>2747</v>
      </c>
      <c r="B1421" s="15" t="s">
        <v>2748</v>
      </c>
      <c r="C1421" s="20"/>
      <c r="D1421" s="47">
        <v>0.50000005960464478</v>
      </c>
      <c r="E1421" s="58">
        <v>0.50000005960464478</v>
      </c>
    </row>
    <row r="1422" spans="1:5" ht="30" x14ac:dyDescent="0.25">
      <c r="A1422" s="5" t="s">
        <v>598</v>
      </c>
      <c r="B1422" s="15" t="s">
        <v>599</v>
      </c>
      <c r="C1422" s="20"/>
      <c r="D1422" s="47">
        <v>0.5</v>
      </c>
      <c r="E1422" s="58">
        <v>0.5</v>
      </c>
    </row>
    <row r="1423" spans="1:5" ht="30" x14ac:dyDescent="0.25">
      <c r="A1423" s="5" t="s">
        <v>600</v>
      </c>
      <c r="B1423" s="15" t="s">
        <v>601</v>
      </c>
      <c r="C1423" s="20"/>
      <c r="D1423" s="47">
        <v>0.5</v>
      </c>
      <c r="E1423" s="58">
        <v>0.5</v>
      </c>
    </row>
    <row r="1424" spans="1:5" ht="30" x14ac:dyDescent="0.25">
      <c r="A1424" s="5" t="s">
        <v>2749</v>
      </c>
      <c r="B1424" s="15" t="s">
        <v>2750</v>
      </c>
      <c r="C1424" s="20"/>
      <c r="D1424" s="47">
        <v>0.50193625688552856</v>
      </c>
      <c r="E1424" s="58">
        <v>0.50158250331878662</v>
      </c>
    </row>
    <row r="1425" spans="1:5" ht="30" x14ac:dyDescent="0.25">
      <c r="A1425" s="5" t="s">
        <v>2751</v>
      </c>
      <c r="B1425" s="15" t="s">
        <v>2752</v>
      </c>
      <c r="C1425" s="20"/>
      <c r="D1425" s="47">
        <v>0.49806380271911621</v>
      </c>
      <c r="E1425" s="58">
        <v>0.49841758608818054</v>
      </c>
    </row>
    <row r="1426" spans="1:5" ht="30" x14ac:dyDescent="0.25">
      <c r="A1426" s="5" t="s">
        <v>594</v>
      </c>
      <c r="B1426" s="15" t="s">
        <v>595</v>
      </c>
      <c r="C1426" s="20"/>
      <c r="D1426" s="47">
        <v>0.5</v>
      </c>
      <c r="E1426" s="58">
        <v>0.5</v>
      </c>
    </row>
    <row r="1427" spans="1:5" ht="30" x14ac:dyDescent="0.25">
      <c r="A1427" s="5" t="s">
        <v>596</v>
      </c>
      <c r="B1427" s="15" t="s">
        <v>597</v>
      </c>
      <c r="C1427" s="20"/>
      <c r="D1427" s="47">
        <v>0.5</v>
      </c>
      <c r="E1427" s="58">
        <v>0.5</v>
      </c>
    </row>
    <row r="1428" spans="1:5" ht="30" x14ac:dyDescent="0.25">
      <c r="A1428" s="5" t="s">
        <v>2753</v>
      </c>
      <c r="B1428" s="15" t="s">
        <v>2754</v>
      </c>
      <c r="C1428" s="20"/>
      <c r="D1428" s="47">
        <v>0.5</v>
      </c>
      <c r="E1428" s="58">
        <v>0.5</v>
      </c>
    </row>
    <row r="1429" spans="1:5" ht="30" x14ac:dyDescent="0.25">
      <c r="A1429" s="5" t="s">
        <v>2755</v>
      </c>
      <c r="B1429" s="15" t="s">
        <v>2756</v>
      </c>
      <c r="C1429" s="20"/>
      <c r="D1429" s="47">
        <v>0.5</v>
      </c>
      <c r="E1429" s="58">
        <v>0.5</v>
      </c>
    </row>
    <row r="1430" spans="1:5" ht="30" x14ac:dyDescent="0.25">
      <c r="A1430" s="5" t="s">
        <v>2757</v>
      </c>
      <c r="B1430" s="15" t="s">
        <v>2758</v>
      </c>
      <c r="C1430" s="20"/>
      <c r="D1430" s="12" t="s">
        <v>1358</v>
      </c>
      <c r="E1430" s="33" t="s">
        <v>1358</v>
      </c>
    </row>
    <row r="1431" spans="1:5" ht="30" x14ac:dyDescent="0.25">
      <c r="A1431" s="5" t="s">
        <v>2759</v>
      </c>
      <c r="B1431" s="15" t="s">
        <v>2760</v>
      </c>
      <c r="C1431" s="20" t="s">
        <v>30</v>
      </c>
      <c r="D1431" s="45">
        <v>149.40191650390625</v>
      </c>
      <c r="E1431" s="54">
        <v>94.416183471679688</v>
      </c>
    </row>
    <row r="1432" spans="1:5" ht="45" x14ac:dyDescent="0.25">
      <c r="A1432" s="5" t="s">
        <v>2761</v>
      </c>
      <c r="B1432" s="15" t="s">
        <v>2762</v>
      </c>
      <c r="C1432" s="20" t="s">
        <v>30</v>
      </c>
      <c r="D1432" s="43">
        <v>57.000175476074219</v>
      </c>
      <c r="E1432" s="54">
        <v>55.107948303222656</v>
      </c>
    </row>
    <row r="1433" spans="1:5" ht="45" x14ac:dyDescent="0.25">
      <c r="A1433" s="5" t="s">
        <v>2763</v>
      </c>
      <c r="B1433" s="15" t="s">
        <v>2764</v>
      </c>
      <c r="C1433" s="20" t="s">
        <v>30</v>
      </c>
      <c r="D1433" s="45">
        <v>146.96778869628906</v>
      </c>
      <c r="E1433" s="56">
        <v>146.06163024902344</v>
      </c>
    </row>
    <row r="1434" spans="1:5" ht="30" x14ac:dyDescent="0.25">
      <c r="A1434" s="5" t="s">
        <v>2765</v>
      </c>
      <c r="B1434" s="15" t="s">
        <v>2766</v>
      </c>
      <c r="C1434" s="20" t="s">
        <v>1308</v>
      </c>
      <c r="D1434" s="48">
        <v>1971.0919189453125</v>
      </c>
      <c r="E1434" s="59">
        <v>1987.142578125</v>
      </c>
    </row>
    <row r="1435" spans="1:5" ht="30" x14ac:dyDescent="0.25">
      <c r="A1435" s="5" t="s">
        <v>2767</v>
      </c>
      <c r="B1435" s="15" t="s">
        <v>2768</v>
      </c>
      <c r="C1435" s="20" t="s">
        <v>33</v>
      </c>
      <c r="D1435" s="42">
        <v>2.943819522857666</v>
      </c>
      <c r="E1435" s="53">
        <v>3.5410382747650146</v>
      </c>
    </row>
    <row r="1436" spans="1:5" ht="30" x14ac:dyDescent="0.25">
      <c r="A1436" s="5" t="s">
        <v>2769</v>
      </c>
      <c r="B1436" s="15" t="s">
        <v>2770</v>
      </c>
      <c r="C1436" s="20" t="s">
        <v>33</v>
      </c>
      <c r="D1436" s="43">
        <v>13.249808311462402</v>
      </c>
      <c r="E1436" s="54">
        <v>13.960526466369629</v>
      </c>
    </row>
    <row r="1437" spans="1:5" ht="30" x14ac:dyDescent="0.25">
      <c r="A1437" s="5" t="s">
        <v>2771</v>
      </c>
      <c r="B1437" s="15" t="s">
        <v>2772</v>
      </c>
      <c r="C1437" s="20" t="s">
        <v>33</v>
      </c>
      <c r="D1437" s="43">
        <v>17.100324630737305</v>
      </c>
      <c r="E1437" s="54">
        <v>15.628491401672363</v>
      </c>
    </row>
    <row r="1438" spans="1:5" ht="30" x14ac:dyDescent="0.25">
      <c r="A1438" s="5" t="s">
        <v>2773</v>
      </c>
      <c r="B1438" s="15" t="s">
        <v>2774</v>
      </c>
      <c r="C1438" s="20" t="s">
        <v>33</v>
      </c>
      <c r="D1438" s="43">
        <v>65.910049438476563</v>
      </c>
      <c r="E1438" s="54">
        <v>66.071884155273438</v>
      </c>
    </row>
    <row r="1439" spans="1:5" ht="30" x14ac:dyDescent="0.25">
      <c r="A1439" s="5" t="s">
        <v>2775</v>
      </c>
      <c r="B1439" s="15" t="s">
        <v>2776</v>
      </c>
      <c r="C1439" s="20" t="s">
        <v>33</v>
      </c>
      <c r="D1439" s="47">
        <v>0.79281944036483765</v>
      </c>
      <c r="E1439" s="58">
        <v>0.79471695423126221</v>
      </c>
    </row>
    <row r="1440" spans="1:5" ht="30" x14ac:dyDescent="0.25">
      <c r="A1440" s="5" t="s">
        <v>2777</v>
      </c>
      <c r="B1440" s="15" t="s">
        <v>2778</v>
      </c>
      <c r="C1440" s="20" t="s">
        <v>33</v>
      </c>
      <c r="D1440" s="50">
        <v>3.1713978387415409E-3</v>
      </c>
      <c r="E1440" s="61">
        <v>3.3418259117752314E-3</v>
      </c>
    </row>
    <row r="1441" spans="1:5" ht="45" x14ac:dyDescent="0.25">
      <c r="A1441" s="5" t="s">
        <v>2779</v>
      </c>
      <c r="B1441" s="15" t="s">
        <v>2780</v>
      </c>
      <c r="C1441" s="20" t="s">
        <v>71</v>
      </c>
      <c r="D1441" s="43">
        <v>29.829044342041016</v>
      </c>
      <c r="E1441" s="54">
        <v>29.831142425537109</v>
      </c>
    </row>
    <row r="1442" spans="1:5" ht="45" x14ac:dyDescent="0.25">
      <c r="A1442" s="5" t="s">
        <v>2781</v>
      </c>
      <c r="B1442" s="15" t="s">
        <v>2782</v>
      </c>
      <c r="C1442" s="20" t="s">
        <v>122</v>
      </c>
      <c r="D1442" s="43">
        <v>93.898834228515625</v>
      </c>
      <c r="E1442" s="56">
        <v>100.97818756103516</v>
      </c>
    </row>
    <row r="1443" spans="1:5" ht="45" x14ac:dyDescent="0.25">
      <c r="A1443" s="5" t="s">
        <v>2783</v>
      </c>
      <c r="B1443" s="15" t="s">
        <v>2784</v>
      </c>
      <c r="C1443" s="20"/>
      <c r="D1443" s="43">
        <v>32.852867126464844</v>
      </c>
      <c r="E1443" s="54">
        <v>35.329757690429688</v>
      </c>
    </row>
    <row r="1444" spans="1:5" ht="30" x14ac:dyDescent="0.25">
      <c r="A1444" s="5" t="s">
        <v>2785</v>
      </c>
      <c r="B1444" s="15" t="s">
        <v>2786</v>
      </c>
      <c r="C1444" s="20" t="s">
        <v>41</v>
      </c>
      <c r="D1444" s="50">
        <v>7.6182573102414608E-3</v>
      </c>
      <c r="E1444" s="61">
        <v>7.1421158500015736E-3</v>
      </c>
    </row>
    <row r="1445" spans="1:5" ht="45" x14ac:dyDescent="0.25">
      <c r="A1445" s="5" t="s">
        <v>2787</v>
      </c>
      <c r="B1445" s="15" t="s">
        <v>2788</v>
      </c>
      <c r="C1445" s="20" t="s">
        <v>71</v>
      </c>
      <c r="D1445" s="42">
        <v>7.9418630599975586</v>
      </c>
      <c r="E1445" s="53">
        <v>7.3851819038391113</v>
      </c>
    </row>
    <row r="1446" spans="1:5" ht="45" x14ac:dyDescent="0.25">
      <c r="A1446" s="5" t="s">
        <v>2789</v>
      </c>
      <c r="B1446" s="15" t="s">
        <v>2790</v>
      </c>
      <c r="C1446" s="20" t="s">
        <v>122</v>
      </c>
      <c r="D1446" s="43">
        <v>25.00018310546875</v>
      </c>
      <c r="E1446" s="54">
        <v>24.998779296875</v>
      </c>
    </row>
    <row r="1447" spans="1:5" ht="30" x14ac:dyDescent="0.25">
      <c r="A1447" s="5" t="s">
        <v>2791</v>
      </c>
      <c r="B1447" s="15" t="s">
        <v>2792</v>
      </c>
      <c r="C1447" s="20"/>
      <c r="D1447" s="46">
        <v>0</v>
      </c>
      <c r="E1447" s="57">
        <v>0</v>
      </c>
    </row>
    <row r="1448" spans="1:5" ht="30" x14ac:dyDescent="0.25">
      <c r="A1448" s="5" t="s">
        <v>2793</v>
      </c>
      <c r="B1448" s="15" t="s">
        <v>2794</v>
      </c>
      <c r="C1448" s="20" t="s">
        <v>1338</v>
      </c>
      <c r="D1448" s="46">
        <v>0</v>
      </c>
      <c r="E1448" s="57">
        <v>0</v>
      </c>
    </row>
    <row r="1449" spans="1:5" ht="30" x14ac:dyDescent="0.25">
      <c r="A1449" s="5" t="s">
        <v>2795</v>
      </c>
      <c r="B1449" s="15" t="s">
        <v>2796</v>
      </c>
      <c r="C1449" s="20" t="s">
        <v>1338</v>
      </c>
      <c r="D1449" s="46">
        <v>0</v>
      </c>
      <c r="E1449" s="57">
        <v>0</v>
      </c>
    </row>
    <row r="1450" spans="1:5" ht="30" x14ac:dyDescent="0.25">
      <c r="A1450" s="5" t="s">
        <v>2797</v>
      </c>
      <c r="B1450" s="15" t="s">
        <v>2798</v>
      </c>
      <c r="C1450" s="20" t="s">
        <v>33</v>
      </c>
      <c r="D1450" s="42">
        <v>6</v>
      </c>
      <c r="E1450" s="53">
        <v>6</v>
      </c>
    </row>
    <row r="1451" spans="1:5" ht="45" x14ac:dyDescent="0.25">
      <c r="A1451" s="5" t="s">
        <v>2799</v>
      </c>
      <c r="B1451" s="15" t="s">
        <v>2800</v>
      </c>
      <c r="C1451" s="20" t="s">
        <v>33</v>
      </c>
      <c r="D1451" s="42">
        <v>2.943819522857666</v>
      </c>
      <c r="E1451" s="53">
        <v>3.5410382747650146</v>
      </c>
    </row>
    <row r="1452" spans="1:5" ht="30" x14ac:dyDescent="0.25">
      <c r="A1452" s="5" t="s">
        <v>2801</v>
      </c>
      <c r="B1452" s="15" t="s">
        <v>2802</v>
      </c>
      <c r="C1452" s="20" t="s">
        <v>33</v>
      </c>
      <c r="D1452" s="43">
        <v>17.100324630737305</v>
      </c>
      <c r="E1452" s="54">
        <v>15.628491401672363</v>
      </c>
    </row>
    <row r="1453" spans="1:5" ht="30" x14ac:dyDescent="0.25">
      <c r="A1453" s="5" t="s">
        <v>2803</v>
      </c>
      <c r="B1453" s="15" t="s">
        <v>2804</v>
      </c>
      <c r="C1453" s="20" t="s">
        <v>1338</v>
      </c>
      <c r="D1453" s="46">
        <v>0</v>
      </c>
      <c r="E1453" s="57">
        <v>0</v>
      </c>
    </row>
    <row r="1454" spans="1:5" ht="45" x14ac:dyDescent="0.25">
      <c r="A1454" s="5" t="s">
        <v>2805</v>
      </c>
      <c r="B1454" s="15" t="s">
        <v>2806</v>
      </c>
      <c r="C1454" s="20"/>
      <c r="D1454" s="46">
        <v>0</v>
      </c>
      <c r="E1454" s="57">
        <v>0</v>
      </c>
    </row>
    <row r="1455" spans="1:5" ht="45" x14ac:dyDescent="0.25">
      <c r="A1455" s="5" t="s">
        <v>2807</v>
      </c>
      <c r="B1455" s="15" t="s">
        <v>2808</v>
      </c>
      <c r="C1455" s="20"/>
      <c r="D1455" s="46">
        <v>0</v>
      </c>
      <c r="E1455" s="57">
        <v>0</v>
      </c>
    </row>
    <row r="1456" spans="1:5" ht="45" x14ac:dyDescent="0.25">
      <c r="A1456" s="5" t="s">
        <v>2809</v>
      </c>
      <c r="B1456" s="15" t="s">
        <v>2810</v>
      </c>
      <c r="C1456" s="20"/>
      <c r="D1456" s="46">
        <v>0</v>
      </c>
      <c r="E1456" s="57">
        <v>0</v>
      </c>
    </row>
    <row r="1457" spans="1:5" ht="45" x14ac:dyDescent="0.25">
      <c r="A1457" s="5" t="s">
        <v>2811</v>
      </c>
      <c r="B1457" s="15" t="s">
        <v>2812</v>
      </c>
      <c r="C1457" s="20"/>
      <c r="D1457" s="46">
        <v>0</v>
      </c>
      <c r="E1457" s="57">
        <v>0</v>
      </c>
    </row>
    <row r="1458" spans="1:5" ht="30" x14ac:dyDescent="0.25">
      <c r="A1458" s="5" t="s">
        <v>2813</v>
      </c>
      <c r="B1458" s="15" t="s">
        <v>2814</v>
      </c>
      <c r="C1458" s="20" t="s">
        <v>1338</v>
      </c>
      <c r="D1458" s="46">
        <v>0</v>
      </c>
      <c r="E1458" s="57">
        <v>0</v>
      </c>
    </row>
    <row r="1459" spans="1:5" ht="45" x14ac:dyDescent="0.25">
      <c r="A1459" s="5" t="s">
        <v>2815</v>
      </c>
      <c r="B1459" s="15" t="s">
        <v>2816</v>
      </c>
      <c r="C1459" s="20" t="s">
        <v>1347</v>
      </c>
      <c r="D1459" s="46">
        <v>0</v>
      </c>
      <c r="E1459" s="57">
        <v>0</v>
      </c>
    </row>
    <row r="1460" spans="1:5" ht="45" x14ac:dyDescent="0.25">
      <c r="A1460" s="5" t="s">
        <v>2817</v>
      </c>
      <c r="B1460" s="15" t="s">
        <v>2818</v>
      </c>
      <c r="C1460" s="20" t="s">
        <v>1353</v>
      </c>
      <c r="D1460" s="46">
        <v>0</v>
      </c>
      <c r="E1460" s="57">
        <v>0</v>
      </c>
    </row>
    <row r="1461" spans="1:5" ht="45" x14ac:dyDescent="0.25">
      <c r="A1461" s="5" t="s">
        <v>2819</v>
      </c>
      <c r="B1461" s="15" t="s">
        <v>2820</v>
      </c>
      <c r="C1461" s="20" t="s">
        <v>1353</v>
      </c>
      <c r="D1461" s="46">
        <v>0</v>
      </c>
      <c r="E1461" s="57">
        <v>0</v>
      </c>
    </row>
    <row r="1462" spans="1:5" ht="45" x14ac:dyDescent="0.25">
      <c r="A1462" s="5" t="s">
        <v>2821</v>
      </c>
      <c r="B1462" s="15" t="s">
        <v>2822</v>
      </c>
      <c r="C1462" s="20" t="s">
        <v>1350</v>
      </c>
      <c r="D1462" s="46">
        <v>0</v>
      </c>
      <c r="E1462" s="57">
        <v>0</v>
      </c>
    </row>
    <row r="1463" spans="1:5" ht="30" x14ac:dyDescent="0.25">
      <c r="A1463" s="5" t="s">
        <v>2823</v>
      </c>
      <c r="B1463" s="15" t="s">
        <v>2824</v>
      </c>
      <c r="C1463" s="20" t="s">
        <v>1338</v>
      </c>
      <c r="D1463" s="46">
        <v>0</v>
      </c>
      <c r="E1463" s="57">
        <v>0</v>
      </c>
    </row>
    <row r="1464" spans="1:5" ht="45" x14ac:dyDescent="0.25">
      <c r="A1464" s="5" t="s">
        <v>2825</v>
      </c>
      <c r="B1464" s="15" t="s">
        <v>2826</v>
      </c>
      <c r="C1464" s="20" t="s">
        <v>1347</v>
      </c>
      <c r="D1464" s="46">
        <v>0</v>
      </c>
      <c r="E1464" s="57">
        <v>0</v>
      </c>
    </row>
    <row r="1465" spans="1:5" ht="45" x14ac:dyDescent="0.25">
      <c r="A1465" s="5" t="s">
        <v>2827</v>
      </c>
      <c r="B1465" s="15" t="s">
        <v>2828</v>
      </c>
      <c r="C1465" s="20" t="s">
        <v>1353</v>
      </c>
      <c r="D1465" s="46">
        <v>0</v>
      </c>
      <c r="E1465" s="57">
        <v>0</v>
      </c>
    </row>
    <row r="1466" spans="1:5" ht="45" x14ac:dyDescent="0.25">
      <c r="A1466" s="5" t="s">
        <v>2829</v>
      </c>
      <c r="B1466" s="15" t="s">
        <v>2830</v>
      </c>
      <c r="C1466" s="20" t="s">
        <v>1353</v>
      </c>
      <c r="D1466" s="46">
        <v>0</v>
      </c>
      <c r="E1466" s="57">
        <v>0</v>
      </c>
    </row>
    <row r="1467" spans="1:5" ht="45" x14ac:dyDescent="0.25">
      <c r="A1467" s="5" t="s">
        <v>2831</v>
      </c>
      <c r="B1467" s="15" t="s">
        <v>2832</v>
      </c>
      <c r="C1467" s="20" t="s">
        <v>1350</v>
      </c>
      <c r="D1467" s="46">
        <v>0</v>
      </c>
      <c r="E1467" s="57">
        <v>0</v>
      </c>
    </row>
    <row r="1468" spans="1:5" ht="30" x14ac:dyDescent="0.25">
      <c r="A1468" s="5" t="s">
        <v>2833</v>
      </c>
      <c r="B1468" s="15" t="s">
        <v>2834</v>
      </c>
      <c r="C1468" s="20"/>
      <c r="D1468" s="12" t="s">
        <v>1358</v>
      </c>
      <c r="E1468" s="33" t="s">
        <v>1358</v>
      </c>
    </row>
    <row r="1469" spans="1:5" ht="30" x14ac:dyDescent="0.25">
      <c r="A1469" s="5" t="s">
        <v>2835</v>
      </c>
      <c r="B1469" s="15" t="s">
        <v>2836</v>
      </c>
      <c r="C1469" s="20" t="s">
        <v>41</v>
      </c>
      <c r="D1469" s="45">
        <v>318.06158447265625</v>
      </c>
      <c r="E1469" s="56">
        <v>336.06781005859375</v>
      </c>
    </row>
    <row r="1470" spans="1:5" ht="30" x14ac:dyDescent="0.25">
      <c r="A1470" s="5" t="s">
        <v>2837</v>
      </c>
      <c r="B1470" s="15" t="s">
        <v>2838</v>
      </c>
      <c r="C1470" s="20" t="s">
        <v>38</v>
      </c>
      <c r="D1470" s="43">
        <v>88.524894714355469</v>
      </c>
      <c r="E1470" s="54">
        <v>90.047286987304688</v>
      </c>
    </row>
    <row r="1471" spans="1:5" ht="30" x14ac:dyDescent="0.25">
      <c r="A1471" s="5" t="s">
        <v>2839</v>
      </c>
      <c r="B1471" s="15" t="s">
        <v>2840</v>
      </c>
      <c r="C1471" s="20" t="s">
        <v>371</v>
      </c>
      <c r="D1471" s="44">
        <v>3222.74755859375</v>
      </c>
      <c r="E1471" s="55">
        <v>3220.20751953125</v>
      </c>
    </row>
    <row r="1472" spans="1:5" ht="30" x14ac:dyDescent="0.25">
      <c r="A1472" s="5" t="s">
        <v>2841</v>
      </c>
      <c r="B1472" s="15" t="s">
        <v>2842</v>
      </c>
      <c r="C1472" s="20" t="s">
        <v>30</v>
      </c>
      <c r="D1472" s="45">
        <v>436.00418090820312</v>
      </c>
      <c r="E1472" s="56">
        <v>436.00396728515625</v>
      </c>
    </row>
    <row r="1473" spans="1:5" ht="30" x14ac:dyDescent="0.25">
      <c r="A1473" s="5" t="s">
        <v>2843</v>
      </c>
      <c r="B1473" s="15" t="s">
        <v>2844</v>
      </c>
      <c r="C1473" s="20" t="s">
        <v>41</v>
      </c>
      <c r="D1473" s="45">
        <v>318.06158447265625</v>
      </c>
      <c r="E1473" s="56">
        <v>336.06781005859375</v>
      </c>
    </row>
    <row r="1474" spans="1:5" ht="30" x14ac:dyDescent="0.25">
      <c r="A1474" s="5" t="s">
        <v>2845</v>
      </c>
      <c r="B1474" s="15" t="s">
        <v>2846</v>
      </c>
      <c r="C1474" s="20" t="s">
        <v>38</v>
      </c>
      <c r="D1474" s="43">
        <v>81.215499877929688</v>
      </c>
      <c r="E1474" s="54">
        <v>82.612190246582031</v>
      </c>
    </row>
    <row r="1475" spans="1:5" ht="30" x14ac:dyDescent="0.25">
      <c r="A1475" s="5" t="s">
        <v>2847</v>
      </c>
      <c r="B1475" s="15" t="s">
        <v>2848</v>
      </c>
      <c r="C1475" s="20" t="s">
        <v>30</v>
      </c>
      <c r="D1475" s="45">
        <v>535</v>
      </c>
      <c r="E1475" s="56">
        <v>535.1240234375</v>
      </c>
    </row>
    <row r="1476" spans="1:5" ht="30" x14ac:dyDescent="0.25">
      <c r="A1476" s="5" t="s">
        <v>2849</v>
      </c>
      <c r="B1476" s="15" t="s">
        <v>2850</v>
      </c>
      <c r="C1476" s="20" t="s">
        <v>371</v>
      </c>
      <c r="D1476" s="44">
        <v>3484.039306640625</v>
      </c>
      <c r="E1476" s="55">
        <v>3482.88916015625</v>
      </c>
    </row>
    <row r="1477" spans="1:5" ht="30" x14ac:dyDescent="0.25">
      <c r="A1477" s="5" t="s">
        <v>2851</v>
      </c>
      <c r="B1477" s="15" t="s">
        <v>2852</v>
      </c>
      <c r="C1477" s="20" t="s">
        <v>41</v>
      </c>
      <c r="D1477" s="45">
        <v>403.33920288085937</v>
      </c>
      <c r="E1477" s="56">
        <v>389.74075317382812</v>
      </c>
    </row>
    <row r="1478" spans="1:5" ht="30" x14ac:dyDescent="0.25">
      <c r="A1478" s="5" t="s">
        <v>2853</v>
      </c>
      <c r="B1478" s="15" t="s">
        <v>2854</v>
      </c>
      <c r="C1478" s="20" t="s">
        <v>41</v>
      </c>
      <c r="D1478" s="42">
        <v>3.5718257427215576</v>
      </c>
      <c r="E1478" s="53">
        <v>3.5981400012969971</v>
      </c>
    </row>
    <row r="1479" spans="1:5" ht="30" x14ac:dyDescent="0.25">
      <c r="A1479" s="5" t="s">
        <v>2855</v>
      </c>
      <c r="B1479" s="15" t="s">
        <v>2856</v>
      </c>
      <c r="C1479" s="20" t="s">
        <v>30</v>
      </c>
      <c r="D1479" s="45">
        <v>877.199951171875</v>
      </c>
      <c r="E1479" s="56">
        <v>877.199951171875</v>
      </c>
    </row>
    <row r="1480" spans="1:5" ht="30" x14ac:dyDescent="0.25">
      <c r="A1480" s="5" t="s">
        <v>2857</v>
      </c>
      <c r="B1480" s="15" t="s">
        <v>2858</v>
      </c>
      <c r="C1480" s="20" t="s">
        <v>30</v>
      </c>
      <c r="D1480" s="45">
        <v>721.311279296875</v>
      </c>
      <c r="E1480" s="56">
        <v>704.08258056640625</v>
      </c>
    </row>
    <row r="1481" spans="1:5" ht="30" x14ac:dyDescent="0.25">
      <c r="A1481" s="5" t="s">
        <v>2859</v>
      </c>
      <c r="B1481" s="15" t="s">
        <v>2860</v>
      </c>
      <c r="C1481" s="20" t="s">
        <v>155</v>
      </c>
      <c r="D1481" s="44">
        <v>23085.576171875</v>
      </c>
      <c r="E1481" s="55">
        <v>24522.2734375</v>
      </c>
    </row>
    <row r="1482" spans="1:5" ht="30" x14ac:dyDescent="0.25">
      <c r="A1482" s="5" t="s">
        <v>2861</v>
      </c>
      <c r="B1482" s="15" t="s">
        <v>2862</v>
      </c>
      <c r="C1482" s="20" t="s">
        <v>155</v>
      </c>
      <c r="D1482" s="46">
        <v>0</v>
      </c>
      <c r="E1482" s="57">
        <v>0</v>
      </c>
    </row>
    <row r="1483" spans="1:5" ht="30" x14ac:dyDescent="0.25">
      <c r="A1483" s="5" t="s">
        <v>2863</v>
      </c>
      <c r="B1483" s="15" t="s">
        <v>2864</v>
      </c>
      <c r="C1483" s="20" t="s">
        <v>155</v>
      </c>
      <c r="D1483" s="46">
        <v>0</v>
      </c>
      <c r="E1483" s="57">
        <v>0</v>
      </c>
    </row>
    <row r="1484" spans="1:5" ht="30" x14ac:dyDescent="0.25">
      <c r="A1484" s="5" t="s">
        <v>2865</v>
      </c>
      <c r="B1484" s="15" t="s">
        <v>2866</v>
      </c>
      <c r="C1484" s="20" t="s">
        <v>54</v>
      </c>
      <c r="D1484" s="42">
        <v>2.4906601905822754</v>
      </c>
      <c r="E1484" s="53">
        <v>2.4906601905822754</v>
      </c>
    </row>
    <row r="1485" spans="1:5" ht="30" x14ac:dyDescent="0.25">
      <c r="A1485" s="5" t="s">
        <v>2867</v>
      </c>
      <c r="B1485" s="15" t="s">
        <v>2868</v>
      </c>
      <c r="C1485" s="20" t="s">
        <v>38</v>
      </c>
      <c r="D1485" s="42">
        <v>7.3093976974487305</v>
      </c>
      <c r="E1485" s="53">
        <v>7.4350953102111816</v>
      </c>
    </row>
    <row r="1486" spans="1:5" ht="30" x14ac:dyDescent="0.25">
      <c r="A1486" s="5" t="s">
        <v>2869</v>
      </c>
      <c r="B1486" s="15" t="s">
        <v>2870</v>
      </c>
      <c r="C1486" s="20"/>
      <c r="D1486" s="12" t="s">
        <v>1358</v>
      </c>
      <c r="E1486" s="33" t="s">
        <v>1358</v>
      </c>
    </row>
    <row r="1487" spans="1:5" ht="30" x14ac:dyDescent="0.25">
      <c r="A1487" s="5" t="s">
        <v>2871</v>
      </c>
      <c r="B1487" s="15" t="s">
        <v>2872</v>
      </c>
      <c r="C1487" s="20" t="s">
        <v>41</v>
      </c>
      <c r="D1487" s="45">
        <v>302.60000610351562</v>
      </c>
      <c r="E1487" s="56">
        <v>319.62393188476562</v>
      </c>
    </row>
    <row r="1488" spans="1:5" ht="30" x14ac:dyDescent="0.25">
      <c r="A1488" s="5" t="s">
        <v>2873</v>
      </c>
      <c r="B1488" s="15" t="s">
        <v>2874</v>
      </c>
      <c r="C1488" s="20" t="s">
        <v>38</v>
      </c>
      <c r="D1488" s="43">
        <v>97.970512390136719</v>
      </c>
      <c r="E1488" s="54">
        <v>99.655326843261719</v>
      </c>
    </row>
    <row r="1489" spans="1:5" ht="30" x14ac:dyDescent="0.25">
      <c r="A1489" s="5" t="s">
        <v>2875</v>
      </c>
      <c r="B1489" s="15" t="s">
        <v>2876</v>
      </c>
      <c r="C1489" s="20" t="s">
        <v>371</v>
      </c>
      <c r="D1489" s="48">
        <v>2885.67041015625</v>
      </c>
      <c r="E1489" s="59">
        <v>2879.0205078125</v>
      </c>
    </row>
    <row r="1490" spans="1:5" ht="30" x14ac:dyDescent="0.25">
      <c r="A1490" s="5" t="s">
        <v>2877</v>
      </c>
      <c r="B1490" s="15" t="s">
        <v>2878</v>
      </c>
      <c r="C1490" s="20" t="s">
        <v>30</v>
      </c>
      <c r="D1490" s="45">
        <v>338.99945068359375</v>
      </c>
      <c r="E1490" s="56">
        <v>339.00057983398437</v>
      </c>
    </row>
    <row r="1491" spans="1:5" ht="30" x14ac:dyDescent="0.25">
      <c r="A1491" s="5" t="s">
        <v>2879</v>
      </c>
      <c r="B1491" s="15" t="s">
        <v>2880</v>
      </c>
      <c r="C1491" s="20" t="s">
        <v>41</v>
      </c>
      <c r="D1491" s="45">
        <v>302.60000610351562</v>
      </c>
      <c r="E1491" s="56">
        <v>319.62393188476562</v>
      </c>
    </row>
    <row r="1492" spans="1:5" ht="30" x14ac:dyDescent="0.25">
      <c r="A1492" s="5" t="s">
        <v>2881</v>
      </c>
      <c r="B1492" s="15" t="s">
        <v>2882</v>
      </c>
      <c r="C1492" s="20" t="s">
        <v>38</v>
      </c>
      <c r="D1492" s="43">
        <v>90.295394897460938</v>
      </c>
      <c r="E1492" s="54">
        <v>91.848236083984375</v>
      </c>
    </row>
    <row r="1493" spans="1:5" ht="30" x14ac:dyDescent="0.25">
      <c r="A1493" s="5" t="s">
        <v>2883</v>
      </c>
      <c r="B1493" s="15" t="s">
        <v>2884</v>
      </c>
      <c r="C1493" s="20" t="s">
        <v>30</v>
      </c>
      <c r="D1493" s="45">
        <v>434.10000610351562</v>
      </c>
      <c r="E1493" s="56">
        <v>434.10000610351562</v>
      </c>
    </row>
    <row r="1494" spans="1:5" ht="30" x14ac:dyDescent="0.25">
      <c r="A1494" s="5" t="s">
        <v>2885</v>
      </c>
      <c r="B1494" s="15" t="s">
        <v>2886</v>
      </c>
      <c r="C1494" s="20" t="s">
        <v>371</v>
      </c>
      <c r="D1494" s="44">
        <v>3214.611572265625</v>
      </c>
      <c r="E1494" s="55">
        <v>3211.979248046875</v>
      </c>
    </row>
    <row r="1495" spans="1:5" ht="30" x14ac:dyDescent="0.25">
      <c r="A1495" s="5" t="s">
        <v>2887</v>
      </c>
      <c r="B1495" s="15" t="s">
        <v>2888</v>
      </c>
      <c r="C1495" s="20" t="s">
        <v>41</v>
      </c>
      <c r="D1495" s="45">
        <v>403.33920288085937</v>
      </c>
      <c r="E1495" s="56">
        <v>389.74075317382812</v>
      </c>
    </row>
    <row r="1496" spans="1:5" ht="30" x14ac:dyDescent="0.25">
      <c r="A1496" s="5" t="s">
        <v>2889</v>
      </c>
      <c r="B1496" s="15" t="s">
        <v>2890</v>
      </c>
      <c r="C1496" s="20" t="s">
        <v>41</v>
      </c>
      <c r="D1496" s="42">
        <v>3.5718257427215576</v>
      </c>
      <c r="E1496" s="53">
        <v>3.5981400012969971</v>
      </c>
    </row>
    <row r="1497" spans="1:5" ht="30" x14ac:dyDescent="0.25">
      <c r="A1497" s="5" t="s">
        <v>2891</v>
      </c>
      <c r="B1497" s="15" t="s">
        <v>2892</v>
      </c>
      <c r="C1497" s="20" t="s">
        <v>30</v>
      </c>
      <c r="D1497" s="45">
        <v>721.31121826171875</v>
      </c>
      <c r="E1497" s="56">
        <v>704.08380126953125</v>
      </c>
    </row>
    <row r="1498" spans="1:5" ht="30" x14ac:dyDescent="0.25">
      <c r="A1498" s="5" t="s">
        <v>2893</v>
      </c>
      <c r="B1498" s="15" t="s">
        <v>2894</v>
      </c>
      <c r="C1498" s="20" t="s">
        <v>30</v>
      </c>
      <c r="D1498" s="45">
        <v>526.16082763671875</v>
      </c>
      <c r="E1498" s="56">
        <v>484.86376953125</v>
      </c>
    </row>
    <row r="1499" spans="1:5" ht="30" x14ac:dyDescent="0.25">
      <c r="A1499" s="5" t="s">
        <v>2895</v>
      </c>
      <c r="B1499" s="15" t="s">
        <v>2896</v>
      </c>
      <c r="C1499" s="20" t="s">
        <v>155</v>
      </c>
      <c r="D1499" s="44">
        <v>27649.75390625</v>
      </c>
      <c r="E1499" s="55">
        <v>29562.013671875</v>
      </c>
    </row>
    <row r="1500" spans="1:5" ht="30" x14ac:dyDescent="0.25">
      <c r="A1500" s="5" t="s">
        <v>2897</v>
      </c>
      <c r="B1500" s="15" t="s">
        <v>2898</v>
      </c>
      <c r="C1500" s="20" t="s">
        <v>155</v>
      </c>
      <c r="D1500" s="45">
        <v>207.37313842773437</v>
      </c>
      <c r="E1500" s="56">
        <v>221.715087890625</v>
      </c>
    </row>
    <row r="1501" spans="1:5" ht="30" x14ac:dyDescent="0.25">
      <c r="A1501" s="5" t="s">
        <v>2899</v>
      </c>
      <c r="B1501" s="15" t="s">
        <v>2900</v>
      </c>
      <c r="C1501" s="20" t="s">
        <v>155</v>
      </c>
      <c r="D1501" s="46">
        <v>0</v>
      </c>
      <c r="E1501" s="57">
        <v>0</v>
      </c>
    </row>
    <row r="1502" spans="1:5" ht="30" x14ac:dyDescent="0.25">
      <c r="A1502" s="5" t="s">
        <v>2901</v>
      </c>
      <c r="B1502" s="15" t="s">
        <v>2902</v>
      </c>
      <c r="C1502" s="20" t="s">
        <v>54</v>
      </c>
      <c r="D1502" s="42">
        <v>2.4906601905822754</v>
      </c>
      <c r="E1502" s="53">
        <v>2.4906601905822754</v>
      </c>
    </row>
    <row r="1503" spans="1:5" ht="30" x14ac:dyDescent="0.25">
      <c r="A1503" s="5" t="s">
        <v>2903</v>
      </c>
      <c r="B1503" s="15" t="s">
        <v>2904</v>
      </c>
      <c r="C1503" s="20" t="s">
        <v>38</v>
      </c>
      <c r="D1503" s="42">
        <v>7.675112247467041</v>
      </c>
      <c r="E1503" s="53">
        <v>7.8070969581604004</v>
      </c>
    </row>
    <row r="1504" spans="1:5" ht="30" x14ac:dyDescent="0.25">
      <c r="A1504" s="5" t="s">
        <v>2905</v>
      </c>
      <c r="B1504" s="15" t="s">
        <v>2906</v>
      </c>
      <c r="C1504" s="20"/>
      <c r="D1504" s="12" t="s">
        <v>2907</v>
      </c>
      <c r="E1504" s="33" t="s">
        <v>2907</v>
      </c>
    </row>
    <row r="1505" spans="1:5" ht="30" x14ac:dyDescent="0.25">
      <c r="A1505" s="5" t="s">
        <v>2908</v>
      </c>
      <c r="B1505" s="15" t="s">
        <v>2909</v>
      </c>
      <c r="C1505" s="20"/>
      <c r="D1505" s="12" t="s">
        <v>2910</v>
      </c>
      <c r="E1505" s="33" t="s">
        <v>2910</v>
      </c>
    </row>
    <row r="1506" spans="1:5" ht="30" x14ac:dyDescent="0.25">
      <c r="A1506" s="5" t="s">
        <v>2911</v>
      </c>
      <c r="B1506" s="15" t="s">
        <v>2912</v>
      </c>
      <c r="C1506" s="20" t="s">
        <v>38</v>
      </c>
      <c r="D1506" s="46">
        <v>0</v>
      </c>
      <c r="E1506" s="57">
        <v>0</v>
      </c>
    </row>
    <row r="1507" spans="1:5" ht="30" x14ac:dyDescent="0.25">
      <c r="A1507" s="5" t="s">
        <v>2913</v>
      </c>
      <c r="B1507" s="15" t="s">
        <v>2914</v>
      </c>
      <c r="C1507" s="20" t="s">
        <v>38</v>
      </c>
      <c r="D1507" s="46">
        <v>0</v>
      </c>
      <c r="E1507" s="57">
        <v>0</v>
      </c>
    </row>
    <row r="1508" spans="1:5" ht="30" x14ac:dyDescent="0.25">
      <c r="A1508" s="5" t="s">
        <v>2915</v>
      </c>
      <c r="B1508" s="15" t="s">
        <v>2916</v>
      </c>
      <c r="C1508" s="20" t="s">
        <v>38</v>
      </c>
      <c r="D1508" s="45">
        <v>108.92361450195312</v>
      </c>
      <c r="E1508" s="56">
        <v>110.79681396484375</v>
      </c>
    </row>
    <row r="1509" spans="1:5" ht="30" x14ac:dyDescent="0.25">
      <c r="A1509" s="5" t="s">
        <v>2917</v>
      </c>
      <c r="B1509" s="15" t="s">
        <v>2918</v>
      </c>
      <c r="C1509" s="20" t="s">
        <v>30</v>
      </c>
      <c r="D1509" s="45">
        <v>226.05477905273438</v>
      </c>
      <c r="E1509" s="56">
        <v>226.14036560058594</v>
      </c>
    </row>
    <row r="1510" spans="1:5" ht="30" x14ac:dyDescent="0.25">
      <c r="A1510" s="5" t="s">
        <v>2919</v>
      </c>
      <c r="B1510" s="15" t="s">
        <v>2920</v>
      </c>
      <c r="C1510" s="20" t="s">
        <v>371</v>
      </c>
      <c r="D1510" s="45">
        <v>973.82659912109375</v>
      </c>
      <c r="E1510" s="56">
        <v>974.26922607421875</v>
      </c>
    </row>
    <row r="1511" spans="1:5" ht="30" x14ac:dyDescent="0.25">
      <c r="A1511" s="5" t="s">
        <v>2921</v>
      </c>
      <c r="B1511" s="15" t="s">
        <v>2922</v>
      </c>
      <c r="C1511" s="20" t="s">
        <v>41</v>
      </c>
      <c r="D1511" s="45">
        <v>303.35650634765625</v>
      </c>
      <c r="E1511" s="56">
        <v>320.42303466796875</v>
      </c>
    </row>
    <row r="1512" spans="1:5" ht="30" x14ac:dyDescent="0.25">
      <c r="A1512" s="5" t="s">
        <v>2923</v>
      </c>
      <c r="B1512" s="15" t="s">
        <v>2924</v>
      </c>
      <c r="C1512" s="20" t="s">
        <v>38</v>
      </c>
      <c r="D1512" s="45">
        <v>108.92361450195312</v>
      </c>
      <c r="E1512" s="56">
        <v>110.79681396484375</v>
      </c>
    </row>
    <row r="1513" spans="1:5" ht="30" x14ac:dyDescent="0.25">
      <c r="A1513" s="5" t="s">
        <v>2925</v>
      </c>
      <c r="B1513" s="15" t="s">
        <v>2926</v>
      </c>
      <c r="C1513" s="20" t="s">
        <v>30</v>
      </c>
      <c r="D1513" s="45">
        <v>226.05477905273438</v>
      </c>
      <c r="E1513" s="56">
        <v>226.14036560058594</v>
      </c>
    </row>
    <row r="1514" spans="1:5" ht="30" x14ac:dyDescent="0.25">
      <c r="A1514" s="5" t="s">
        <v>2927</v>
      </c>
      <c r="B1514" s="15" t="s">
        <v>2928</v>
      </c>
      <c r="C1514" s="20" t="s">
        <v>371</v>
      </c>
      <c r="D1514" s="45">
        <v>973.82659912109375</v>
      </c>
      <c r="E1514" s="56">
        <v>974.26922607421875</v>
      </c>
    </row>
    <row r="1515" spans="1:5" ht="30" x14ac:dyDescent="0.25">
      <c r="A1515" s="5" t="s">
        <v>2929</v>
      </c>
      <c r="B1515" s="15" t="s">
        <v>2930</v>
      </c>
      <c r="C1515" s="20"/>
      <c r="D1515" s="12" t="s">
        <v>2931</v>
      </c>
      <c r="E1515" s="33" t="s">
        <v>2931</v>
      </c>
    </row>
    <row r="1516" spans="1:5" ht="30" x14ac:dyDescent="0.25">
      <c r="A1516" s="5" t="s">
        <v>2932</v>
      </c>
      <c r="B1516" s="15" t="s">
        <v>2933</v>
      </c>
      <c r="C1516" s="20"/>
      <c r="D1516" s="12" t="s">
        <v>2934</v>
      </c>
      <c r="E1516" s="33" t="s">
        <v>2934</v>
      </c>
    </row>
    <row r="1517" spans="1:5" ht="30" x14ac:dyDescent="0.25">
      <c r="A1517" s="5" t="s">
        <v>2935</v>
      </c>
      <c r="B1517" s="15" t="s">
        <v>2936</v>
      </c>
      <c r="C1517" s="20" t="s">
        <v>38</v>
      </c>
      <c r="D1517" s="46">
        <v>0</v>
      </c>
      <c r="E1517" s="57">
        <v>0</v>
      </c>
    </row>
    <row r="1518" spans="1:5" ht="30" x14ac:dyDescent="0.25">
      <c r="A1518" s="5" t="s">
        <v>2937</v>
      </c>
      <c r="B1518" s="15" t="s">
        <v>2938</v>
      </c>
      <c r="C1518" s="20" t="s">
        <v>38</v>
      </c>
      <c r="D1518" s="47">
        <v>0.19999702274799347</v>
      </c>
      <c r="E1518" s="58">
        <v>0.19999702274799347</v>
      </c>
    </row>
    <row r="1519" spans="1:5" ht="30" x14ac:dyDescent="0.25">
      <c r="A1519" s="5" t="s">
        <v>2939</v>
      </c>
      <c r="B1519" s="15" t="s">
        <v>2940</v>
      </c>
      <c r="C1519" s="20" t="s">
        <v>38</v>
      </c>
      <c r="D1519" s="43">
        <v>81.215499877929688</v>
      </c>
      <c r="E1519" s="54">
        <v>82.612190246582031</v>
      </c>
    </row>
    <row r="1520" spans="1:5" ht="30" x14ac:dyDescent="0.25">
      <c r="A1520" s="5" t="s">
        <v>2941</v>
      </c>
      <c r="B1520" s="15" t="s">
        <v>2942</v>
      </c>
      <c r="C1520" s="20" t="s">
        <v>30</v>
      </c>
      <c r="D1520" s="45">
        <v>534.99957275390625</v>
      </c>
      <c r="E1520" s="56">
        <v>535.12371826171875</v>
      </c>
    </row>
    <row r="1521" spans="1:5" ht="30" x14ac:dyDescent="0.25">
      <c r="A1521" s="5" t="s">
        <v>2943</v>
      </c>
      <c r="B1521" s="15" t="s">
        <v>2944</v>
      </c>
      <c r="C1521" s="20" t="s">
        <v>371</v>
      </c>
      <c r="D1521" s="44">
        <v>3484.039306640625</v>
      </c>
      <c r="E1521" s="55">
        <v>3482.88916015625</v>
      </c>
    </row>
    <row r="1522" spans="1:5" ht="30" x14ac:dyDescent="0.25">
      <c r="A1522" s="5" t="s">
        <v>2945</v>
      </c>
      <c r="B1522" s="15" t="s">
        <v>2946</v>
      </c>
      <c r="C1522" s="20" t="s">
        <v>41</v>
      </c>
      <c r="D1522" s="45">
        <v>318.06158447265625</v>
      </c>
      <c r="E1522" s="56">
        <v>336.06781005859375</v>
      </c>
    </row>
    <row r="1523" spans="1:5" ht="30" x14ac:dyDescent="0.25">
      <c r="A1523" s="5" t="s">
        <v>2947</v>
      </c>
      <c r="B1523" s="15" t="s">
        <v>2948</v>
      </c>
      <c r="C1523" s="20" t="s">
        <v>38</v>
      </c>
      <c r="D1523" s="43">
        <v>81.0155029296875</v>
      </c>
      <c r="E1523" s="54">
        <v>82.412193298339844</v>
      </c>
    </row>
    <row r="1524" spans="1:5" ht="30" x14ac:dyDescent="0.25">
      <c r="A1524" s="5" t="s">
        <v>2949</v>
      </c>
      <c r="B1524" s="15" t="s">
        <v>2950</v>
      </c>
      <c r="C1524" s="20" t="s">
        <v>30</v>
      </c>
      <c r="D1524" s="45">
        <v>534.914306640625</v>
      </c>
      <c r="E1524" s="56">
        <v>535.03863525390625</v>
      </c>
    </row>
    <row r="1525" spans="1:5" ht="30" x14ac:dyDescent="0.25">
      <c r="A1525" s="5" t="s">
        <v>2951</v>
      </c>
      <c r="B1525" s="15" t="s">
        <v>2952</v>
      </c>
      <c r="C1525" s="20" t="s">
        <v>371</v>
      </c>
      <c r="D1525" s="44">
        <v>3484.039306640625</v>
      </c>
      <c r="E1525" s="55">
        <v>3482.88916015625</v>
      </c>
    </row>
    <row r="1526" spans="1:5" x14ac:dyDescent="0.25">
      <c r="A1526" s="5" t="s">
        <v>2953</v>
      </c>
      <c r="B1526" s="15" t="s">
        <v>2954</v>
      </c>
      <c r="C1526" s="20"/>
      <c r="D1526" s="12" t="s">
        <v>2955</v>
      </c>
      <c r="E1526" s="33" t="s">
        <v>2955</v>
      </c>
    </row>
    <row r="1527" spans="1:5" x14ac:dyDescent="0.25">
      <c r="A1527" s="5" t="s">
        <v>2956</v>
      </c>
      <c r="B1527" s="15" t="s">
        <v>2957</v>
      </c>
      <c r="C1527" s="20"/>
      <c r="D1527" s="12" t="s">
        <v>2955</v>
      </c>
      <c r="E1527" s="33" t="s">
        <v>2955</v>
      </c>
    </row>
    <row r="1528" spans="1:5" x14ac:dyDescent="0.25">
      <c r="A1528" s="5" t="s">
        <v>2958</v>
      </c>
      <c r="B1528" s="15" t="s">
        <v>2959</v>
      </c>
      <c r="C1528" s="20" t="s">
        <v>38</v>
      </c>
      <c r="D1528" s="46">
        <v>0</v>
      </c>
      <c r="E1528" s="57">
        <v>0</v>
      </c>
    </row>
    <row r="1529" spans="1:5" x14ac:dyDescent="0.25">
      <c r="A1529" s="5" t="s">
        <v>2960</v>
      </c>
      <c r="B1529" s="15" t="s">
        <v>2961</v>
      </c>
      <c r="C1529" s="20" t="s">
        <v>38</v>
      </c>
      <c r="D1529" s="46">
        <v>0</v>
      </c>
      <c r="E1529" s="57">
        <v>0</v>
      </c>
    </row>
    <row r="1530" spans="1:5" x14ac:dyDescent="0.25">
      <c r="A1530" s="5" t="s">
        <v>2962</v>
      </c>
      <c r="B1530" s="15" t="s">
        <v>2963</v>
      </c>
      <c r="C1530" s="20" t="s">
        <v>38</v>
      </c>
      <c r="D1530" s="45">
        <v>110.8402099609375</v>
      </c>
      <c r="E1530" s="56">
        <v>112.73213958740234</v>
      </c>
    </row>
    <row r="1531" spans="1:5" x14ac:dyDescent="0.25">
      <c r="A1531" s="5" t="s">
        <v>2964</v>
      </c>
      <c r="B1531" s="15" t="s">
        <v>2965</v>
      </c>
      <c r="C1531" s="20" t="s">
        <v>30</v>
      </c>
      <c r="D1531" s="45">
        <v>152.33645629882812</v>
      </c>
      <c r="E1531" s="56">
        <v>152.30879211425781</v>
      </c>
    </row>
    <row r="1532" spans="1:5" x14ac:dyDescent="0.25">
      <c r="A1532" s="5" t="s">
        <v>2966</v>
      </c>
      <c r="B1532" s="15" t="s">
        <v>2967</v>
      </c>
      <c r="C1532" s="20" t="s">
        <v>371</v>
      </c>
      <c r="D1532" s="45">
        <v>648.80206298828125</v>
      </c>
      <c r="E1532" s="56">
        <v>648.80206298828125</v>
      </c>
    </row>
    <row r="1533" spans="1:5" x14ac:dyDescent="0.25">
      <c r="A1533" s="5" t="s">
        <v>2968</v>
      </c>
      <c r="B1533" s="15" t="s">
        <v>2969</v>
      </c>
      <c r="C1533" s="20" t="s">
        <v>41</v>
      </c>
      <c r="D1533" s="51">
        <v>2.9418970370898023E-7</v>
      </c>
      <c r="E1533" s="62">
        <v>2.9418970370898023E-7</v>
      </c>
    </row>
    <row r="1534" spans="1:5" x14ac:dyDescent="0.25">
      <c r="A1534" s="5" t="s">
        <v>2970</v>
      </c>
      <c r="B1534" s="15" t="s">
        <v>2971</v>
      </c>
      <c r="C1534" s="20" t="s">
        <v>38</v>
      </c>
      <c r="D1534" s="45">
        <v>110.8402099609375</v>
      </c>
      <c r="E1534" s="56">
        <v>112.73213958740234</v>
      </c>
    </row>
    <row r="1535" spans="1:5" x14ac:dyDescent="0.25">
      <c r="A1535" s="5" t="s">
        <v>2972</v>
      </c>
      <c r="B1535" s="15" t="s">
        <v>2973</v>
      </c>
      <c r="C1535" s="20" t="s">
        <v>30</v>
      </c>
      <c r="D1535" s="45">
        <v>152.33645629882812</v>
      </c>
      <c r="E1535" s="56">
        <v>152.30879211425781</v>
      </c>
    </row>
    <row r="1536" spans="1:5" x14ac:dyDescent="0.25">
      <c r="A1536" s="5" t="s">
        <v>2974</v>
      </c>
      <c r="B1536" s="15" t="s">
        <v>2975</v>
      </c>
      <c r="C1536" s="20" t="s">
        <v>371</v>
      </c>
      <c r="D1536" s="45">
        <v>648.80206298828125</v>
      </c>
      <c r="E1536" s="56">
        <v>648.80206298828125</v>
      </c>
    </row>
    <row r="1537" spans="1:5" x14ac:dyDescent="0.25">
      <c r="A1537" s="5" t="s">
        <v>2976</v>
      </c>
      <c r="B1537" s="15" t="s">
        <v>2977</v>
      </c>
      <c r="C1537" s="20"/>
      <c r="D1537" s="12" t="s">
        <v>2978</v>
      </c>
      <c r="E1537" s="33" t="s">
        <v>2978</v>
      </c>
    </row>
    <row r="1538" spans="1:5" x14ac:dyDescent="0.25">
      <c r="A1538" s="5" t="s">
        <v>2979</v>
      </c>
      <c r="B1538" s="15" t="s">
        <v>2980</v>
      </c>
      <c r="C1538" s="20"/>
      <c r="D1538" s="12" t="s">
        <v>2934</v>
      </c>
      <c r="E1538" s="33" t="s">
        <v>2934</v>
      </c>
    </row>
    <row r="1539" spans="1:5" x14ac:dyDescent="0.25">
      <c r="A1539" s="5" t="s">
        <v>2981</v>
      </c>
      <c r="B1539" s="15" t="s">
        <v>2982</v>
      </c>
      <c r="C1539" s="20" t="s">
        <v>38</v>
      </c>
      <c r="D1539" s="46">
        <v>0</v>
      </c>
      <c r="E1539" s="57">
        <v>0</v>
      </c>
    </row>
    <row r="1540" spans="1:5" x14ac:dyDescent="0.25">
      <c r="A1540" s="5" t="s">
        <v>2983</v>
      </c>
      <c r="B1540" s="15" t="s">
        <v>2984</v>
      </c>
      <c r="C1540" s="20" t="s">
        <v>38</v>
      </c>
      <c r="D1540" s="46">
        <v>0</v>
      </c>
      <c r="E1540" s="57">
        <v>0</v>
      </c>
    </row>
    <row r="1541" spans="1:5" x14ac:dyDescent="0.25">
      <c r="A1541" s="5" t="s">
        <v>2985</v>
      </c>
      <c r="B1541" s="15" t="s">
        <v>2986</v>
      </c>
      <c r="C1541" s="20" t="s">
        <v>38</v>
      </c>
      <c r="D1541" s="45">
        <v>110.8402099609375</v>
      </c>
      <c r="E1541" s="56">
        <v>112.73213958740234</v>
      </c>
    </row>
    <row r="1542" spans="1:5" x14ac:dyDescent="0.25">
      <c r="A1542" s="5" t="s">
        <v>2987</v>
      </c>
      <c r="B1542" s="15" t="s">
        <v>2988</v>
      </c>
      <c r="C1542" s="20" t="s">
        <v>30</v>
      </c>
      <c r="D1542" s="45">
        <v>157.73568725585937</v>
      </c>
      <c r="E1542" s="56">
        <v>157.80384826660156</v>
      </c>
    </row>
    <row r="1543" spans="1:5" x14ac:dyDescent="0.25">
      <c r="A1543" s="5" t="s">
        <v>2989</v>
      </c>
      <c r="B1543" s="15" t="s">
        <v>2990</v>
      </c>
      <c r="C1543" s="20" t="s">
        <v>371</v>
      </c>
      <c r="D1543" s="45">
        <v>671.9549560546875</v>
      </c>
      <c r="E1543" s="56">
        <v>672.36285400390625</v>
      </c>
    </row>
    <row r="1544" spans="1:5" x14ac:dyDescent="0.25">
      <c r="A1544" s="5" t="s">
        <v>2991</v>
      </c>
      <c r="B1544" s="15" t="s">
        <v>2992</v>
      </c>
      <c r="C1544" s="20" t="s">
        <v>41</v>
      </c>
      <c r="D1544" s="45">
        <v>159.40904235839844</v>
      </c>
      <c r="E1544" s="56">
        <v>168.43345642089844</v>
      </c>
    </row>
    <row r="1545" spans="1:5" x14ac:dyDescent="0.25">
      <c r="A1545" s="5" t="s">
        <v>2993</v>
      </c>
      <c r="B1545" s="15" t="s">
        <v>2994</v>
      </c>
      <c r="C1545" s="20" t="s">
        <v>38</v>
      </c>
      <c r="D1545" s="45">
        <v>110.8402099609375</v>
      </c>
      <c r="E1545" s="56">
        <v>112.73213958740234</v>
      </c>
    </row>
    <row r="1546" spans="1:5" x14ac:dyDescent="0.25">
      <c r="A1546" s="5" t="s">
        <v>2995</v>
      </c>
      <c r="B1546" s="15" t="s">
        <v>2996</v>
      </c>
      <c r="C1546" s="20" t="s">
        <v>30</v>
      </c>
      <c r="D1546" s="45">
        <v>157.73568725585937</v>
      </c>
      <c r="E1546" s="56">
        <v>157.80384826660156</v>
      </c>
    </row>
    <row r="1547" spans="1:5" x14ac:dyDescent="0.25">
      <c r="A1547" s="5" t="s">
        <v>2997</v>
      </c>
      <c r="B1547" s="15" t="s">
        <v>2998</v>
      </c>
      <c r="C1547" s="20" t="s">
        <v>371</v>
      </c>
      <c r="D1547" s="45">
        <v>671.9549560546875</v>
      </c>
      <c r="E1547" s="56">
        <v>672.36285400390625</v>
      </c>
    </row>
    <row r="1548" spans="1:5" x14ac:dyDescent="0.25">
      <c r="A1548" s="5" t="s">
        <v>2999</v>
      </c>
      <c r="B1548" s="15" t="s">
        <v>3000</v>
      </c>
      <c r="C1548" s="20"/>
      <c r="D1548" s="12" t="s">
        <v>2978</v>
      </c>
      <c r="E1548" s="33" t="s">
        <v>2978</v>
      </c>
    </row>
    <row r="1549" spans="1:5" x14ac:dyDescent="0.25">
      <c r="A1549" s="5" t="s">
        <v>3001</v>
      </c>
      <c r="B1549" s="15" t="s">
        <v>3002</v>
      </c>
      <c r="C1549" s="20"/>
      <c r="D1549" s="12" t="s">
        <v>2934</v>
      </c>
      <c r="E1549" s="33" t="s">
        <v>2934</v>
      </c>
    </row>
    <row r="1550" spans="1:5" x14ac:dyDescent="0.25">
      <c r="A1550" s="5" t="s">
        <v>3003</v>
      </c>
      <c r="B1550" s="15" t="s">
        <v>3004</v>
      </c>
      <c r="C1550" s="20" t="s">
        <v>38</v>
      </c>
      <c r="D1550" s="46">
        <v>0</v>
      </c>
      <c r="E1550" s="57">
        <v>0</v>
      </c>
    </row>
    <row r="1551" spans="1:5" x14ac:dyDescent="0.25">
      <c r="A1551" s="5" t="s">
        <v>3005</v>
      </c>
      <c r="B1551" s="15" t="s">
        <v>3006</v>
      </c>
      <c r="C1551" s="20" t="s">
        <v>38</v>
      </c>
      <c r="D1551" s="46">
        <v>0</v>
      </c>
      <c r="E1551" s="57">
        <v>0</v>
      </c>
    </row>
    <row r="1552" spans="1:5" x14ac:dyDescent="0.25">
      <c r="A1552" s="5" t="s">
        <v>3007</v>
      </c>
      <c r="B1552" s="15" t="s">
        <v>3008</v>
      </c>
      <c r="C1552" s="20" t="s">
        <v>38</v>
      </c>
      <c r="D1552" s="45">
        <v>110.8402099609375</v>
      </c>
      <c r="E1552" s="56">
        <v>112.73213958740234</v>
      </c>
    </row>
    <row r="1553" spans="1:5" x14ac:dyDescent="0.25">
      <c r="A1553" s="5" t="s">
        <v>3009</v>
      </c>
      <c r="B1553" s="15" t="s">
        <v>3010</v>
      </c>
      <c r="C1553" s="20" t="s">
        <v>30</v>
      </c>
      <c r="D1553" s="45">
        <v>157.73568725585937</v>
      </c>
      <c r="E1553" s="56">
        <v>157.80384826660156</v>
      </c>
    </row>
    <row r="1554" spans="1:5" x14ac:dyDescent="0.25">
      <c r="A1554" s="5" t="s">
        <v>3011</v>
      </c>
      <c r="B1554" s="15" t="s">
        <v>3012</v>
      </c>
      <c r="C1554" s="20" t="s">
        <v>371</v>
      </c>
      <c r="D1554" s="45">
        <v>671.9549560546875</v>
      </c>
      <c r="E1554" s="56">
        <v>672.36285400390625</v>
      </c>
    </row>
    <row r="1555" spans="1:5" x14ac:dyDescent="0.25">
      <c r="A1555" s="5" t="s">
        <v>3013</v>
      </c>
      <c r="B1555" s="15" t="s">
        <v>3014</v>
      </c>
      <c r="C1555" s="20" t="s">
        <v>41</v>
      </c>
      <c r="D1555" s="45">
        <v>159.40908813476562</v>
      </c>
      <c r="E1555" s="56">
        <v>168.4334716796875</v>
      </c>
    </row>
    <row r="1556" spans="1:5" x14ac:dyDescent="0.25">
      <c r="A1556" s="5" t="s">
        <v>3015</v>
      </c>
      <c r="B1556" s="15" t="s">
        <v>3016</v>
      </c>
      <c r="C1556" s="20" t="s">
        <v>38</v>
      </c>
      <c r="D1556" s="45">
        <v>110.8402099609375</v>
      </c>
      <c r="E1556" s="56">
        <v>112.73213958740234</v>
      </c>
    </row>
    <row r="1557" spans="1:5" x14ac:dyDescent="0.25">
      <c r="A1557" s="5" t="s">
        <v>3017</v>
      </c>
      <c r="B1557" s="15" t="s">
        <v>3018</v>
      </c>
      <c r="C1557" s="20" t="s">
        <v>30</v>
      </c>
      <c r="D1557" s="45">
        <v>157.73568725585937</v>
      </c>
      <c r="E1557" s="56">
        <v>157.80384826660156</v>
      </c>
    </row>
    <row r="1558" spans="1:5" x14ac:dyDescent="0.25">
      <c r="A1558" s="5" t="s">
        <v>3019</v>
      </c>
      <c r="B1558" s="15" t="s">
        <v>3020</v>
      </c>
      <c r="C1558" s="20" t="s">
        <v>371</v>
      </c>
      <c r="D1558" s="45">
        <v>671.9549560546875</v>
      </c>
      <c r="E1558" s="56">
        <v>672.36285400390625</v>
      </c>
    </row>
    <row r="1559" spans="1:5" x14ac:dyDescent="0.25">
      <c r="A1559" s="5" t="s">
        <v>3021</v>
      </c>
      <c r="B1559" s="15" t="s">
        <v>3022</v>
      </c>
      <c r="C1559" s="20"/>
      <c r="D1559" s="12" t="s">
        <v>3023</v>
      </c>
      <c r="E1559" s="33" t="s">
        <v>3023</v>
      </c>
    </row>
    <row r="1560" spans="1:5" x14ac:dyDescent="0.25">
      <c r="A1560" s="5" t="s">
        <v>3024</v>
      </c>
      <c r="B1560" s="15" t="s">
        <v>3025</v>
      </c>
      <c r="C1560" s="20"/>
      <c r="D1560" s="12" t="s">
        <v>2934</v>
      </c>
      <c r="E1560" s="33" t="s">
        <v>2934</v>
      </c>
    </row>
    <row r="1561" spans="1:5" x14ac:dyDescent="0.25">
      <c r="A1561" s="5" t="s">
        <v>3026</v>
      </c>
      <c r="B1561" s="15" t="s">
        <v>3027</v>
      </c>
      <c r="C1561" s="20" t="s">
        <v>38</v>
      </c>
      <c r="D1561" s="46">
        <v>0</v>
      </c>
      <c r="E1561" s="57">
        <v>0</v>
      </c>
    </row>
    <row r="1562" spans="1:5" x14ac:dyDescent="0.25">
      <c r="A1562" s="5" t="s">
        <v>3028</v>
      </c>
      <c r="B1562" s="15" t="s">
        <v>3029</v>
      </c>
      <c r="C1562" s="20" t="s">
        <v>38</v>
      </c>
      <c r="D1562" s="46">
        <v>0</v>
      </c>
      <c r="E1562" s="57">
        <v>0</v>
      </c>
    </row>
    <row r="1563" spans="1:5" x14ac:dyDescent="0.25">
      <c r="A1563" s="5" t="s">
        <v>3030</v>
      </c>
      <c r="B1563" s="15" t="s">
        <v>3031</v>
      </c>
      <c r="C1563" s="20" t="s">
        <v>38</v>
      </c>
      <c r="D1563" s="42">
        <v>3.4473249912261963</v>
      </c>
      <c r="E1563" s="53">
        <v>3.4473249912261963</v>
      </c>
    </row>
    <row r="1564" spans="1:5" x14ac:dyDescent="0.25">
      <c r="A1564" s="5" t="s">
        <v>3032</v>
      </c>
      <c r="B1564" s="15" t="s">
        <v>3033</v>
      </c>
      <c r="C1564" s="20" t="s">
        <v>30</v>
      </c>
      <c r="D1564" s="45">
        <v>138.328857421875</v>
      </c>
      <c r="E1564" s="56">
        <v>138.328857421875</v>
      </c>
    </row>
    <row r="1565" spans="1:5" x14ac:dyDescent="0.25">
      <c r="A1565" s="5" t="s">
        <v>3034</v>
      </c>
      <c r="B1565" s="15" t="s">
        <v>3035</v>
      </c>
      <c r="C1565" s="20" t="s">
        <v>371</v>
      </c>
      <c r="D1565" s="45">
        <v>648.80206298828125</v>
      </c>
      <c r="E1565" s="56">
        <v>648.80206298828125</v>
      </c>
    </row>
    <row r="1566" spans="1:5" x14ac:dyDescent="0.25">
      <c r="A1566" s="5" t="s">
        <v>3036</v>
      </c>
      <c r="B1566" s="15" t="s">
        <v>3037</v>
      </c>
      <c r="C1566" s="20" t="s">
        <v>41</v>
      </c>
      <c r="D1566" s="45">
        <v>159.40904235839844</v>
      </c>
      <c r="E1566" s="56">
        <v>168.43345642089844</v>
      </c>
    </row>
    <row r="1567" spans="1:5" x14ac:dyDescent="0.25">
      <c r="A1567" s="5" t="s">
        <v>3038</v>
      </c>
      <c r="B1567" s="15" t="s">
        <v>3039</v>
      </c>
      <c r="C1567" s="20" t="s">
        <v>38</v>
      </c>
      <c r="D1567" s="42">
        <v>3.4473249912261963</v>
      </c>
      <c r="E1567" s="53">
        <v>3.4473249912261963</v>
      </c>
    </row>
    <row r="1568" spans="1:5" x14ac:dyDescent="0.25">
      <c r="A1568" s="5" t="s">
        <v>3040</v>
      </c>
      <c r="B1568" s="15" t="s">
        <v>3041</v>
      </c>
      <c r="C1568" s="20" t="s">
        <v>30</v>
      </c>
      <c r="D1568" s="45">
        <v>138.328857421875</v>
      </c>
      <c r="E1568" s="56">
        <v>138.328857421875</v>
      </c>
    </row>
    <row r="1569" spans="1:5" x14ac:dyDescent="0.25">
      <c r="A1569" s="5" t="s">
        <v>3042</v>
      </c>
      <c r="B1569" s="15" t="s">
        <v>3043</v>
      </c>
      <c r="C1569" s="20" t="s">
        <v>371</v>
      </c>
      <c r="D1569" s="45">
        <v>648.80206298828125</v>
      </c>
      <c r="E1569" s="56">
        <v>648.80206298828125</v>
      </c>
    </row>
    <row r="1570" spans="1:5" x14ac:dyDescent="0.25">
      <c r="A1570" s="5" t="s">
        <v>3044</v>
      </c>
      <c r="B1570" s="15" t="s">
        <v>3045</v>
      </c>
      <c r="C1570" s="20"/>
      <c r="D1570" s="12" t="s">
        <v>2955</v>
      </c>
      <c r="E1570" s="33" t="s">
        <v>2955</v>
      </c>
    </row>
    <row r="1571" spans="1:5" x14ac:dyDescent="0.25">
      <c r="A1571" s="5" t="s">
        <v>3046</v>
      </c>
      <c r="B1571" s="15" t="s">
        <v>3047</v>
      </c>
      <c r="C1571" s="20"/>
      <c r="D1571" s="12" t="s">
        <v>2934</v>
      </c>
      <c r="E1571" s="33" t="s">
        <v>2934</v>
      </c>
    </row>
    <row r="1572" spans="1:5" x14ac:dyDescent="0.25">
      <c r="A1572" s="5" t="s">
        <v>3048</v>
      </c>
      <c r="B1572" s="15" t="s">
        <v>3049</v>
      </c>
      <c r="C1572" s="20" t="s">
        <v>38</v>
      </c>
      <c r="D1572" s="46">
        <v>0</v>
      </c>
      <c r="E1572" s="57">
        <v>0</v>
      </c>
    </row>
    <row r="1573" spans="1:5" x14ac:dyDescent="0.25">
      <c r="A1573" s="5" t="s">
        <v>3050</v>
      </c>
      <c r="B1573" s="15" t="s">
        <v>3051</v>
      </c>
      <c r="C1573" s="20" t="s">
        <v>38</v>
      </c>
      <c r="D1573" s="46">
        <v>0</v>
      </c>
      <c r="E1573" s="57">
        <v>0</v>
      </c>
    </row>
    <row r="1574" spans="1:5" x14ac:dyDescent="0.25">
      <c r="A1574" s="5" t="s">
        <v>3052</v>
      </c>
      <c r="B1574" s="15" t="s">
        <v>3053</v>
      </c>
      <c r="C1574" s="20" t="s">
        <v>38</v>
      </c>
      <c r="D1574" s="42">
        <v>3.4473249912261963</v>
      </c>
      <c r="E1574" s="53">
        <v>3.4473249912261963</v>
      </c>
    </row>
    <row r="1575" spans="1:5" x14ac:dyDescent="0.25">
      <c r="A1575" s="5" t="s">
        <v>3054</v>
      </c>
      <c r="B1575" s="15" t="s">
        <v>3055</v>
      </c>
      <c r="C1575" s="20" t="s">
        <v>30</v>
      </c>
      <c r="D1575" s="45">
        <v>138.328857421875</v>
      </c>
      <c r="E1575" s="56">
        <v>138.328857421875</v>
      </c>
    </row>
    <row r="1576" spans="1:5" x14ac:dyDescent="0.25">
      <c r="A1576" s="5" t="s">
        <v>3056</v>
      </c>
      <c r="B1576" s="15" t="s">
        <v>3057</v>
      </c>
      <c r="C1576" s="20" t="s">
        <v>371</v>
      </c>
      <c r="D1576" s="45">
        <v>648.80206298828125</v>
      </c>
      <c r="E1576" s="56">
        <v>648.80206298828125</v>
      </c>
    </row>
    <row r="1577" spans="1:5" x14ac:dyDescent="0.25">
      <c r="A1577" s="5" t="s">
        <v>3058</v>
      </c>
      <c r="B1577" s="15" t="s">
        <v>3059</v>
      </c>
      <c r="C1577" s="20" t="s">
        <v>41</v>
      </c>
      <c r="D1577" s="51">
        <v>2.9418970370898023E-7</v>
      </c>
      <c r="E1577" s="62">
        <v>2.9418970370898023E-7</v>
      </c>
    </row>
    <row r="1578" spans="1:5" x14ac:dyDescent="0.25">
      <c r="A1578" s="5" t="s">
        <v>3060</v>
      </c>
      <c r="B1578" s="15" t="s">
        <v>3061</v>
      </c>
      <c r="C1578" s="20" t="s">
        <v>38</v>
      </c>
      <c r="D1578" s="42">
        <v>3.4473249912261963</v>
      </c>
      <c r="E1578" s="53">
        <v>3.4473249912261963</v>
      </c>
    </row>
    <row r="1579" spans="1:5" x14ac:dyDescent="0.25">
      <c r="A1579" s="5" t="s">
        <v>3062</v>
      </c>
      <c r="B1579" s="15" t="s">
        <v>3063</v>
      </c>
      <c r="C1579" s="20" t="s">
        <v>30</v>
      </c>
      <c r="D1579" s="45">
        <v>138.328857421875</v>
      </c>
      <c r="E1579" s="56">
        <v>138.328857421875</v>
      </c>
    </row>
    <row r="1580" spans="1:5" x14ac:dyDescent="0.25">
      <c r="A1580" s="5" t="s">
        <v>3064</v>
      </c>
      <c r="B1580" s="15" t="s">
        <v>3065</v>
      </c>
      <c r="C1580" s="20" t="s">
        <v>371</v>
      </c>
      <c r="D1580" s="45">
        <v>648.80206298828125</v>
      </c>
      <c r="E1580" s="56">
        <v>648.80206298828125</v>
      </c>
    </row>
    <row r="1581" spans="1:5" x14ac:dyDescent="0.25">
      <c r="A1581" s="5" t="s">
        <v>3066</v>
      </c>
      <c r="B1581" s="15" t="s">
        <v>3067</v>
      </c>
      <c r="C1581" s="20"/>
      <c r="D1581" s="12" t="s">
        <v>3023</v>
      </c>
      <c r="E1581" s="33" t="s">
        <v>3023</v>
      </c>
    </row>
    <row r="1582" spans="1:5" x14ac:dyDescent="0.25">
      <c r="A1582" s="5" t="s">
        <v>3068</v>
      </c>
      <c r="B1582" s="15" t="s">
        <v>3069</v>
      </c>
      <c r="C1582" s="20"/>
      <c r="D1582" s="12" t="s">
        <v>2934</v>
      </c>
      <c r="E1582" s="33" t="s">
        <v>2934</v>
      </c>
    </row>
    <row r="1583" spans="1:5" x14ac:dyDescent="0.25">
      <c r="A1583" s="5" t="s">
        <v>3070</v>
      </c>
      <c r="B1583" s="15" t="s">
        <v>3071</v>
      </c>
      <c r="C1583" s="20" t="s">
        <v>38</v>
      </c>
      <c r="D1583" s="46">
        <v>0</v>
      </c>
      <c r="E1583" s="57">
        <v>0</v>
      </c>
    </row>
    <row r="1584" spans="1:5" x14ac:dyDescent="0.25">
      <c r="A1584" s="5" t="s">
        <v>3072</v>
      </c>
      <c r="B1584" s="15" t="s">
        <v>3073</v>
      </c>
      <c r="C1584" s="20" t="s">
        <v>38</v>
      </c>
      <c r="D1584" s="46">
        <v>0</v>
      </c>
      <c r="E1584" s="57">
        <v>0</v>
      </c>
    </row>
    <row r="1585" spans="1:5" x14ac:dyDescent="0.25">
      <c r="A1585" s="5" t="s">
        <v>3074</v>
      </c>
      <c r="B1585" s="15" t="s">
        <v>3075</v>
      </c>
      <c r="C1585" s="20" t="s">
        <v>38</v>
      </c>
      <c r="D1585" s="42">
        <v>3.4473249912261963</v>
      </c>
      <c r="E1585" s="53">
        <v>3.4473249912261963</v>
      </c>
    </row>
    <row r="1586" spans="1:5" x14ac:dyDescent="0.25">
      <c r="A1586" s="5" t="s">
        <v>3076</v>
      </c>
      <c r="B1586" s="15" t="s">
        <v>3077</v>
      </c>
      <c r="C1586" s="20" t="s">
        <v>30</v>
      </c>
      <c r="D1586" s="45">
        <v>138.328857421875</v>
      </c>
      <c r="E1586" s="56">
        <v>138.328857421875</v>
      </c>
    </row>
    <row r="1587" spans="1:5" x14ac:dyDescent="0.25">
      <c r="A1587" s="5" t="s">
        <v>3078</v>
      </c>
      <c r="B1587" s="15" t="s">
        <v>3079</v>
      </c>
      <c r="C1587" s="20" t="s">
        <v>371</v>
      </c>
      <c r="D1587" s="45">
        <v>648.80206298828125</v>
      </c>
      <c r="E1587" s="56">
        <v>648.80206298828125</v>
      </c>
    </row>
    <row r="1588" spans="1:5" x14ac:dyDescent="0.25">
      <c r="A1588" s="5" t="s">
        <v>3080</v>
      </c>
      <c r="B1588" s="15" t="s">
        <v>3081</v>
      </c>
      <c r="C1588" s="20" t="s">
        <v>41</v>
      </c>
      <c r="D1588" s="45">
        <v>159.40908813476562</v>
      </c>
      <c r="E1588" s="56">
        <v>168.4334716796875</v>
      </c>
    </row>
    <row r="1589" spans="1:5" x14ac:dyDescent="0.25">
      <c r="A1589" s="5" t="s">
        <v>3082</v>
      </c>
      <c r="B1589" s="15" t="s">
        <v>3083</v>
      </c>
      <c r="C1589" s="20" t="s">
        <v>38</v>
      </c>
      <c r="D1589" s="42">
        <v>3.4473249912261963</v>
      </c>
      <c r="E1589" s="53">
        <v>3.4473249912261963</v>
      </c>
    </row>
    <row r="1590" spans="1:5" x14ac:dyDescent="0.25">
      <c r="A1590" s="5" t="s">
        <v>3084</v>
      </c>
      <c r="B1590" s="15" t="s">
        <v>3085</v>
      </c>
      <c r="C1590" s="20" t="s">
        <v>30</v>
      </c>
      <c r="D1590" s="45">
        <v>138.328857421875</v>
      </c>
      <c r="E1590" s="56">
        <v>138.328857421875</v>
      </c>
    </row>
    <row r="1591" spans="1:5" x14ac:dyDescent="0.25">
      <c r="A1591" s="5" t="s">
        <v>3086</v>
      </c>
      <c r="B1591" s="15" t="s">
        <v>3087</v>
      </c>
      <c r="C1591" s="20" t="s">
        <v>371</v>
      </c>
      <c r="D1591" s="45">
        <v>648.80206298828125</v>
      </c>
      <c r="E1591" s="56">
        <v>648.80206298828125</v>
      </c>
    </row>
    <row r="1592" spans="1:5" x14ac:dyDescent="0.25">
      <c r="A1592" s="5" t="s">
        <v>3088</v>
      </c>
      <c r="B1592" s="15" t="s">
        <v>699</v>
      </c>
      <c r="C1592" s="20" t="s">
        <v>38</v>
      </c>
      <c r="D1592" s="42">
        <v>2.75</v>
      </c>
      <c r="E1592" s="53">
        <v>2.75</v>
      </c>
    </row>
    <row r="1593" spans="1:5" x14ac:dyDescent="0.25">
      <c r="A1593" s="5" t="s">
        <v>3089</v>
      </c>
      <c r="B1593" s="15" t="s">
        <v>3090</v>
      </c>
      <c r="C1593" s="20" t="s">
        <v>30</v>
      </c>
      <c r="D1593" s="43">
        <v>39.311820983886719</v>
      </c>
      <c r="E1593" s="54">
        <v>37.39324951171875</v>
      </c>
    </row>
    <row r="1594" spans="1:5" x14ac:dyDescent="0.25">
      <c r="A1594" s="5" t="s">
        <v>3091</v>
      </c>
      <c r="B1594" s="15" t="s">
        <v>3092</v>
      </c>
      <c r="C1594" s="20" t="s">
        <v>371</v>
      </c>
      <c r="D1594" s="45">
        <v>164.83578491210937</v>
      </c>
      <c r="E1594" s="56">
        <v>156.81500244140625</v>
      </c>
    </row>
    <row r="1595" spans="1:5" x14ac:dyDescent="0.25">
      <c r="A1595" s="5" t="s">
        <v>3093</v>
      </c>
      <c r="B1595" s="15" t="s">
        <v>3094</v>
      </c>
      <c r="C1595" s="20" t="s">
        <v>41</v>
      </c>
      <c r="D1595" s="44">
        <v>11845.763671875</v>
      </c>
      <c r="E1595" s="55">
        <v>12496.36328125</v>
      </c>
    </row>
    <row r="1596" spans="1:5" x14ac:dyDescent="0.25">
      <c r="A1596" s="5" t="s">
        <v>3095</v>
      </c>
      <c r="B1596" s="15" t="s">
        <v>705</v>
      </c>
      <c r="C1596" s="20" t="s">
        <v>38</v>
      </c>
      <c r="D1596" s="42">
        <v>1.0135135650634766</v>
      </c>
      <c r="E1596" s="53">
        <v>1.0135135650634766</v>
      </c>
    </row>
    <row r="1597" spans="1:5" x14ac:dyDescent="0.25">
      <c r="A1597" s="5" t="s">
        <v>3096</v>
      </c>
      <c r="B1597" s="15" t="s">
        <v>707</v>
      </c>
      <c r="C1597" s="20" t="s">
        <v>30</v>
      </c>
      <c r="D1597" s="43">
        <v>29.241628646850586</v>
      </c>
      <c r="E1597" s="54">
        <v>27.322345733642578</v>
      </c>
    </row>
    <row r="1598" spans="1:5" x14ac:dyDescent="0.25">
      <c r="A1598" s="5" t="s">
        <v>3097</v>
      </c>
      <c r="B1598" s="15" t="s">
        <v>3098</v>
      </c>
      <c r="C1598" s="20" t="s">
        <v>371</v>
      </c>
      <c r="D1598" s="45">
        <v>122.57319641113281</v>
      </c>
      <c r="E1598" s="56">
        <v>114.54660034179687</v>
      </c>
    </row>
    <row r="1599" spans="1:5" x14ac:dyDescent="0.25">
      <c r="A1599" s="5" t="s">
        <v>3099</v>
      </c>
      <c r="B1599" s="15" t="s">
        <v>711</v>
      </c>
      <c r="C1599" s="20" t="s">
        <v>41</v>
      </c>
      <c r="D1599" s="44">
        <v>11845.763671875</v>
      </c>
      <c r="E1599" s="55">
        <v>12496.36328125</v>
      </c>
    </row>
    <row r="1600" spans="1:5" ht="30" x14ac:dyDescent="0.25">
      <c r="A1600" s="5" t="s">
        <v>3100</v>
      </c>
      <c r="B1600" s="15" t="s">
        <v>3101</v>
      </c>
      <c r="C1600" s="20"/>
      <c r="D1600" s="12" t="s">
        <v>1358</v>
      </c>
      <c r="E1600" s="33" t="s">
        <v>1358</v>
      </c>
    </row>
    <row r="1601" spans="1:5" ht="30" x14ac:dyDescent="0.25">
      <c r="A1601" s="5" t="s">
        <v>3102</v>
      </c>
      <c r="B1601" s="15" t="s">
        <v>717</v>
      </c>
      <c r="C1601" s="20" t="s">
        <v>38</v>
      </c>
      <c r="D1601" s="47">
        <v>9.8499998450279236E-2</v>
      </c>
      <c r="E1601" s="58">
        <v>9.8499998450279236E-2</v>
      </c>
    </row>
    <row r="1602" spans="1:5" ht="30" x14ac:dyDescent="0.25">
      <c r="A1602" s="5" t="s">
        <v>3103</v>
      </c>
      <c r="B1602" s="15" t="s">
        <v>3104</v>
      </c>
      <c r="C1602" s="20" t="s">
        <v>30</v>
      </c>
      <c r="D1602" s="43">
        <v>45.512248992919922</v>
      </c>
      <c r="E1602" s="54">
        <v>45.512248992919922</v>
      </c>
    </row>
    <row r="1603" spans="1:5" ht="30" x14ac:dyDescent="0.25">
      <c r="A1603" s="5" t="s">
        <v>3105</v>
      </c>
      <c r="B1603" s="15" t="s">
        <v>3106</v>
      </c>
      <c r="C1603" s="20" t="s">
        <v>155</v>
      </c>
      <c r="D1603" s="44">
        <v>137691.046875</v>
      </c>
      <c r="E1603" s="55">
        <v>145275.65625</v>
      </c>
    </row>
    <row r="1604" spans="1:5" ht="30" x14ac:dyDescent="0.25">
      <c r="A1604" s="5" t="s">
        <v>3107</v>
      </c>
      <c r="B1604" s="15" t="s">
        <v>3108</v>
      </c>
      <c r="C1604" s="20" t="s">
        <v>38</v>
      </c>
      <c r="D1604" s="47">
        <v>0.34473249316215515</v>
      </c>
      <c r="E1604" s="58">
        <v>0.34473249316215515</v>
      </c>
    </row>
    <row r="1605" spans="1:5" x14ac:dyDescent="0.25">
      <c r="A1605" s="5" t="s">
        <v>3109</v>
      </c>
      <c r="B1605" s="15" t="s">
        <v>3110</v>
      </c>
      <c r="C1605" s="20" t="s">
        <v>155</v>
      </c>
      <c r="D1605" s="44">
        <v>84949.171875</v>
      </c>
      <c r="E1605" s="55">
        <v>89905.265625</v>
      </c>
    </row>
    <row r="1606" spans="1:5" ht="30" x14ac:dyDescent="0.25">
      <c r="A1606" s="5" t="s">
        <v>3111</v>
      </c>
      <c r="B1606" s="15" t="s">
        <v>3112</v>
      </c>
      <c r="C1606" s="20" t="s">
        <v>33</v>
      </c>
      <c r="D1606" s="43">
        <v>98.509788513183594</v>
      </c>
      <c r="E1606" s="54">
        <v>98.548011779785156</v>
      </c>
    </row>
    <row r="1607" spans="1:5" ht="30" x14ac:dyDescent="0.25">
      <c r="A1607" s="5" t="s">
        <v>3113</v>
      </c>
      <c r="B1607" s="15" t="s">
        <v>3114</v>
      </c>
      <c r="C1607" s="20" t="s">
        <v>155</v>
      </c>
      <c r="D1607" s="45">
        <v>133.79493713378906</v>
      </c>
      <c r="E1607" s="56">
        <v>141.60078430175781</v>
      </c>
    </row>
    <row r="1608" spans="1:5" x14ac:dyDescent="0.25">
      <c r="A1608" s="5" t="s">
        <v>3115</v>
      </c>
      <c r="B1608" s="15" t="s">
        <v>3116</v>
      </c>
      <c r="C1608" s="20" t="s">
        <v>155</v>
      </c>
      <c r="D1608" s="43">
        <v>44.598316192626953</v>
      </c>
      <c r="E1608" s="54">
        <v>47.200263977050781</v>
      </c>
    </row>
    <row r="1609" spans="1:5" x14ac:dyDescent="0.25">
      <c r="A1609" s="5" t="s">
        <v>3117</v>
      </c>
      <c r="B1609" s="15" t="s">
        <v>3118</v>
      </c>
      <c r="C1609" s="20" t="s">
        <v>3119</v>
      </c>
      <c r="D1609" s="43">
        <v>99.107353210449219</v>
      </c>
      <c r="E1609" s="56">
        <v>104.88947296142578</v>
      </c>
    </row>
    <row r="1610" spans="1:5" ht="30" x14ac:dyDescent="0.25">
      <c r="A1610" s="5" t="s">
        <v>3120</v>
      </c>
      <c r="B1610" s="15" t="s">
        <v>3121</v>
      </c>
      <c r="C1610" s="20"/>
      <c r="D1610" s="47">
        <v>0.89999997615814209</v>
      </c>
      <c r="E1610" s="58">
        <v>0.89999997615814209</v>
      </c>
    </row>
    <row r="1611" spans="1:5" ht="30" x14ac:dyDescent="0.25">
      <c r="A1611" s="5" t="s">
        <v>3122</v>
      </c>
      <c r="B1611" s="15" t="s">
        <v>3123</v>
      </c>
      <c r="C1611" s="20" t="s">
        <v>33</v>
      </c>
      <c r="D1611" s="43">
        <v>98.530067443847656</v>
      </c>
      <c r="E1611" s="54">
        <v>98.567771911621094</v>
      </c>
    </row>
    <row r="1612" spans="1:5" ht="30" x14ac:dyDescent="0.25">
      <c r="A1612" s="5" t="s">
        <v>3124</v>
      </c>
      <c r="B1612" s="15" t="s">
        <v>3125</v>
      </c>
      <c r="C1612" s="20" t="s">
        <v>38</v>
      </c>
      <c r="D1612" s="43">
        <v>83.562149047851563</v>
      </c>
      <c r="E1612" s="54">
        <v>85.00274658203125</v>
      </c>
    </row>
    <row r="1613" spans="1:5" ht="30" x14ac:dyDescent="0.25">
      <c r="A1613" s="5" t="s">
        <v>3126</v>
      </c>
      <c r="B1613" s="15" t="s">
        <v>3127</v>
      </c>
      <c r="C1613" s="20" t="s">
        <v>30</v>
      </c>
      <c r="D1613" s="45">
        <v>534.3031005859375</v>
      </c>
      <c r="E1613" s="56">
        <v>534.41748046875</v>
      </c>
    </row>
    <row r="1614" spans="1:5" ht="30" x14ac:dyDescent="0.25">
      <c r="A1614" s="5" t="s">
        <v>3128</v>
      </c>
      <c r="B1614" s="15" t="s">
        <v>3129</v>
      </c>
      <c r="C1614" s="20" t="s">
        <v>41</v>
      </c>
      <c r="D1614" s="45">
        <v>317.59811401367187</v>
      </c>
      <c r="E1614" s="56">
        <v>335.57858276367188</v>
      </c>
    </row>
    <row r="1615" spans="1:5" ht="30" x14ac:dyDescent="0.25">
      <c r="A1615" s="5" t="s">
        <v>3130</v>
      </c>
      <c r="B1615" s="15" t="s">
        <v>3131</v>
      </c>
      <c r="C1615" s="20"/>
      <c r="D1615" s="42">
        <v>1</v>
      </c>
      <c r="E1615" s="53">
        <v>1</v>
      </c>
    </row>
    <row r="1616" spans="1:5" ht="30" x14ac:dyDescent="0.25">
      <c r="A1616" s="5" t="s">
        <v>3132</v>
      </c>
      <c r="B1616" s="15" t="s">
        <v>3133</v>
      </c>
      <c r="C1616" s="20"/>
      <c r="D1616" s="42">
        <v>7</v>
      </c>
      <c r="E1616" s="53">
        <v>7</v>
      </c>
    </row>
    <row r="1617" spans="1:5" ht="30" x14ac:dyDescent="0.25">
      <c r="A1617" s="5" t="s">
        <v>3134</v>
      </c>
      <c r="B1617" s="15" t="s">
        <v>3135</v>
      </c>
      <c r="C1617" s="20"/>
      <c r="D1617" s="46">
        <v>0</v>
      </c>
      <c r="E1617" s="57">
        <v>0</v>
      </c>
    </row>
    <row r="1618" spans="1:5" x14ac:dyDescent="0.25">
      <c r="A1618" s="5" t="s">
        <v>3136</v>
      </c>
      <c r="B1618" s="15" t="s">
        <v>3137</v>
      </c>
      <c r="C1618" s="20"/>
      <c r="D1618" s="12" t="s">
        <v>1596</v>
      </c>
      <c r="E1618" s="33" t="s">
        <v>1596</v>
      </c>
    </row>
    <row r="1619" spans="1:5" ht="30" x14ac:dyDescent="0.25">
      <c r="A1619" s="5" t="s">
        <v>3138</v>
      </c>
      <c r="B1619" s="15" t="s">
        <v>3139</v>
      </c>
      <c r="C1619" s="20" t="s">
        <v>155</v>
      </c>
      <c r="D1619" s="44">
        <v>89196.625</v>
      </c>
      <c r="E1619" s="55">
        <v>94400.5234375</v>
      </c>
    </row>
    <row r="1620" spans="1:5" ht="30" x14ac:dyDescent="0.25">
      <c r="A1620" s="5" t="s">
        <v>3140</v>
      </c>
      <c r="B1620" s="15" t="s">
        <v>3141</v>
      </c>
      <c r="C1620" s="20" t="s">
        <v>33</v>
      </c>
      <c r="D1620" s="43">
        <v>98.530067443847656</v>
      </c>
      <c r="E1620" s="54">
        <v>98.567771911621094</v>
      </c>
    </row>
    <row r="1621" spans="1:5" ht="30" x14ac:dyDescent="0.25">
      <c r="A1621" s="5" t="s">
        <v>788</v>
      </c>
      <c r="B1621" s="15" t="s">
        <v>3142</v>
      </c>
      <c r="C1621" s="20"/>
      <c r="D1621" s="42">
        <v>1.0499999523162842</v>
      </c>
      <c r="E1621" s="53">
        <v>1.0499999523162842</v>
      </c>
    </row>
    <row r="1622" spans="1:5" ht="30" x14ac:dyDescent="0.25">
      <c r="A1622" s="5" t="s">
        <v>3143</v>
      </c>
      <c r="B1622" s="15" t="s">
        <v>3144</v>
      </c>
      <c r="C1622" s="20"/>
      <c r="D1622" s="42">
        <v>1</v>
      </c>
      <c r="E1622" s="53">
        <v>1</v>
      </c>
    </row>
    <row r="1623" spans="1:5" x14ac:dyDescent="0.25">
      <c r="A1623" s="5" t="s">
        <v>3145</v>
      </c>
      <c r="B1623" s="15" t="s">
        <v>3146</v>
      </c>
      <c r="C1623" s="20" t="s">
        <v>155</v>
      </c>
      <c r="D1623" s="44">
        <v>84949.171875</v>
      </c>
      <c r="E1623" s="55">
        <v>89905.265625</v>
      </c>
    </row>
    <row r="1624" spans="1:5" x14ac:dyDescent="0.25">
      <c r="A1624" s="5" t="s">
        <v>3147</v>
      </c>
      <c r="B1624" s="15" t="s">
        <v>3148</v>
      </c>
      <c r="C1624" s="20" t="s">
        <v>155</v>
      </c>
      <c r="D1624" s="44">
        <v>86234.2421875</v>
      </c>
      <c r="E1624" s="55">
        <v>91229.9140625</v>
      </c>
    </row>
    <row r="1625" spans="1:5" ht="30" x14ac:dyDescent="0.25">
      <c r="A1625" s="5" t="s">
        <v>3149</v>
      </c>
      <c r="B1625" s="15" t="s">
        <v>3150</v>
      </c>
      <c r="C1625" s="20" t="s">
        <v>33</v>
      </c>
      <c r="D1625" s="43">
        <v>98.509788513183594</v>
      </c>
      <c r="E1625" s="54">
        <v>98.548011779785156</v>
      </c>
    </row>
    <row r="1626" spans="1:5" x14ac:dyDescent="0.25">
      <c r="A1626" s="5" t="s">
        <v>3151</v>
      </c>
      <c r="B1626" s="15" t="s">
        <v>3152</v>
      </c>
      <c r="C1626" s="20" t="s">
        <v>155</v>
      </c>
      <c r="D1626" s="48">
        <v>1285.068115234375</v>
      </c>
      <c r="E1626" s="59">
        <v>1324.6474609375</v>
      </c>
    </row>
    <row r="1627" spans="1:5" ht="30" x14ac:dyDescent="0.25">
      <c r="A1627" s="5" t="s">
        <v>3153</v>
      </c>
      <c r="B1627" s="15" t="s">
        <v>3154</v>
      </c>
      <c r="C1627" s="20" t="s">
        <v>155</v>
      </c>
      <c r="D1627" s="48">
        <v>1127.7322998046875</v>
      </c>
      <c r="E1627" s="59">
        <v>1162.40380859375</v>
      </c>
    </row>
    <row r="1628" spans="1:5" x14ac:dyDescent="0.25">
      <c r="A1628" s="5" t="s">
        <v>3155</v>
      </c>
      <c r="B1628" s="15" t="s">
        <v>3156</v>
      </c>
      <c r="C1628" s="20" t="s">
        <v>155</v>
      </c>
      <c r="D1628" s="45">
        <v>157.33576965332031</v>
      </c>
      <c r="E1628" s="56">
        <v>162.24369812011719</v>
      </c>
    </row>
    <row r="1629" spans="1:5" x14ac:dyDescent="0.25">
      <c r="A1629" s="5" t="s">
        <v>3157</v>
      </c>
      <c r="B1629" s="15" t="s">
        <v>3158</v>
      </c>
      <c r="C1629" s="20" t="s">
        <v>27</v>
      </c>
      <c r="D1629" s="43">
        <v>10.196684837341309</v>
      </c>
      <c r="E1629" s="54">
        <v>10.371018409729004</v>
      </c>
    </row>
    <row r="1630" spans="1:5" x14ac:dyDescent="0.25">
      <c r="A1630" s="5" t="s">
        <v>3159</v>
      </c>
      <c r="B1630" s="15" t="s">
        <v>3160</v>
      </c>
      <c r="C1630" s="20" t="s">
        <v>27</v>
      </c>
      <c r="D1630" s="42">
        <v>4.766756534576416</v>
      </c>
      <c r="E1630" s="53">
        <v>4.8447861671447754</v>
      </c>
    </row>
    <row r="1631" spans="1:5" x14ac:dyDescent="0.25">
      <c r="A1631" s="5" t="s">
        <v>3161</v>
      </c>
      <c r="B1631" s="15" t="s">
        <v>3162</v>
      </c>
      <c r="C1631" s="20" t="s">
        <v>1829</v>
      </c>
      <c r="D1631" s="44">
        <v>153301.828125</v>
      </c>
      <c r="E1631" s="55">
        <v>159875.484375</v>
      </c>
    </row>
    <row r="1632" spans="1:5" x14ac:dyDescent="0.25">
      <c r="A1632" s="5" t="s">
        <v>3163</v>
      </c>
      <c r="B1632" s="15" t="s">
        <v>3164</v>
      </c>
      <c r="C1632" s="20" t="s">
        <v>27</v>
      </c>
      <c r="D1632" s="42">
        <v>9.6167001724243164</v>
      </c>
      <c r="E1632" s="53">
        <v>9.7502918243408203</v>
      </c>
    </row>
    <row r="1633" spans="1:5" x14ac:dyDescent="0.25">
      <c r="A1633" s="5" t="s">
        <v>3165</v>
      </c>
      <c r="B1633" s="15" t="s">
        <v>3166</v>
      </c>
      <c r="C1633" s="20" t="s">
        <v>27</v>
      </c>
      <c r="D1633" s="42">
        <v>3.3817248344421387</v>
      </c>
      <c r="E1633" s="53">
        <v>3.4092848300933838</v>
      </c>
    </row>
    <row r="1634" spans="1:5" x14ac:dyDescent="0.25">
      <c r="A1634" s="5" t="s">
        <v>3167</v>
      </c>
      <c r="B1634" s="15" t="s">
        <v>3168</v>
      </c>
      <c r="C1634" s="20" t="s">
        <v>1829</v>
      </c>
      <c r="D1634" s="44">
        <v>141649.96875</v>
      </c>
      <c r="E1634" s="55">
        <v>147474.09375</v>
      </c>
    </row>
    <row r="1635" spans="1:5" ht="30" x14ac:dyDescent="0.25">
      <c r="A1635" s="5" t="s">
        <v>3169</v>
      </c>
      <c r="B1635" s="15" t="s">
        <v>3170</v>
      </c>
      <c r="C1635" s="20" t="s">
        <v>27</v>
      </c>
      <c r="D1635" s="43">
        <v>19.813385009765625</v>
      </c>
      <c r="E1635" s="54">
        <v>20.121311187744141</v>
      </c>
    </row>
    <row r="1636" spans="1:5" ht="30" x14ac:dyDescent="0.25">
      <c r="A1636" s="5" t="s">
        <v>3171</v>
      </c>
      <c r="B1636" s="15" t="s">
        <v>3172</v>
      </c>
      <c r="C1636" s="20" t="s">
        <v>27</v>
      </c>
      <c r="D1636" s="42">
        <v>4.766756534576416</v>
      </c>
      <c r="E1636" s="53">
        <v>4.8447861671447754</v>
      </c>
    </row>
    <row r="1637" spans="1:5" ht="30" x14ac:dyDescent="0.25">
      <c r="A1637" s="5" t="s">
        <v>3173</v>
      </c>
      <c r="B1637" s="15" t="s">
        <v>3174</v>
      </c>
      <c r="C1637" s="20" t="s">
        <v>1829</v>
      </c>
      <c r="D1637" s="44">
        <v>294951.8125</v>
      </c>
      <c r="E1637" s="55">
        <v>307349.59375</v>
      </c>
    </row>
    <row r="1638" spans="1:5" x14ac:dyDescent="0.25">
      <c r="A1638" s="5" t="s">
        <v>3175</v>
      </c>
      <c r="B1638" s="15" t="s">
        <v>3176</v>
      </c>
      <c r="C1638" s="20" t="s">
        <v>27</v>
      </c>
      <c r="D1638" s="43">
        <v>22.287593841552734</v>
      </c>
      <c r="E1638" s="54">
        <v>22.623703002929688</v>
      </c>
    </row>
    <row r="1639" spans="1:5" x14ac:dyDescent="0.25">
      <c r="A1639" s="5" t="s">
        <v>3177</v>
      </c>
      <c r="B1639" s="15" t="s">
        <v>3178</v>
      </c>
      <c r="C1639" s="20" t="s">
        <v>27</v>
      </c>
      <c r="D1639" s="42">
        <v>5.7201075553894043</v>
      </c>
      <c r="E1639" s="53">
        <v>5.8137431144714355</v>
      </c>
    </row>
    <row r="1640" spans="1:5" ht="30" x14ac:dyDescent="0.25">
      <c r="A1640" s="5" t="s">
        <v>3179</v>
      </c>
      <c r="B1640" s="15" t="s">
        <v>3180</v>
      </c>
      <c r="C1640" s="20" t="s">
        <v>1013</v>
      </c>
      <c r="D1640" s="44">
        <v>17720680</v>
      </c>
      <c r="E1640" s="55">
        <v>18284810</v>
      </c>
    </row>
    <row r="1641" spans="1:5" ht="30" x14ac:dyDescent="0.25">
      <c r="A1641" s="5" t="s">
        <v>3181</v>
      </c>
      <c r="B1641" s="15" t="s">
        <v>3182</v>
      </c>
      <c r="C1641" s="20" t="s">
        <v>1013</v>
      </c>
      <c r="D1641" s="44">
        <v>21524160</v>
      </c>
      <c r="E1641" s="55">
        <v>22214586</v>
      </c>
    </row>
    <row r="1642" spans="1:5" x14ac:dyDescent="0.25">
      <c r="A1642" s="5" t="s">
        <v>3183</v>
      </c>
      <c r="B1642" s="15" t="s">
        <v>3184</v>
      </c>
      <c r="C1642" s="20"/>
      <c r="D1642" s="12" t="s">
        <v>1596</v>
      </c>
      <c r="E1642" s="33" t="s">
        <v>1596</v>
      </c>
    </row>
    <row r="1643" spans="1:5" ht="30" x14ac:dyDescent="0.25">
      <c r="A1643" s="5" t="s">
        <v>3185</v>
      </c>
      <c r="B1643" s="15" t="s">
        <v>3186</v>
      </c>
      <c r="C1643" s="20"/>
      <c r="D1643" s="12" t="s">
        <v>3187</v>
      </c>
      <c r="E1643" s="33" t="s">
        <v>3187</v>
      </c>
    </row>
    <row r="1644" spans="1:5" ht="30" x14ac:dyDescent="0.25">
      <c r="A1644" s="5" t="s">
        <v>3188</v>
      </c>
      <c r="B1644" s="15" t="s">
        <v>3189</v>
      </c>
      <c r="C1644" s="20" t="s">
        <v>38</v>
      </c>
      <c r="D1644" s="43">
        <v>79.5830078125</v>
      </c>
      <c r="E1644" s="54">
        <v>80.955009460449219</v>
      </c>
    </row>
    <row r="1645" spans="1:5" ht="30" x14ac:dyDescent="0.25">
      <c r="A1645" s="5" t="s">
        <v>3190</v>
      </c>
      <c r="B1645" s="15" t="s">
        <v>3191</v>
      </c>
      <c r="C1645" s="20" t="s">
        <v>38</v>
      </c>
      <c r="D1645" s="43">
        <v>79.583000183105469</v>
      </c>
      <c r="E1645" s="54">
        <v>80.954994201660156</v>
      </c>
    </row>
    <row r="1646" spans="1:5" ht="30" x14ac:dyDescent="0.25">
      <c r="A1646" s="5" t="s">
        <v>3192</v>
      </c>
      <c r="B1646" s="15" t="s">
        <v>3193</v>
      </c>
      <c r="C1646" s="20" t="s">
        <v>30</v>
      </c>
      <c r="D1646" s="45">
        <v>534.3031005859375</v>
      </c>
      <c r="E1646" s="56">
        <v>534.41748046875</v>
      </c>
    </row>
    <row r="1647" spans="1:5" x14ac:dyDescent="0.25">
      <c r="A1647" s="5" t="s">
        <v>3194</v>
      </c>
      <c r="B1647" s="15" t="s">
        <v>3195</v>
      </c>
      <c r="C1647" s="20" t="s">
        <v>41</v>
      </c>
      <c r="D1647" s="45">
        <v>317.59811401367187</v>
      </c>
      <c r="E1647" s="56">
        <v>335.57858276367188</v>
      </c>
    </row>
    <row r="1648" spans="1:5" ht="30" x14ac:dyDescent="0.25">
      <c r="A1648" s="5" t="s">
        <v>3196</v>
      </c>
      <c r="B1648" s="15" t="s">
        <v>3197</v>
      </c>
      <c r="C1648" s="20" t="s">
        <v>371</v>
      </c>
      <c r="D1648" s="44">
        <v>3484.039306640625</v>
      </c>
      <c r="E1648" s="55">
        <v>3482.88916015625</v>
      </c>
    </row>
    <row r="1649" spans="1:5" ht="30" x14ac:dyDescent="0.25">
      <c r="A1649" s="5" t="s">
        <v>3198</v>
      </c>
      <c r="B1649" s="15" t="s">
        <v>3199</v>
      </c>
      <c r="C1649" s="20" t="s">
        <v>41</v>
      </c>
      <c r="D1649" s="45">
        <v>317.36459350585937</v>
      </c>
      <c r="E1649" s="56">
        <v>335.34500122070312</v>
      </c>
    </row>
    <row r="1650" spans="1:5" ht="30" x14ac:dyDescent="0.25">
      <c r="A1650" s="5" t="s">
        <v>3200</v>
      </c>
      <c r="B1650" s="15" t="s">
        <v>3201</v>
      </c>
      <c r="C1650" s="20" t="s">
        <v>38</v>
      </c>
      <c r="D1650" s="43">
        <v>79.583000183105469</v>
      </c>
      <c r="E1650" s="54">
        <v>80.954994201660156</v>
      </c>
    </row>
    <row r="1651" spans="1:5" ht="30" x14ac:dyDescent="0.25">
      <c r="A1651" s="5" t="s">
        <v>3202</v>
      </c>
      <c r="B1651" s="15" t="s">
        <v>3203</v>
      </c>
      <c r="C1651" s="20" t="s">
        <v>371</v>
      </c>
      <c r="D1651" s="44">
        <v>3484.039306640625</v>
      </c>
      <c r="E1651" s="55">
        <v>3482.88916015625</v>
      </c>
    </row>
    <row r="1652" spans="1:5" ht="30" x14ac:dyDescent="0.25">
      <c r="A1652" s="5" t="s">
        <v>3204</v>
      </c>
      <c r="B1652" s="15" t="s">
        <v>3205</v>
      </c>
      <c r="C1652" s="20" t="s">
        <v>38</v>
      </c>
      <c r="D1652" s="43">
        <v>25.579999923706055</v>
      </c>
      <c r="E1652" s="54">
        <v>26.016508102416992</v>
      </c>
    </row>
    <row r="1653" spans="1:5" ht="30" x14ac:dyDescent="0.25">
      <c r="A1653" s="5" t="s">
        <v>3206</v>
      </c>
      <c r="B1653" s="15" t="s">
        <v>3207</v>
      </c>
      <c r="C1653" s="20" t="s">
        <v>371</v>
      </c>
      <c r="D1653" s="44">
        <v>3216.11962890625</v>
      </c>
      <c r="E1653" s="55">
        <v>3215.01953125</v>
      </c>
    </row>
    <row r="1654" spans="1:5" ht="30" x14ac:dyDescent="0.25">
      <c r="A1654" s="5" t="s">
        <v>3208</v>
      </c>
      <c r="B1654" s="15" t="s">
        <v>3209</v>
      </c>
      <c r="C1654" s="20" t="s">
        <v>38</v>
      </c>
      <c r="D1654" s="43">
        <v>25.579999923706055</v>
      </c>
      <c r="E1654" s="54">
        <v>26.016508102416992</v>
      </c>
    </row>
    <row r="1655" spans="1:5" ht="30" x14ac:dyDescent="0.25">
      <c r="A1655" s="5" t="s">
        <v>3210</v>
      </c>
      <c r="B1655" s="15" t="s">
        <v>3211</v>
      </c>
      <c r="C1655" s="20" t="s">
        <v>30</v>
      </c>
      <c r="D1655" s="45">
        <v>389.81454467773437</v>
      </c>
      <c r="E1655" s="56">
        <v>389.66604614257812</v>
      </c>
    </row>
    <row r="1656" spans="1:5" x14ac:dyDescent="0.25">
      <c r="A1656" s="5" t="s">
        <v>3212</v>
      </c>
      <c r="B1656" s="15" t="s">
        <v>3213</v>
      </c>
      <c r="C1656" s="20" t="s">
        <v>41</v>
      </c>
      <c r="D1656" s="45">
        <v>317.36459350585937</v>
      </c>
      <c r="E1656" s="56">
        <v>335.34500122070312</v>
      </c>
    </row>
    <row r="1657" spans="1:5" ht="30" x14ac:dyDescent="0.25">
      <c r="A1657" s="5" t="s">
        <v>3214</v>
      </c>
      <c r="B1657" s="15" t="s">
        <v>3215</v>
      </c>
      <c r="C1657" s="20" t="s">
        <v>371</v>
      </c>
      <c r="D1657" s="44">
        <v>3216.11962890625</v>
      </c>
      <c r="E1657" s="55">
        <v>3215.01953125</v>
      </c>
    </row>
    <row r="1658" spans="1:5" ht="30" x14ac:dyDescent="0.25">
      <c r="A1658" s="5" t="s">
        <v>3216</v>
      </c>
      <c r="B1658" s="15" t="s">
        <v>3217</v>
      </c>
      <c r="C1658" s="20" t="s">
        <v>162</v>
      </c>
      <c r="D1658" s="43">
        <v>10.160627365112305</v>
      </c>
      <c r="E1658" s="54">
        <v>10.546366691589355</v>
      </c>
    </row>
    <row r="1659" spans="1:5" x14ac:dyDescent="0.25">
      <c r="A1659" s="5" t="s">
        <v>3218</v>
      </c>
      <c r="B1659" s="15" t="s">
        <v>3219</v>
      </c>
      <c r="C1659" s="20" t="s">
        <v>371</v>
      </c>
      <c r="D1659" s="46">
        <v>0</v>
      </c>
      <c r="E1659" s="57">
        <v>0</v>
      </c>
    </row>
    <row r="1660" spans="1:5" ht="30" x14ac:dyDescent="0.25">
      <c r="A1660" s="5" t="s">
        <v>3220</v>
      </c>
      <c r="B1660" s="15" t="s">
        <v>3221</v>
      </c>
      <c r="C1660" s="20" t="s">
        <v>371</v>
      </c>
      <c r="D1660" s="46">
        <v>0</v>
      </c>
      <c r="E1660" s="57">
        <v>0</v>
      </c>
    </row>
    <row r="1661" spans="1:5" ht="30" x14ac:dyDescent="0.25">
      <c r="A1661" s="5" t="s">
        <v>3222</v>
      </c>
      <c r="B1661" s="15" t="s">
        <v>3223</v>
      </c>
      <c r="C1661" s="20" t="s">
        <v>1816</v>
      </c>
      <c r="D1661" s="50">
        <v>9.8559558391571045E-3</v>
      </c>
      <c r="E1661" s="58">
        <v>1.0233659297227859E-2</v>
      </c>
    </row>
    <row r="1662" spans="1:5" ht="30" x14ac:dyDescent="0.25">
      <c r="A1662" s="5" t="s">
        <v>3224</v>
      </c>
      <c r="B1662" s="15" t="s">
        <v>3225</v>
      </c>
      <c r="C1662" s="20"/>
      <c r="D1662" s="42">
        <v>3.1111416816711426</v>
      </c>
      <c r="E1662" s="53">
        <v>3.1116781234741211</v>
      </c>
    </row>
    <row r="1663" spans="1:5" ht="30" x14ac:dyDescent="0.25">
      <c r="A1663" s="5" t="s">
        <v>3226</v>
      </c>
      <c r="B1663" s="15" t="s">
        <v>3227</v>
      </c>
      <c r="C1663" s="20" t="s">
        <v>33</v>
      </c>
      <c r="D1663" s="43">
        <v>73.33734130859375</v>
      </c>
      <c r="E1663" s="54">
        <v>73.3748779296875</v>
      </c>
    </row>
    <row r="1664" spans="1:5" ht="30" x14ac:dyDescent="0.25">
      <c r="A1664" s="5" t="s">
        <v>3228</v>
      </c>
      <c r="B1664" s="15" t="s">
        <v>3229</v>
      </c>
      <c r="C1664" s="20" t="s">
        <v>33</v>
      </c>
      <c r="D1664" s="43">
        <v>75.504013061523438</v>
      </c>
      <c r="E1664" s="54">
        <v>75.541915893554688</v>
      </c>
    </row>
    <row r="1665" spans="1:5" ht="30" x14ac:dyDescent="0.25">
      <c r="A1665" s="5" t="s">
        <v>3230</v>
      </c>
      <c r="B1665" s="15" t="s">
        <v>3231</v>
      </c>
      <c r="C1665" s="20" t="s">
        <v>33</v>
      </c>
      <c r="D1665" s="43">
        <v>75.504013061523438</v>
      </c>
      <c r="E1665" s="54">
        <v>75.541915893554688</v>
      </c>
    </row>
    <row r="1666" spans="1:5" ht="30" x14ac:dyDescent="0.25">
      <c r="A1666" s="5" t="s">
        <v>3232</v>
      </c>
      <c r="B1666" s="15" t="s">
        <v>3233</v>
      </c>
      <c r="C1666" s="20" t="s">
        <v>155</v>
      </c>
      <c r="D1666" s="44">
        <v>23619.302734375</v>
      </c>
      <c r="E1666" s="55">
        <v>24952.80859375</v>
      </c>
    </row>
    <row r="1667" spans="1:5" x14ac:dyDescent="0.25">
      <c r="A1667" s="5" t="s">
        <v>3234</v>
      </c>
      <c r="B1667" s="15" t="s">
        <v>3235</v>
      </c>
      <c r="C1667" s="20" t="s">
        <v>155</v>
      </c>
      <c r="D1667" s="44">
        <v>23560.255859375</v>
      </c>
      <c r="E1667" s="55">
        <v>24890.427734375</v>
      </c>
    </row>
    <row r="1668" spans="1:5" ht="30" x14ac:dyDescent="0.25">
      <c r="A1668" s="5" t="s">
        <v>3236</v>
      </c>
      <c r="B1668" s="15" t="s">
        <v>3237</v>
      </c>
      <c r="C1668" s="20" t="s">
        <v>155</v>
      </c>
      <c r="D1668" s="43">
        <v>59.048198699951172</v>
      </c>
      <c r="E1668" s="54">
        <v>62.381965637207031</v>
      </c>
    </row>
    <row r="1669" spans="1:5" x14ac:dyDescent="0.25">
      <c r="A1669" s="5" t="s">
        <v>3238</v>
      </c>
      <c r="B1669" s="15" t="s">
        <v>3239</v>
      </c>
      <c r="C1669" s="20"/>
      <c r="D1669" s="12" t="s">
        <v>1596</v>
      </c>
      <c r="E1669" s="33" t="s">
        <v>1596</v>
      </c>
    </row>
    <row r="1670" spans="1:5" ht="30" x14ac:dyDescent="0.25">
      <c r="A1670" s="5" t="s">
        <v>3240</v>
      </c>
      <c r="B1670" s="15" t="s">
        <v>3241</v>
      </c>
      <c r="C1670" s="20"/>
      <c r="D1670" s="12" t="s">
        <v>3187</v>
      </c>
      <c r="E1670" s="33" t="s">
        <v>3187</v>
      </c>
    </row>
    <row r="1671" spans="1:5" ht="30" x14ac:dyDescent="0.25">
      <c r="A1671" s="5" t="s">
        <v>3242</v>
      </c>
      <c r="B1671" s="15" t="s">
        <v>3243</v>
      </c>
      <c r="C1671" s="20" t="s">
        <v>38</v>
      </c>
      <c r="D1671" s="43">
        <v>25.579999923706055</v>
      </c>
      <c r="E1671" s="54">
        <v>26.016508102416992</v>
      </c>
    </row>
    <row r="1672" spans="1:5" ht="30" x14ac:dyDescent="0.25">
      <c r="A1672" s="5" t="s">
        <v>3244</v>
      </c>
      <c r="B1672" s="15" t="s">
        <v>3245</v>
      </c>
      <c r="C1672" s="20" t="s">
        <v>38</v>
      </c>
      <c r="D1672" s="43">
        <v>25.579999923706055</v>
      </c>
      <c r="E1672" s="54">
        <v>26.016508102416992</v>
      </c>
    </row>
    <row r="1673" spans="1:5" ht="30" x14ac:dyDescent="0.25">
      <c r="A1673" s="5" t="s">
        <v>3246</v>
      </c>
      <c r="B1673" s="15" t="s">
        <v>3247</v>
      </c>
      <c r="C1673" s="20" t="s">
        <v>30</v>
      </c>
      <c r="D1673" s="45">
        <v>389.81454467773437</v>
      </c>
      <c r="E1673" s="56">
        <v>389.66604614257812</v>
      </c>
    </row>
    <row r="1674" spans="1:5" x14ac:dyDescent="0.25">
      <c r="A1674" s="5" t="s">
        <v>3248</v>
      </c>
      <c r="B1674" s="15" t="s">
        <v>3249</v>
      </c>
      <c r="C1674" s="20" t="s">
        <v>41</v>
      </c>
      <c r="D1674" s="45">
        <v>302.982421875</v>
      </c>
      <c r="E1674" s="56">
        <v>320.09597778320313</v>
      </c>
    </row>
    <row r="1675" spans="1:5" ht="30" x14ac:dyDescent="0.25">
      <c r="A1675" s="5" t="s">
        <v>3250</v>
      </c>
      <c r="B1675" s="15" t="s">
        <v>3251</v>
      </c>
      <c r="C1675" s="20" t="s">
        <v>371</v>
      </c>
      <c r="D1675" s="44">
        <v>3216.11962890625</v>
      </c>
      <c r="E1675" s="55">
        <v>3215.01953125</v>
      </c>
    </row>
    <row r="1676" spans="1:5" ht="30" x14ac:dyDescent="0.25">
      <c r="A1676" s="5" t="s">
        <v>3252</v>
      </c>
      <c r="B1676" s="15" t="s">
        <v>3253</v>
      </c>
      <c r="C1676" s="20" t="s">
        <v>41</v>
      </c>
      <c r="D1676" s="45">
        <v>302.982421875</v>
      </c>
      <c r="E1676" s="56">
        <v>320.09597778320313</v>
      </c>
    </row>
    <row r="1677" spans="1:5" ht="30" x14ac:dyDescent="0.25">
      <c r="A1677" s="5" t="s">
        <v>3254</v>
      </c>
      <c r="B1677" s="15" t="s">
        <v>3255</v>
      </c>
      <c r="C1677" s="20" t="s">
        <v>38</v>
      </c>
      <c r="D1677" s="43">
        <v>25.579999923706055</v>
      </c>
      <c r="E1677" s="54">
        <v>26.016508102416992</v>
      </c>
    </row>
    <row r="1678" spans="1:5" ht="30" x14ac:dyDescent="0.25">
      <c r="A1678" s="5" t="s">
        <v>3256</v>
      </c>
      <c r="B1678" s="15" t="s">
        <v>3257</v>
      </c>
      <c r="C1678" s="20" t="s">
        <v>371</v>
      </c>
      <c r="D1678" s="44">
        <v>3216.11962890625</v>
      </c>
      <c r="E1678" s="55">
        <v>3215.01953125</v>
      </c>
    </row>
    <row r="1679" spans="1:5" ht="30" x14ac:dyDescent="0.25">
      <c r="A1679" s="5" t="s">
        <v>3258</v>
      </c>
      <c r="B1679" s="15" t="s">
        <v>3259</v>
      </c>
      <c r="C1679" s="20" t="s">
        <v>38</v>
      </c>
      <c r="D1679" s="43">
        <v>17.079999923706055</v>
      </c>
      <c r="E1679" s="54">
        <v>17.369705200195313</v>
      </c>
    </row>
    <row r="1680" spans="1:5" ht="30" x14ac:dyDescent="0.25">
      <c r="A1680" s="5" t="s">
        <v>3260</v>
      </c>
      <c r="B1680" s="15" t="s">
        <v>3261</v>
      </c>
      <c r="C1680" s="20" t="s">
        <v>371</v>
      </c>
      <c r="D1680" s="44">
        <v>3126.8857421875</v>
      </c>
      <c r="E1680" s="55">
        <v>3125.79931640625</v>
      </c>
    </row>
    <row r="1681" spans="1:5" ht="30" x14ac:dyDescent="0.25">
      <c r="A1681" s="5" t="s">
        <v>3262</v>
      </c>
      <c r="B1681" s="15" t="s">
        <v>3263</v>
      </c>
      <c r="C1681" s="20" t="s">
        <v>38</v>
      </c>
      <c r="D1681" s="43">
        <v>17.079999923706055</v>
      </c>
      <c r="E1681" s="54">
        <v>17.369705200195313</v>
      </c>
    </row>
    <row r="1682" spans="1:5" ht="30" x14ac:dyDescent="0.25">
      <c r="A1682" s="5" t="s">
        <v>3264</v>
      </c>
      <c r="B1682" s="15" t="s">
        <v>3265</v>
      </c>
      <c r="C1682" s="20" t="s">
        <v>30</v>
      </c>
      <c r="D1682" s="45">
        <v>342.3404541015625</v>
      </c>
      <c r="E1682" s="56">
        <v>342.13192749023437</v>
      </c>
    </row>
    <row r="1683" spans="1:5" x14ac:dyDescent="0.25">
      <c r="A1683" s="5" t="s">
        <v>3266</v>
      </c>
      <c r="B1683" s="15" t="s">
        <v>3267</v>
      </c>
      <c r="C1683" s="20" t="s">
        <v>41</v>
      </c>
      <c r="D1683" s="45">
        <v>302.982421875</v>
      </c>
      <c r="E1683" s="56">
        <v>320.09597778320313</v>
      </c>
    </row>
    <row r="1684" spans="1:5" ht="30" x14ac:dyDescent="0.25">
      <c r="A1684" s="5" t="s">
        <v>3268</v>
      </c>
      <c r="B1684" s="15" t="s">
        <v>3269</v>
      </c>
      <c r="C1684" s="20" t="s">
        <v>371</v>
      </c>
      <c r="D1684" s="44">
        <v>3126.8857421875</v>
      </c>
      <c r="E1684" s="55">
        <v>3125.79931640625</v>
      </c>
    </row>
    <row r="1685" spans="1:5" ht="30" x14ac:dyDescent="0.25">
      <c r="A1685" s="5" t="s">
        <v>3270</v>
      </c>
      <c r="B1685" s="15" t="s">
        <v>3271</v>
      </c>
      <c r="C1685" s="20" t="s">
        <v>162</v>
      </c>
      <c r="D1685" s="43">
        <v>13.544634819030762</v>
      </c>
      <c r="E1685" s="54">
        <v>14.057345390319824</v>
      </c>
    </row>
    <row r="1686" spans="1:5" x14ac:dyDescent="0.25">
      <c r="A1686" s="5" t="s">
        <v>3272</v>
      </c>
      <c r="B1686" s="15" t="s">
        <v>3273</v>
      </c>
      <c r="C1686" s="20" t="s">
        <v>371</v>
      </c>
      <c r="D1686" s="46">
        <v>0</v>
      </c>
      <c r="E1686" s="57">
        <v>0</v>
      </c>
    </row>
    <row r="1687" spans="1:5" ht="30" x14ac:dyDescent="0.25">
      <c r="A1687" s="5" t="s">
        <v>3274</v>
      </c>
      <c r="B1687" s="15" t="s">
        <v>3275</v>
      </c>
      <c r="C1687" s="20" t="s">
        <v>371</v>
      </c>
      <c r="D1687" s="46">
        <v>0</v>
      </c>
      <c r="E1687" s="57">
        <v>0</v>
      </c>
    </row>
    <row r="1688" spans="1:5" ht="30" x14ac:dyDescent="0.25">
      <c r="A1688" s="5" t="s">
        <v>3276</v>
      </c>
      <c r="B1688" s="15" t="s">
        <v>3277</v>
      </c>
      <c r="C1688" s="20" t="s">
        <v>1816</v>
      </c>
      <c r="D1688" s="47">
        <v>2.675161138176918E-2</v>
      </c>
      <c r="E1688" s="58">
        <v>2.7775568887591362E-2</v>
      </c>
    </row>
    <row r="1689" spans="1:5" ht="30" x14ac:dyDescent="0.25">
      <c r="A1689" s="5" t="s">
        <v>3278</v>
      </c>
      <c r="B1689" s="15" t="s">
        <v>3279</v>
      </c>
      <c r="C1689" s="20"/>
      <c r="D1689" s="42">
        <v>1.4976580142974854</v>
      </c>
      <c r="E1689" s="53">
        <v>1.4978092908859253</v>
      </c>
    </row>
    <row r="1690" spans="1:5" ht="30" x14ac:dyDescent="0.25">
      <c r="A1690" s="5" t="s">
        <v>3280</v>
      </c>
      <c r="B1690" s="15" t="s">
        <v>3281</v>
      </c>
      <c r="C1690" s="20" t="s">
        <v>33</v>
      </c>
      <c r="D1690" s="43">
        <v>77.985244750976563</v>
      </c>
      <c r="E1690" s="54">
        <v>78.027381896972656</v>
      </c>
    </row>
    <row r="1691" spans="1:5" ht="30" x14ac:dyDescent="0.25">
      <c r="A1691" s="5" t="s">
        <v>3282</v>
      </c>
      <c r="B1691" s="15" t="s">
        <v>3283</v>
      </c>
      <c r="C1691" s="20" t="s">
        <v>33</v>
      </c>
      <c r="D1691" s="43">
        <v>78.380935668945313</v>
      </c>
      <c r="E1691" s="54">
        <v>78.42254638671875</v>
      </c>
    </row>
    <row r="1692" spans="1:5" ht="30" x14ac:dyDescent="0.25">
      <c r="A1692" s="5" t="s">
        <v>3284</v>
      </c>
      <c r="B1692" s="15" t="s">
        <v>3285</v>
      </c>
      <c r="C1692" s="20" t="s">
        <v>33</v>
      </c>
      <c r="D1692" s="43">
        <v>78.380935668945313</v>
      </c>
      <c r="E1692" s="54">
        <v>78.42254638671875</v>
      </c>
    </row>
    <row r="1693" spans="1:5" ht="30" x14ac:dyDescent="0.25">
      <c r="A1693" s="5" t="s">
        <v>3286</v>
      </c>
      <c r="B1693" s="15" t="s">
        <v>3287</v>
      </c>
      <c r="C1693" s="20" t="s">
        <v>155</v>
      </c>
      <c r="D1693" s="44">
        <v>7510.1943359375</v>
      </c>
      <c r="E1693" s="55">
        <v>7933.1865234375</v>
      </c>
    </row>
    <row r="1694" spans="1:5" x14ac:dyDescent="0.25">
      <c r="A1694" s="5" t="s">
        <v>3288</v>
      </c>
      <c r="B1694" s="15" t="s">
        <v>3289</v>
      </c>
      <c r="C1694" s="20" t="s">
        <v>155</v>
      </c>
      <c r="D1694" s="44">
        <v>7491.41943359375</v>
      </c>
      <c r="E1694" s="55">
        <v>7913.353515625</v>
      </c>
    </row>
    <row r="1695" spans="1:5" ht="30" x14ac:dyDescent="0.25">
      <c r="A1695" s="5" t="s">
        <v>3290</v>
      </c>
      <c r="B1695" s="15" t="s">
        <v>3291</v>
      </c>
      <c r="C1695" s="20" t="s">
        <v>155</v>
      </c>
      <c r="D1695" s="43">
        <v>18.775468826293945</v>
      </c>
      <c r="E1695" s="54">
        <v>19.83294677734375</v>
      </c>
    </row>
    <row r="1696" spans="1:5" x14ac:dyDescent="0.25">
      <c r="A1696" s="5" t="s">
        <v>3292</v>
      </c>
      <c r="B1696" s="15" t="s">
        <v>3293</v>
      </c>
      <c r="C1696" s="20"/>
      <c r="D1696" s="12" t="s">
        <v>1596</v>
      </c>
      <c r="E1696" s="33" t="s">
        <v>1596</v>
      </c>
    </row>
    <row r="1697" spans="1:5" ht="30" x14ac:dyDescent="0.25">
      <c r="A1697" s="5" t="s">
        <v>3294</v>
      </c>
      <c r="B1697" s="15" t="s">
        <v>3295</v>
      </c>
      <c r="C1697" s="20"/>
      <c r="D1697" s="12" t="s">
        <v>3187</v>
      </c>
      <c r="E1697" s="33" t="s">
        <v>3187</v>
      </c>
    </row>
    <row r="1698" spans="1:5" ht="30" x14ac:dyDescent="0.25">
      <c r="A1698" s="5" t="s">
        <v>3296</v>
      </c>
      <c r="B1698" s="15" t="s">
        <v>3297</v>
      </c>
      <c r="C1698" s="20" t="s">
        <v>38</v>
      </c>
      <c r="D1698" s="43">
        <v>17.079999923706055</v>
      </c>
      <c r="E1698" s="54">
        <v>17.369705200195313</v>
      </c>
    </row>
    <row r="1699" spans="1:5" ht="30" x14ac:dyDescent="0.25">
      <c r="A1699" s="5" t="s">
        <v>3298</v>
      </c>
      <c r="B1699" s="15" t="s">
        <v>3299</v>
      </c>
      <c r="C1699" s="20" t="s">
        <v>38</v>
      </c>
      <c r="D1699" s="43">
        <v>17.079999923706055</v>
      </c>
      <c r="E1699" s="54">
        <v>17.369705200195313</v>
      </c>
    </row>
    <row r="1700" spans="1:5" ht="30" x14ac:dyDescent="0.25">
      <c r="A1700" s="5" t="s">
        <v>3300</v>
      </c>
      <c r="B1700" s="15" t="s">
        <v>3301</v>
      </c>
      <c r="C1700" s="20" t="s">
        <v>30</v>
      </c>
      <c r="D1700" s="45">
        <v>342.3404541015625</v>
      </c>
      <c r="E1700" s="56">
        <v>342.13192749023437</v>
      </c>
    </row>
    <row r="1701" spans="1:5" x14ac:dyDescent="0.25">
      <c r="A1701" s="5" t="s">
        <v>3302</v>
      </c>
      <c r="B1701" s="15" t="s">
        <v>3303</v>
      </c>
      <c r="C1701" s="20" t="s">
        <v>41</v>
      </c>
      <c r="D1701" s="45">
        <v>279.102294921875</v>
      </c>
      <c r="E1701" s="56">
        <v>294.90444946289062</v>
      </c>
    </row>
    <row r="1702" spans="1:5" ht="30" x14ac:dyDescent="0.25">
      <c r="A1702" s="5" t="s">
        <v>3304</v>
      </c>
      <c r="B1702" s="15" t="s">
        <v>3305</v>
      </c>
      <c r="C1702" s="20" t="s">
        <v>371</v>
      </c>
      <c r="D1702" s="44">
        <v>3126.8857421875</v>
      </c>
      <c r="E1702" s="55">
        <v>3125.79931640625</v>
      </c>
    </row>
    <row r="1703" spans="1:5" ht="30" x14ac:dyDescent="0.25">
      <c r="A1703" s="5" t="s">
        <v>3306</v>
      </c>
      <c r="B1703" s="15" t="s">
        <v>3307</v>
      </c>
      <c r="C1703" s="20" t="s">
        <v>41</v>
      </c>
      <c r="D1703" s="45">
        <v>279.102294921875</v>
      </c>
      <c r="E1703" s="56">
        <v>294.90444946289062</v>
      </c>
    </row>
    <row r="1704" spans="1:5" ht="30" x14ac:dyDescent="0.25">
      <c r="A1704" s="5" t="s">
        <v>3308</v>
      </c>
      <c r="B1704" s="15" t="s">
        <v>3309</v>
      </c>
      <c r="C1704" s="20" t="s">
        <v>38</v>
      </c>
      <c r="D1704" s="43">
        <v>17.079999923706055</v>
      </c>
      <c r="E1704" s="54">
        <v>17.369705200195313</v>
      </c>
    </row>
    <row r="1705" spans="1:5" ht="30" x14ac:dyDescent="0.25">
      <c r="A1705" s="5" t="s">
        <v>3310</v>
      </c>
      <c r="B1705" s="15" t="s">
        <v>3311</v>
      </c>
      <c r="C1705" s="20" t="s">
        <v>371</v>
      </c>
      <c r="D1705" s="44">
        <v>3126.8857421875</v>
      </c>
      <c r="E1705" s="55">
        <v>3125.79931640625</v>
      </c>
    </row>
    <row r="1706" spans="1:5" ht="30" x14ac:dyDescent="0.25">
      <c r="A1706" s="5" t="s">
        <v>3312</v>
      </c>
      <c r="B1706" s="15" t="s">
        <v>3313</v>
      </c>
      <c r="C1706" s="20" t="s">
        <v>38</v>
      </c>
      <c r="D1706" s="42">
        <v>5.8769998550415039</v>
      </c>
      <c r="E1706" s="53">
        <v>5.977717399597168</v>
      </c>
    </row>
    <row r="1707" spans="1:5" ht="30" x14ac:dyDescent="0.25">
      <c r="A1707" s="5" t="s">
        <v>3314</v>
      </c>
      <c r="B1707" s="15" t="s">
        <v>3315</v>
      </c>
      <c r="C1707" s="20" t="s">
        <v>371</v>
      </c>
      <c r="D1707" s="48">
        <v>2908.753173828125</v>
      </c>
      <c r="E1707" s="59">
        <v>2907.790771484375</v>
      </c>
    </row>
    <row r="1708" spans="1:5" ht="30" x14ac:dyDescent="0.25">
      <c r="A1708" s="5" t="s">
        <v>3316</v>
      </c>
      <c r="B1708" s="15" t="s">
        <v>3317</v>
      </c>
      <c r="C1708" s="20" t="s">
        <v>38</v>
      </c>
      <c r="D1708" s="42">
        <v>5.8769998550415039</v>
      </c>
      <c r="E1708" s="53">
        <v>5.977717399597168</v>
      </c>
    </row>
    <row r="1709" spans="1:5" ht="30" x14ac:dyDescent="0.25">
      <c r="A1709" s="5" t="s">
        <v>3318</v>
      </c>
      <c r="B1709" s="15" t="s">
        <v>3319</v>
      </c>
      <c r="C1709" s="20" t="s">
        <v>30</v>
      </c>
      <c r="D1709" s="45">
        <v>226.65097045898437</v>
      </c>
      <c r="E1709" s="56">
        <v>226.3970947265625</v>
      </c>
    </row>
    <row r="1710" spans="1:5" x14ac:dyDescent="0.25">
      <c r="A1710" s="5" t="s">
        <v>3320</v>
      </c>
      <c r="B1710" s="15" t="s">
        <v>3321</v>
      </c>
      <c r="C1710" s="20" t="s">
        <v>41</v>
      </c>
      <c r="D1710" s="45">
        <v>279.102294921875</v>
      </c>
      <c r="E1710" s="56">
        <v>294.90444946289062</v>
      </c>
    </row>
    <row r="1711" spans="1:5" ht="30" x14ac:dyDescent="0.25">
      <c r="A1711" s="5" t="s">
        <v>3322</v>
      </c>
      <c r="B1711" s="15" t="s">
        <v>3323</v>
      </c>
      <c r="C1711" s="20" t="s">
        <v>371</v>
      </c>
      <c r="D1711" s="48">
        <v>2908.753173828125</v>
      </c>
      <c r="E1711" s="59">
        <v>2907.790771484375</v>
      </c>
    </row>
    <row r="1712" spans="1:5" ht="30" x14ac:dyDescent="0.25">
      <c r="A1712" s="5" t="s">
        <v>3324</v>
      </c>
      <c r="B1712" s="15" t="s">
        <v>3325</v>
      </c>
      <c r="C1712" s="20" t="s">
        <v>162</v>
      </c>
      <c r="D1712" s="43">
        <v>29.66615104675293</v>
      </c>
      <c r="E1712" s="54">
        <v>30.786067962646484</v>
      </c>
    </row>
    <row r="1713" spans="1:5" x14ac:dyDescent="0.25">
      <c r="A1713" s="5" t="s">
        <v>3326</v>
      </c>
      <c r="B1713" s="15" t="s">
        <v>3327</v>
      </c>
      <c r="C1713" s="20" t="s">
        <v>371</v>
      </c>
      <c r="D1713" s="46">
        <v>0</v>
      </c>
      <c r="E1713" s="57">
        <v>0</v>
      </c>
    </row>
    <row r="1714" spans="1:5" ht="30" x14ac:dyDescent="0.25">
      <c r="A1714" s="5" t="s">
        <v>3328</v>
      </c>
      <c r="B1714" s="15" t="s">
        <v>3329</v>
      </c>
      <c r="C1714" s="20" t="s">
        <v>371</v>
      </c>
      <c r="D1714" s="46">
        <v>0</v>
      </c>
      <c r="E1714" s="57">
        <v>0</v>
      </c>
    </row>
    <row r="1715" spans="1:5" ht="30" x14ac:dyDescent="0.25">
      <c r="A1715" s="5" t="s">
        <v>3330</v>
      </c>
      <c r="B1715" s="15" t="s">
        <v>3331</v>
      </c>
      <c r="C1715" s="20" t="s">
        <v>1816</v>
      </c>
      <c r="D1715" s="47">
        <v>3.5636588931083679E-2</v>
      </c>
      <c r="E1715" s="58">
        <v>3.7008237093687057E-2</v>
      </c>
    </row>
    <row r="1716" spans="1:5" ht="30" x14ac:dyDescent="0.25">
      <c r="A1716" s="5" t="s">
        <v>3332</v>
      </c>
      <c r="B1716" s="15" t="s">
        <v>3333</v>
      </c>
      <c r="C1716" s="20"/>
      <c r="D1716" s="42">
        <v>2.9062447547912598</v>
      </c>
      <c r="E1716" s="53">
        <v>2.9057421684265137</v>
      </c>
    </row>
    <row r="1717" spans="1:5" ht="30" x14ac:dyDescent="0.25">
      <c r="A1717" s="5" t="s">
        <v>3334</v>
      </c>
      <c r="B1717" s="15" t="s">
        <v>3335</v>
      </c>
      <c r="C1717" s="20" t="s">
        <v>33</v>
      </c>
      <c r="D1717" s="43">
        <v>82.49981689453125</v>
      </c>
      <c r="E1717" s="54">
        <v>82.547004699707031</v>
      </c>
    </row>
    <row r="1718" spans="1:5" ht="30" x14ac:dyDescent="0.25">
      <c r="A1718" s="5" t="s">
        <v>3336</v>
      </c>
      <c r="B1718" s="15" t="s">
        <v>3337</v>
      </c>
      <c r="C1718" s="20" t="s">
        <v>33</v>
      </c>
      <c r="D1718" s="43">
        <v>83.83209228515625</v>
      </c>
      <c r="E1718" s="54">
        <v>83.876304626464844</v>
      </c>
    </row>
    <row r="1719" spans="1:5" ht="30" x14ac:dyDescent="0.25">
      <c r="A1719" s="5" t="s">
        <v>3338</v>
      </c>
      <c r="B1719" s="15" t="s">
        <v>3339</v>
      </c>
      <c r="C1719" s="20" t="s">
        <v>33</v>
      </c>
      <c r="D1719" s="43">
        <v>83.83209228515625</v>
      </c>
      <c r="E1719" s="54">
        <v>83.876304626464844</v>
      </c>
    </row>
    <row r="1720" spans="1:5" ht="30" x14ac:dyDescent="0.25">
      <c r="A1720" s="5" t="s">
        <v>3340</v>
      </c>
      <c r="B1720" s="15" t="s">
        <v>3341</v>
      </c>
      <c r="C1720" s="20" t="s">
        <v>155</v>
      </c>
      <c r="D1720" s="44">
        <v>16911.740234375</v>
      </c>
      <c r="E1720" s="55">
        <v>17859.08203125</v>
      </c>
    </row>
    <row r="1721" spans="1:5" x14ac:dyDescent="0.25">
      <c r="A1721" s="5" t="s">
        <v>3342</v>
      </c>
      <c r="B1721" s="15" t="s">
        <v>3343</v>
      </c>
      <c r="C1721" s="20" t="s">
        <v>155</v>
      </c>
      <c r="D1721" s="44">
        <v>16869.458984375</v>
      </c>
      <c r="E1721" s="55">
        <v>17814.43359375</v>
      </c>
    </row>
    <row r="1722" spans="1:5" ht="30" x14ac:dyDescent="0.25">
      <c r="A1722" s="5" t="s">
        <v>3344</v>
      </c>
      <c r="B1722" s="15" t="s">
        <v>3345</v>
      </c>
      <c r="C1722" s="20" t="s">
        <v>155</v>
      </c>
      <c r="D1722" s="43">
        <v>42.279308319091797</v>
      </c>
      <c r="E1722" s="54">
        <v>44.647663116455078</v>
      </c>
    </row>
    <row r="1723" spans="1:5" x14ac:dyDescent="0.25">
      <c r="A1723" s="5" t="s">
        <v>3346</v>
      </c>
      <c r="B1723" s="15" t="s">
        <v>3347</v>
      </c>
      <c r="C1723" s="20"/>
      <c r="D1723" s="12" t="s">
        <v>1596</v>
      </c>
      <c r="E1723" s="33" t="s">
        <v>1596</v>
      </c>
    </row>
    <row r="1724" spans="1:5" ht="30" x14ac:dyDescent="0.25">
      <c r="A1724" s="5" t="s">
        <v>3348</v>
      </c>
      <c r="B1724" s="15" t="s">
        <v>3349</v>
      </c>
      <c r="C1724" s="20"/>
      <c r="D1724" s="12" t="s">
        <v>3187</v>
      </c>
      <c r="E1724" s="33" t="s">
        <v>3187</v>
      </c>
    </row>
    <row r="1725" spans="1:5" ht="30" x14ac:dyDescent="0.25">
      <c r="A1725" s="5" t="s">
        <v>3350</v>
      </c>
      <c r="B1725" s="15" t="s">
        <v>3351</v>
      </c>
      <c r="C1725" s="20" t="s">
        <v>38</v>
      </c>
      <c r="D1725" s="42">
        <v>5.8769998550415039</v>
      </c>
      <c r="E1725" s="53">
        <v>5.977717399597168</v>
      </c>
    </row>
    <row r="1726" spans="1:5" ht="30" x14ac:dyDescent="0.25">
      <c r="A1726" s="5" t="s">
        <v>3352</v>
      </c>
      <c r="B1726" s="15" t="s">
        <v>3353</v>
      </c>
      <c r="C1726" s="20" t="s">
        <v>38</v>
      </c>
      <c r="D1726" s="42">
        <v>5.8769998550415039</v>
      </c>
      <c r="E1726" s="53">
        <v>5.977717399597168</v>
      </c>
    </row>
    <row r="1727" spans="1:5" ht="30" x14ac:dyDescent="0.25">
      <c r="A1727" s="5" t="s">
        <v>3354</v>
      </c>
      <c r="B1727" s="15" t="s">
        <v>3355</v>
      </c>
      <c r="C1727" s="20" t="s">
        <v>30</v>
      </c>
      <c r="D1727" s="45">
        <v>226.65097045898437</v>
      </c>
      <c r="E1727" s="56">
        <v>226.3970947265625</v>
      </c>
    </row>
    <row r="1728" spans="1:5" x14ac:dyDescent="0.25">
      <c r="A1728" s="5" t="s">
        <v>3356</v>
      </c>
      <c r="B1728" s="15" t="s">
        <v>3357</v>
      </c>
      <c r="C1728" s="20" t="s">
        <v>41</v>
      </c>
      <c r="D1728" s="45">
        <v>277.99267578125</v>
      </c>
      <c r="E1728" s="56">
        <v>293.73648071289063</v>
      </c>
    </row>
    <row r="1729" spans="1:5" ht="30" x14ac:dyDescent="0.25">
      <c r="A1729" s="5" t="s">
        <v>3358</v>
      </c>
      <c r="B1729" s="15" t="s">
        <v>3359</v>
      </c>
      <c r="C1729" s="20" t="s">
        <v>371</v>
      </c>
      <c r="D1729" s="48">
        <v>2908.753173828125</v>
      </c>
      <c r="E1729" s="59">
        <v>2907.790771484375</v>
      </c>
    </row>
    <row r="1730" spans="1:5" ht="30" x14ac:dyDescent="0.25">
      <c r="A1730" s="5" t="s">
        <v>3360</v>
      </c>
      <c r="B1730" s="15" t="s">
        <v>3361</v>
      </c>
      <c r="C1730" s="20" t="s">
        <v>41</v>
      </c>
      <c r="D1730" s="45">
        <v>277.99267578125</v>
      </c>
      <c r="E1730" s="56">
        <v>293.73648071289063</v>
      </c>
    </row>
    <row r="1731" spans="1:5" ht="30" x14ac:dyDescent="0.25">
      <c r="A1731" s="5" t="s">
        <v>3362</v>
      </c>
      <c r="B1731" s="15" t="s">
        <v>3363</v>
      </c>
      <c r="C1731" s="20" t="s">
        <v>38</v>
      </c>
      <c r="D1731" s="42">
        <v>5.8769998550415039</v>
      </c>
      <c r="E1731" s="53">
        <v>5.977717399597168</v>
      </c>
    </row>
    <row r="1732" spans="1:5" ht="30" x14ac:dyDescent="0.25">
      <c r="A1732" s="5" t="s">
        <v>3364</v>
      </c>
      <c r="B1732" s="15" t="s">
        <v>3365</v>
      </c>
      <c r="C1732" s="20" t="s">
        <v>371</v>
      </c>
      <c r="D1732" s="48">
        <v>2908.753173828125</v>
      </c>
      <c r="E1732" s="59">
        <v>2907.790771484375</v>
      </c>
    </row>
    <row r="1733" spans="1:5" ht="30" x14ac:dyDescent="0.25">
      <c r="A1733" s="5" t="s">
        <v>3366</v>
      </c>
      <c r="B1733" s="15" t="s">
        <v>3367</v>
      </c>
      <c r="C1733" s="20" t="s">
        <v>38</v>
      </c>
      <c r="D1733" s="42">
        <v>5.0819997787475586</v>
      </c>
      <c r="E1733" s="53">
        <v>5.1689767837524414</v>
      </c>
    </row>
    <row r="1734" spans="1:5" ht="30" x14ac:dyDescent="0.25">
      <c r="A1734" s="5" t="s">
        <v>3368</v>
      </c>
      <c r="B1734" s="15" t="s">
        <v>3369</v>
      </c>
      <c r="C1734" s="20" t="s">
        <v>371</v>
      </c>
      <c r="D1734" s="48">
        <v>2881.886962890625</v>
      </c>
      <c r="E1734" s="59">
        <v>2880.92626953125</v>
      </c>
    </row>
    <row r="1735" spans="1:5" ht="30" x14ac:dyDescent="0.25">
      <c r="A1735" s="5" t="s">
        <v>3370</v>
      </c>
      <c r="B1735" s="15" t="s">
        <v>3371</v>
      </c>
      <c r="C1735" s="20" t="s">
        <v>38</v>
      </c>
      <c r="D1735" s="42">
        <v>5.0819997787475586</v>
      </c>
      <c r="E1735" s="53">
        <v>5.1689767837524414</v>
      </c>
    </row>
    <row r="1736" spans="1:5" ht="30" x14ac:dyDescent="0.25">
      <c r="A1736" s="5" t="s">
        <v>3372</v>
      </c>
      <c r="B1736" s="15" t="s">
        <v>3373</v>
      </c>
      <c r="C1736" s="20" t="s">
        <v>30</v>
      </c>
      <c r="D1736" s="45">
        <v>212.36955261230469</v>
      </c>
      <c r="E1736" s="56">
        <v>212.1075439453125</v>
      </c>
    </row>
    <row r="1737" spans="1:5" x14ac:dyDescent="0.25">
      <c r="A1737" s="5" t="s">
        <v>3374</v>
      </c>
      <c r="B1737" s="15" t="s">
        <v>3375</v>
      </c>
      <c r="C1737" s="20" t="s">
        <v>41</v>
      </c>
      <c r="D1737" s="45">
        <v>277.99267578125</v>
      </c>
      <c r="E1737" s="56">
        <v>293.73648071289063</v>
      </c>
    </row>
    <row r="1738" spans="1:5" ht="30" x14ac:dyDescent="0.25">
      <c r="A1738" s="5" t="s">
        <v>3376</v>
      </c>
      <c r="B1738" s="15" t="s">
        <v>3377</v>
      </c>
      <c r="C1738" s="20" t="s">
        <v>371</v>
      </c>
      <c r="D1738" s="48">
        <v>2881.886962890625</v>
      </c>
      <c r="E1738" s="59">
        <v>2880.92626953125</v>
      </c>
    </row>
    <row r="1739" spans="1:5" ht="30" x14ac:dyDescent="0.25">
      <c r="A1739" s="5" t="s">
        <v>3378</v>
      </c>
      <c r="B1739" s="15" t="s">
        <v>3379</v>
      </c>
      <c r="C1739" s="20" t="s">
        <v>162</v>
      </c>
      <c r="D1739" s="43">
        <v>33.217639923095703</v>
      </c>
      <c r="E1739" s="54">
        <v>34.47216796875</v>
      </c>
    </row>
    <row r="1740" spans="1:5" x14ac:dyDescent="0.25">
      <c r="A1740" s="5" t="s">
        <v>3380</v>
      </c>
      <c r="B1740" s="15" t="s">
        <v>3381</v>
      </c>
      <c r="C1740" s="20" t="s">
        <v>371</v>
      </c>
      <c r="D1740" s="46">
        <v>0</v>
      </c>
      <c r="E1740" s="57">
        <v>0</v>
      </c>
    </row>
    <row r="1741" spans="1:5" ht="30" x14ac:dyDescent="0.25">
      <c r="A1741" s="5" t="s">
        <v>3382</v>
      </c>
      <c r="B1741" s="15" t="s">
        <v>3383</v>
      </c>
      <c r="C1741" s="20" t="s">
        <v>371</v>
      </c>
      <c r="D1741" s="46">
        <v>0</v>
      </c>
      <c r="E1741" s="57">
        <v>0</v>
      </c>
    </row>
    <row r="1742" spans="1:5" ht="30" x14ac:dyDescent="0.25">
      <c r="A1742" s="5" t="s">
        <v>3384</v>
      </c>
      <c r="B1742" s="15" t="s">
        <v>3385</v>
      </c>
      <c r="C1742" s="20" t="s">
        <v>1816</v>
      </c>
      <c r="D1742" s="47">
        <v>9.330526739358902E-2</v>
      </c>
      <c r="E1742" s="58">
        <v>9.6878699958324432E-2</v>
      </c>
    </row>
    <row r="1743" spans="1:5" ht="30" x14ac:dyDescent="0.25">
      <c r="A1743" s="5" t="s">
        <v>3386</v>
      </c>
      <c r="B1743" s="15" t="s">
        <v>3387</v>
      </c>
      <c r="C1743" s="20"/>
      <c r="D1743" s="42">
        <v>1.1564345359802246</v>
      </c>
      <c r="E1743" s="53">
        <v>1.1564605236053467</v>
      </c>
    </row>
    <row r="1744" spans="1:5" ht="30" x14ac:dyDescent="0.25">
      <c r="A1744" s="5" t="s">
        <v>3388</v>
      </c>
      <c r="B1744" s="15" t="s">
        <v>3389</v>
      </c>
      <c r="C1744" s="20" t="s">
        <v>33</v>
      </c>
      <c r="D1744" s="43">
        <v>83.600624084472656</v>
      </c>
      <c r="E1744" s="54">
        <v>83.666885375976563</v>
      </c>
    </row>
    <row r="1745" spans="1:5" ht="30" x14ac:dyDescent="0.25">
      <c r="A1745" s="5" t="s">
        <v>3390</v>
      </c>
      <c r="B1745" s="15" t="s">
        <v>3391</v>
      </c>
      <c r="C1745" s="20" t="s">
        <v>33</v>
      </c>
      <c r="D1745" s="43">
        <v>83.600883483886719</v>
      </c>
      <c r="E1745" s="54">
        <v>83.667137145996094</v>
      </c>
    </row>
    <row r="1746" spans="1:5" ht="30" x14ac:dyDescent="0.25">
      <c r="A1746" s="5" t="s">
        <v>3392</v>
      </c>
      <c r="B1746" s="15" t="s">
        <v>3393</v>
      </c>
      <c r="C1746" s="20" t="s">
        <v>33</v>
      </c>
      <c r="D1746" s="43">
        <v>83.600883483886719</v>
      </c>
      <c r="E1746" s="54">
        <v>83.667137145996094</v>
      </c>
    </row>
    <row r="1747" spans="1:5" ht="30" x14ac:dyDescent="0.25">
      <c r="A1747" s="5" t="s">
        <v>3394</v>
      </c>
      <c r="B1747" s="15" t="s">
        <v>3395</v>
      </c>
      <c r="C1747" s="20" t="s">
        <v>155</v>
      </c>
      <c r="D1747" s="48">
        <v>2074.6494140625</v>
      </c>
      <c r="E1747" s="59">
        <v>2191.98291015625</v>
      </c>
    </row>
    <row r="1748" spans="1:5" x14ac:dyDescent="0.25">
      <c r="A1748" s="5" t="s">
        <v>3396</v>
      </c>
      <c r="B1748" s="15" t="s">
        <v>3397</v>
      </c>
      <c r="C1748" s="20" t="s">
        <v>155</v>
      </c>
      <c r="D1748" s="48">
        <v>2069.462890625</v>
      </c>
      <c r="E1748" s="59">
        <v>2186.502685546875</v>
      </c>
    </row>
    <row r="1749" spans="1:5" ht="30" x14ac:dyDescent="0.25">
      <c r="A1749" s="5" t="s">
        <v>3398</v>
      </c>
      <c r="B1749" s="15" t="s">
        <v>3399</v>
      </c>
      <c r="C1749" s="20" t="s">
        <v>155</v>
      </c>
      <c r="D1749" s="42">
        <v>5.1866188049316406</v>
      </c>
      <c r="E1749" s="53">
        <v>5.4799518585205078</v>
      </c>
    </row>
    <row r="1750" spans="1:5" x14ac:dyDescent="0.25">
      <c r="A1750" s="5" t="s">
        <v>3400</v>
      </c>
      <c r="B1750" s="15" t="s">
        <v>3401</v>
      </c>
      <c r="C1750" s="20"/>
      <c r="D1750" s="12" t="s">
        <v>1596</v>
      </c>
      <c r="E1750" s="33" t="s">
        <v>1596</v>
      </c>
    </row>
    <row r="1751" spans="1:5" ht="30" x14ac:dyDescent="0.25">
      <c r="A1751" s="5" t="s">
        <v>3402</v>
      </c>
      <c r="B1751" s="15" t="s">
        <v>3403</v>
      </c>
      <c r="C1751" s="20"/>
      <c r="D1751" s="12" t="s">
        <v>3187</v>
      </c>
      <c r="E1751" s="33" t="s">
        <v>3187</v>
      </c>
    </row>
    <row r="1752" spans="1:5" ht="30" x14ac:dyDescent="0.25">
      <c r="A1752" s="5" t="s">
        <v>3404</v>
      </c>
      <c r="B1752" s="15" t="s">
        <v>3405</v>
      </c>
      <c r="C1752" s="20" t="s">
        <v>38</v>
      </c>
      <c r="D1752" s="42">
        <v>5.0819997787475586</v>
      </c>
      <c r="E1752" s="53">
        <v>5.1689767837524414</v>
      </c>
    </row>
    <row r="1753" spans="1:5" ht="30" x14ac:dyDescent="0.25">
      <c r="A1753" s="5" t="s">
        <v>3406</v>
      </c>
      <c r="B1753" s="15" t="s">
        <v>3407</v>
      </c>
      <c r="C1753" s="20" t="s">
        <v>38</v>
      </c>
      <c r="D1753" s="42">
        <v>5.0819997787475586</v>
      </c>
      <c r="E1753" s="53">
        <v>5.1689767837524414</v>
      </c>
    </row>
    <row r="1754" spans="1:5" ht="30" x14ac:dyDescent="0.25">
      <c r="A1754" s="5" t="s">
        <v>3408</v>
      </c>
      <c r="B1754" s="15" t="s">
        <v>3409</v>
      </c>
      <c r="C1754" s="20" t="s">
        <v>30</v>
      </c>
      <c r="D1754" s="45">
        <v>212.36955261230469</v>
      </c>
      <c r="E1754" s="56">
        <v>212.1075439453125</v>
      </c>
    </row>
    <row r="1755" spans="1:5" x14ac:dyDescent="0.25">
      <c r="A1755" s="5" t="s">
        <v>3410</v>
      </c>
      <c r="B1755" s="15" t="s">
        <v>3411</v>
      </c>
      <c r="C1755" s="20" t="s">
        <v>41</v>
      </c>
      <c r="D1755" s="45">
        <v>261.7294921875</v>
      </c>
      <c r="E1755" s="56">
        <v>276.8177490234375</v>
      </c>
    </row>
    <row r="1756" spans="1:5" ht="30" x14ac:dyDescent="0.25">
      <c r="A1756" s="5" t="s">
        <v>3412</v>
      </c>
      <c r="B1756" s="15" t="s">
        <v>3413</v>
      </c>
      <c r="C1756" s="20" t="s">
        <v>371</v>
      </c>
      <c r="D1756" s="48">
        <v>2881.886962890625</v>
      </c>
      <c r="E1756" s="59">
        <v>2880.92626953125</v>
      </c>
    </row>
    <row r="1757" spans="1:5" ht="30" x14ac:dyDescent="0.25">
      <c r="A1757" s="5" t="s">
        <v>3414</v>
      </c>
      <c r="B1757" s="15" t="s">
        <v>3415</v>
      </c>
      <c r="C1757" s="20" t="s">
        <v>41</v>
      </c>
      <c r="D1757" s="45">
        <v>261.7294921875</v>
      </c>
      <c r="E1757" s="56">
        <v>276.8177490234375</v>
      </c>
    </row>
    <row r="1758" spans="1:5" ht="30" x14ac:dyDescent="0.25">
      <c r="A1758" s="5" t="s">
        <v>3416</v>
      </c>
      <c r="B1758" s="15" t="s">
        <v>3417</v>
      </c>
      <c r="C1758" s="20" t="s">
        <v>38</v>
      </c>
      <c r="D1758" s="42">
        <v>5.0819997787475586</v>
      </c>
      <c r="E1758" s="53">
        <v>5.1689767837524414</v>
      </c>
    </row>
    <row r="1759" spans="1:5" ht="30" x14ac:dyDescent="0.25">
      <c r="A1759" s="5" t="s">
        <v>3418</v>
      </c>
      <c r="B1759" s="15" t="s">
        <v>3419</v>
      </c>
      <c r="C1759" s="20" t="s">
        <v>371</v>
      </c>
      <c r="D1759" s="48">
        <v>2881.886962890625</v>
      </c>
      <c r="E1759" s="59">
        <v>2880.92626953125</v>
      </c>
    </row>
    <row r="1760" spans="1:5" ht="30" x14ac:dyDescent="0.25">
      <c r="A1760" s="5" t="s">
        <v>3420</v>
      </c>
      <c r="B1760" s="15" t="s">
        <v>3421</v>
      </c>
      <c r="C1760" s="20" t="s">
        <v>38</v>
      </c>
      <c r="D1760" s="42">
        <v>2.0139997005462646</v>
      </c>
      <c r="E1760" s="53">
        <v>2.0489709377288818</v>
      </c>
    </row>
    <row r="1761" spans="1:5" ht="30" x14ac:dyDescent="0.25">
      <c r="A1761" s="5" t="s">
        <v>3422</v>
      </c>
      <c r="B1761" s="15" t="s">
        <v>3423</v>
      </c>
      <c r="C1761" s="20" t="s">
        <v>371</v>
      </c>
      <c r="D1761" s="48">
        <v>2724.668701171875</v>
      </c>
      <c r="E1761" s="59">
        <v>2723.81591796875</v>
      </c>
    </row>
    <row r="1762" spans="1:5" ht="30" x14ac:dyDescent="0.25">
      <c r="A1762" s="5" t="s">
        <v>3424</v>
      </c>
      <c r="B1762" s="15" t="s">
        <v>3425</v>
      </c>
      <c r="C1762" s="20" t="s">
        <v>38</v>
      </c>
      <c r="D1762" s="42">
        <v>2.0139999389648437</v>
      </c>
      <c r="E1762" s="53">
        <v>2.0489709377288818</v>
      </c>
    </row>
    <row r="1763" spans="1:5" ht="30" x14ac:dyDescent="0.25">
      <c r="A1763" s="5" t="s">
        <v>3426</v>
      </c>
      <c r="B1763" s="15" t="s">
        <v>3427</v>
      </c>
      <c r="C1763" s="20" t="s">
        <v>30</v>
      </c>
      <c r="D1763" s="45">
        <v>128.84544372558594</v>
      </c>
      <c r="E1763" s="56">
        <v>128.61053466796875</v>
      </c>
    </row>
    <row r="1764" spans="1:5" x14ac:dyDescent="0.25">
      <c r="A1764" s="5" t="s">
        <v>3428</v>
      </c>
      <c r="B1764" s="15" t="s">
        <v>3429</v>
      </c>
      <c r="C1764" s="20" t="s">
        <v>41</v>
      </c>
      <c r="D1764" s="45">
        <v>261.7294921875</v>
      </c>
      <c r="E1764" s="56">
        <v>276.8177490234375</v>
      </c>
    </row>
    <row r="1765" spans="1:5" ht="30" x14ac:dyDescent="0.25">
      <c r="A1765" s="5" t="s">
        <v>3430</v>
      </c>
      <c r="B1765" s="15" t="s">
        <v>3431</v>
      </c>
      <c r="C1765" s="20" t="s">
        <v>371</v>
      </c>
      <c r="D1765" s="48">
        <v>2724.668701171875</v>
      </c>
      <c r="E1765" s="59">
        <v>2723.81591796875</v>
      </c>
    </row>
    <row r="1766" spans="1:5" ht="30" x14ac:dyDescent="0.25">
      <c r="A1766" s="5" t="s">
        <v>3432</v>
      </c>
      <c r="B1766" s="15" t="s">
        <v>3433</v>
      </c>
      <c r="C1766" s="20" t="s">
        <v>162</v>
      </c>
      <c r="D1766" s="43">
        <v>65.507247924804687</v>
      </c>
      <c r="E1766" s="54">
        <v>68.028640747070313</v>
      </c>
    </row>
    <row r="1767" spans="1:5" x14ac:dyDescent="0.25">
      <c r="A1767" s="5" t="s">
        <v>3434</v>
      </c>
      <c r="B1767" s="15" t="s">
        <v>3435</v>
      </c>
      <c r="C1767" s="20" t="s">
        <v>371</v>
      </c>
      <c r="D1767" s="46">
        <v>0</v>
      </c>
      <c r="E1767" s="57">
        <v>0</v>
      </c>
    </row>
    <row r="1768" spans="1:5" ht="30" x14ac:dyDescent="0.25">
      <c r="A1768" s="5" t="s">
        <v>3436</v>
      </c>
      <c r="B1768" s="15" t="s">
        <v>3437</v>
      </c>
      <c r="C1768" s="20" t="s">
        <v>371</v>
      </c>
      <c r="D1768" s="46">
        <v>0</v>
      </c>
      <c r="E1768" s="57">
        <v>0</v>
      </c>
    </row>
    <row r="1769" spans="1:5" ht="30" x14ac:dyDescent="0.25">
      <c r="A1769" s="5" t="s">
        <v>3438</v>
      </c>
      <c r="B1769" s="15" t="s">
        <v>3439</v>
      </c>
      <c r="C1769" s="20" t="s">
        <v>1816</v>
      </c>
      <c r="D1769" s="47">
        <v>0.10016241669654846</v>
      </c>
      <c r="E1769" s="58">
        <v>0.10409952700138092</v>
      </c>
    </row>
    <row r="1770" spans="1:5" ht="30" x14ac:dyDescent="0.25">
      <c r="A1770" s="5" t="s">
        <v>3440</v>
      </c>
      <c r="B1770" s="15" t="s">
        <v>3441</v>
      </c>
      <c r="C1770" s="20"/>
      <c r="D1770" s="42">
        <v>2.52333664894104</v>
      </c>
      <c r="E1770" s="53">
        <v>2.5227186679840088</v>
      </c>
    </row>
    <row r="1771" spans="1:5" ht="30" x14ac:dyDescent="0.25">
      <c r="A1771" s="5" t="s">
        <v>3442</v>
      </c>
      <c r="B1771" s="15" t="s">
        <v>3443</v>
      </c>
      <c r="C1771" s="20" t="s">
        <v>33</v>
      </c>
      <c r="D1771" s="43">
        <v>85.574562072753906</v>
      </c>
      <c r="E1771" s="54">
        <v>85.628486633300781</v>
      </c>
    </row>
    <row r="1772" spans="1:5" ht="30" x14ac:dyDescent="0.25">
      <c r="A1772" s="5" t="s">
        <v>3444</v>
      </c>
      <c r="B1772" s="15" t="s">
        <v>3445</v>
      </c>
      <c r="C1772" s="20" t="s">
        <v>33</v>
      </c>
      <c r="D1772" s="43">
        <v>86.46026611328125</v>
      </c>
      <c r="E1772" s="54">
        <v>86.503334045410156</v>
      </c>
    </row>
    <row r="1773" spans="1:5" ht="30" x14ac:dyDescent="0.25">
      <c r="A1773" s="5" t="s">
        <v>3446</v>
      </c>
      <c r="B1773" s="15" t="s">
        <v>3447</v>
      </c>
      <c r="C1773" s="20" t="s">
        <v>33</v>
      </c>
      <c r="D1773" s="43">
        <v>86.46026611328125</v>
      </c>
      <c r="E1773" s="54">
        <v>86.503334045410156</v>
      </c>
    </row>
    <row r="1774" spans="1:5" ht="30" x14ac:dyDescent="0.25">
      <c r="A1774" s="5" t="s">
        <v>3448</v>
      </c>
      <c r="B1774" s="15" t="s">
        <v>3449</v>
      </c>
      <c r="C1774" s="20" t="s">
        <v>155</v>
      </c>
      <c r="D1774" s="44">
        <v>11430.3505859375</v>
      </c>
      <c r="E1774" s="55">
        <v>12081.0166015625</v>
      </c>
    </row>
    <row r="1775" spans="1:5" x14ac:dyDescent="0.25">
      <c r="A1775" s="5" t="s">
        <v>3450</v>
      </c>
      <c r="B1775" s="15" t="s">
        <v>3451</v>
      </c>
      <c r="C1775" s="20" t="s">
        <v>155</v>
      </c>
      <c r="D1775" s="44">
        <v>11401.7744140625</v>
      </c>
      <c r="E1775" s="55">
        <v>12050.814453125</v>
      </c>
    </row>
    <row r="1776" spans="1:5" ht="30" x14ac:dyDescent="0.25">
      <c r="A1776" s="5" t="s">
        <v>3452</v>
      </c>
      <c r="B1776" s="15" t="s">
        <v>3453</v>
      </c>
      <c r="C1776" s="20" t="s">
        <v>155</v>
      </c>
      <c r="D1776" s="43">
        <v>28.575849533081055</v>
      </c>
      <c r="E1776" s="54">
        <v>30.202512741088867</v>
      </c>
    </row>
    <row r="1777" spans="1:5" x14ac:dyDescent="0.25">
      <c r="A1777" s="5" t="s">
        <v>3454</v>
      </c>
      <c r="B1777" s="15" t="s">
        <v>3455</v>
      </c>
      <c r="C1777" s="20"/>
      <c r="D1777" s="12" t="s">
        <v>1596</v>
      </c>
      <c r="E1777" s="33" t="s">
        <v>1596</v>
      </c>
    </row>
    <row r="1778" spans="1:5" ht="30" x14ac:dyDescent="0.25">
      <c r="A1778" s="5" t="s">
        <v>3456</v>
      </c>
      <c r="B1778" s="15" t="s">
        <v>3457</v>
      </c>
      <c r="C1778" s="20"/>
      <c r="D1778" s="12" t="s">
        <v>3187</v>
      </c>
      <c r="E1778" s="33" t="s">
        <v>3187</v>
      </c>
    </row>
    <row r="1779" spans="1:5" ht="30" x14ac:dyDescent="0.25">
      <c r="A1779" s="5" t="s">
        <v>3458</v>
      </c>
      <c r="B1779" s="15" t="s">
        <v>3459</v>
      </c>
      <c r="C1779" s="20" t="s">
        <v>38</v>
      </c>
      <c r="D1779" s="42">
        <v>2.0139999389648437</v>
      </c>
      <c r="E1779" s="53">
        <v>2.0489709377288818</v>
      </c>
    </row>
    <row r="1780" spans="1:5" ht="30" x14ac:dyDescent="0.25">
      <c r="A1780" s="5" t="s">
        <v>3460</v>
      </c>
      <c r="B1780" s="15" t="s">
        <v>3461</v>
      </c>
      <c r="C1780" s="20" t="s">
        <v>38</v>
      </c>
      <c r="D1780" s="42">
        <v>2.0139999389648437</v>
      </c>
      <c r="E1780" s="53">
        <v>2.0489709377288818</v>
      </c>
    </row>
    <row r="1781" spans="1:5" ht="30" x14ac:dyDescent="0.25">
      <c r="A1781" s="5" t="s">
        <v>3462</v>
      </c>
      <c r="B1781" s="15" t="s">
        <v>3463</v>
      </c>
      <c r="C1781" s="20" t="s">
        <v>30</v>
      </c>
      <c r="D1781" s="45">
        <v>128.84544372558594</v>
      </c>
      <c r="E1781" s="56">
        <v>128.61053466796875</v>
      </c>
    </row>
    <row r="1782" spans="1:5" x14ac:dyDescent="0.25">
      <c r="A1782" s="5" t="s">
        <v>3464</v>
      </c>
      <c r="B1782" s="15" t="s">
        <v>3465</v>
      </c>
      <c r="C1782" s="20" t="s">
        <v>41</v>
      </c>
      <c r="D1782" s="45">
        <v>253.53193664550781</v>
      </c>
      <c r="E1782" s="56">
        <v>268.0970458984375</v>
      </c>
    </row>
    <row r="1783" spans="1:5" ht="30" x14ac:dyDescent="0.25">
      <c r="A1783" s="5" t="s">
        <v>3466</v>
      </c>
      <c r="B1783" s="15" t="s">
        <v>3467</v>
      </c>
      <c r="C1783" s="20" t="s">
        <v>371</v>
      </c>
      <c r="D1783" s="48">
        <v>2724.668701171875</v>
      </c>
      <c r="E1783" s="59">
        <v>2723.81591796875</v>
      </c>
    </row>
    <row r="1784" spans="1:5" ht="30" x14ac:dyDescent="0.25">
      <c r="A1784" s="5" t="s">
        <v>3468</v>
      </c>
      <c r="B1784" s="15" t="s">
        <v>3469</v>
      </c>
      <c r="C1784" s="20" t="s">
        <v>41</v>
      </c>
      <c r="D1784" s="45">
        <v>253.53193664550781</v>
      </c>
      <c r="E1784" s="56">
        <v>268.0970458984375</v>
      </c>
    </row>
    <row r="1785" spans="1:5" ht="30" x14ac:dyDescent="0.25">
      <c r="A1785" s="5" t="s">
        <v>3470</v>
      </c>
      <c r="B1785" s="15" t="s">
        <v>3471</v>
      </c>
      <c r="C1785" s="20" t="s">
        <v>38</v>
      </c>
      <c r="D1785" s="42">
        <v>2.0139999389648437</v>
      </c>
      <c r="E1785" s="53">
        <v>2.0489709377288818</v>
      </c>
    </row>
    <row r="1786" spans="1:5" ht="30" x14ac:dyDescent="0.25">
      <c r="A1786" s="5" t="s">
        <v>3472</v>
      </c>
      <c r="B1786" s="15" t="s">
        <v>3473</v>
      </c>
      <c r="C1786" s="20" t="s">
        <v>371</v>
      </c>
      <c r="D1786" s="48">
        <v>2724.668701171875</v>
      </c>
      <c r="E1786" s="59">
        <v>2723.81591796875</v>
      </c>
    </row>
    <row r="1787" spans="1:5" ht="30" x14ac:dyDescent="0.25">
      <c r="A1787" s="5" t="s">
        <v>3474</v>
      </c>
      <c r="B1787" s="15" t="s">
        <v>3475</v>
      </c>
      <c r="C1787" s="20" t="s">
        <v>38</v>
      </c>
      <c r="D1787" s="42">
        <v>1.2380000352859497</v>
      </c>
      <c r="E1787" s="53">
        <v>1.2594897747039795</v>
      </c>
    </row>
    <row r="1788" spans="1:5" ht="30" x14ac:dyDescent="0.25">
      <c r="A1788" s="5" t="s">
        <v>3476</v>
      </c>
      <c r="B1788" s="15" t="s">
        <v>3477</v>
      </c>
      <c r="C1788" s="20" t="s">
        <v>371</v>
      </c>
      <c r="D1788" s="48">
        <v>2651.9521484375</v>
      </c>
      <c r="E1788" s="59">
        <v>2651.051025390625</v>
      </c>
    </row>
    <row r="1789" spans="1:5" ht="30" x14ac:dyDescent="0.25">
      <c r="A1789" s="5" t="s">
        <v>3478</v>
      </c>
      <c r="B1789" s="15" t="s">
        <v>3479</v>
      </c>
      <c r="C1789" s="20" t="s">
        <v>38</v>
      </c>
      <c r="D1789" s="42">
        <v>1.2380000352859497</v>
      </c>
      <c r="E1789" s="53">
        <v>1.2594897747039795</v>
      </c>
    </row>
    <row r="1790" spans="1:5" ht="30" x14ac:dyDescent="0.25">
      <c r="A1790" s="5" t="s">
        <v>3480</v>
      </c>
      <c r="B1790" s="15" t="s">
        <v>3481</v>
      </c>
      <c r="C1790" s="20" t="s">
        <v>30</v>
      </c>
      <c r="D1790" s="45">
        <v>105.68572235107422</v>
      </c>
      <c r="E1790" s="56">
        <v>106.18573760986328</v>
      </c>
    </row>
    <row r="1791" spans="1:5" x14ac:dyDescent="0.25">
      <c r="A1791" s="5" t="s">
        <v>3482</v>
      </c>
      <c r="B1791" s="15" t="s">
        <v>3483</v>
      </c>
      <c r="C1791" s="20" t="s">
        <v>41</v>
      </c>
      <c r="D1791" s="45">
        <v>253.53193664550781</v>
      </c>
      <c r="E1791" s="56">
        <v>268.0970458984375</v>
      </c>
    </row>
    <row r="1792" spans="1:5" ht="30" x14ac:dyDescent="0.25">
      <c r="A1792" s="5" t="s">
        <v>3484</v>
      </c>
      <c r="B1792" s="15" t="s">
        <v>3485</v>
      </c>
      <c r="C1792" s="20" t="s">
        <v>371</v>
      </c>
      <c r="D1792" s="48">
        <v>2651.9521484375</v>
      </c>
      <c r="E1792" s="59">
        <v>2651.051025390625</v>
      </c>
    </row>
    <row r="1793" spans="1:5" ht="30" x14ac:dyDescent="0.25">
      <c r="A1793" s="5" t="s">
        <v>3486</v>
      </c>
      <c r="B1793" s="15" t="s">
        <v>3487</v>
      </c>
      <c r="C1793" s="20" t="s">
        <v>162</v>
      </c>
      <c r="D1793" s="43">
        <v>96.287612915039063</v>
      </c>
      <c r="E1793" s="56">
        <v>100.11661529541016</v>
      </c>
    </row>
    <row r="1794" spans="1:5" x14ac:dyDescent="0.25">
      <c r="A1794" s="5" t="s">
        <v>3488</v>
      </c>
      <c r="B1794" s="15" t="s">
        <v>3489</v>
      </c>
      <c r="C1794" s="20" t="s">
        <v>371</v>
      </c>
      <c r="D1794" s="46">
        <v>0</v>
      </c>
      <c r="E1794" s="57">
        <v>0</v>
      </c>
    </row>
    <row r="1795" spans="1:5" ht="30" x14ac:dyDescent="0.25">
      <c r="A1795" s="5" t="s">
        <v>3490</v>
      </c>
      <c r="B1795" s="15" t="s">
        <v>3491</v>
      </c>
      <c r="C1795" s="20" t="s">
        <v>371</v>
      </c>
      <c r="D1795" s="46">
        <v>0</v>
      </c>
      <c r="E1795" s="57">
        <v>0</v>
      </c>
    </row>
    <row r="1796" spans="1:5" ht="30" x14ac:dyDescent="0.25">
      <c r="A1796" s="5" t="s">
        <v>3492</v>
      </c>
      <c r="B1796" s="15" t="s">
        <v>3493</v>
      </c>
      <c r="C1796" s="20" t="s">
        <v>1816</v>
      </c>
      <c r="D1796" s="47">
        <v>0.22306068241596222</v>
      </c>
      <c r="E1796" s="58">
        <v>0.2317260205745697</v>
      </c>
    </row>
    <row r="1797" spans="1:5" ht="30" x14ac:dyDescent="0.25">
      <c r="A1797" s="5" t="s">
        <v>3494</v>
      </c>
      <c r="B1797" s="15" t="s">
        <v>3495</v>
      </c>
      <c r="C1797" s="20"/>
      <c r="D1797" s="42">
        <v>1.6268173456192017</v>
      </c>
      <c r="E1797" s="53">
        <v>1.6268261671066284</v>
      </c>
    </row>
    <row r="1798" spans="1:5" ht="30" x14ac:dyDescent="0.25">
      <c r="A1798" s="5" t="s">
        <v>3496</v>
      </c>
      <c r="B1798" s="15" t="s">
        <v>3497</v>
      </c>
      <c r="C1798" s="20" t="s">
        <v>33</v>
      </c>
      <c r="D1798" s="43">
        <v>85.956306457519531</v>
      </c>
      <c r="E1798" s="54">
        <v>86.015121459960938</v>
      </c>
    </row>
    <row r="1799" spans="1:5" ht="30" x14ac:dyDescent="0.25">
      <c r="A1799" s="5" t="s">
        <v>3498</v>
      </c>
      <c r="B1799" s="15" t="s">
        <v>3499</v>
      </c>
      <c r="C1799" s="20" t="s">
        <v>33</v>
      </c>
      <c r="D1799" s="43">
        <v>85.95635986328125</v>
      </c>
      <c r="E1799" s="54">
        <v>86.015144348144531</v>
      </c>
    </row>
    <row r="1800" spans="1:5" ht="30" x14ac:dyDescent="0.25">
      <c r="A1800" s="5" t="s">
        <v>3500</v>
      </c>
      <c r="B1800" s="15" t="s">
        <v>3501</v>
      </c>
      <c r="C1800" s="20" t="s">
        <v>33</v>
      </c>
      <c r="D1800" s="43">
        <v>85.95635986328125</v>
      </c>
      <c r="E1800" s="54">
        <v>86.015144348144531</v>
      </c>
    </row>
    <row r="1801" spans="1:5" ht="30" x14ac:dyDescent="0.25">
      <c r="A1801" s="5" t="s">
        <v>3502</v>
      </c>
      <c r="B1801" s="15" t="s">
        <v>3503</v>
      </c>
      <c r="C1801" s="20" t="s">
        <v>155</v>
      </c>
      <c r="D1801" s="44">
        <v>5121.1884765625</v>
      </c>
      <c r="E1801" s="55">
        <v>5418.9892578125</v>
      </c>
    </row>
    <row r="1802" spans="1:5" x14ac:dyDescent="0.25">
      <c r="A1802" s="5" t="s">
        <v>3504</v>
      </c>
      <c r="B1802" s="15" t="s">
        <v>3505</v>
      </c>
      <c r="C1802" s="20" t="s">
        <v>155</v>
      </c>
      <c r="D1802" s="44">
        <v>5108.3857421875</v>
      </c>
      <c r="E1802" s="55">
        <v>5405.44189453125</v>
      </c>
    </row>
    <row r="1803" spans="1:5" ht="30" x14ac:dyDescent="0.25">
      <c r="A1803" s="5" t="s">
        <v>3506</v>
      </c>
      <c r="B1803" s="15" t="s">
        <v>3507</v>
      </c>
      <c r="C1803" s="20" t="s">
        <v>155</v>
      </c>
      <c r="D1803" s="43">
        <v>12.802958488464355</v>
      </c>
      <c r="E1803" s="54">
        <v>13.547460556030273</v>
      </c>
    </row>
    <row r="1804" spans="1:5" x14ac:dyDescent="0.25">
      <c r="A1804" s="5" t="s">
        <v>3508</v>
      </c>
      <c r="B1804" s="15" t="s">
        <v>3509</v>
      </c>
      <c r="C1804" s="20"/>
      <c r="D1804" s="12" t="s">
        <v>1596</v>
      </c>
      <c r="E1804" s="33" t="s">
        <v>1596</v>
      </c>
    </row>
    <row r="1805" spans="1:5" ht="30" x14ac:dyDescent="0.25">
      <c r="A1805" s="5" t="s">
        <v>3510</v>
      </c>
      <c r="B1805" s="15" t="s">
        <v>3511</v>
      </c>
      <c r="C1805" s="20"/>
      <c r="D1805" s="12" t="s">
        <v>3187</v>
      </c>
      <c r="E1805" s="33" t="s">
        <v>3187</v>
      </c>
    </row>
    <row r="1806" spans="1:5" ht="30" x14ac:dyDescent="0.25">
      <c r="A1806" s="5" t="s">
        <v>3512</v>
      </c>
      <c r="B1806" s="15" t="s">
        <v>3513</v>
      </c>
      <c r="C1806" s="20" t="s">
        <v>38</v>
      </c>
      <c r="D1806" s="42">
        <v>1.2380000352859497</v>
      </c>
      <c r="E1806" s="53">
        <v>1.2594897747039795</v>
      </c>
    </row>
    <row r="1807" spans="1:5" ht="30" x14ac:dyDescent="0.25">
      <c r="A1807" s="5" t="s">
        <v>3514</v>
      </c>
      <c r="B1807" s="15" t="s">
        <v>3515</v>
      </c>
      <c r="C1807" s="20" t="s">
        <v>38</v>
      </c>
      <c r="D1807" s="42">
        <v>1.2380000352859497</v>
      </c>
      <c r="E1807" s="53">
        <v>1.2594897747039795</v>
      </c>
    </row>
    <row r="1808" spans="1:5" ht="30" x14ac:dyDescent="0.25">
      <c r="A1808" s="5" t="s">
        <v>3516</v>
      </c>
      <c r="B1808" s="15" t="s">
        <v>3517</v>
      </c>
      <c r="C1808" s="20" t="s">
        <v>30</v>
      </c>
      <c r="D1808" s="45">
        <v>105.68572235107422</v>
      </c>
      <c r="E1808" s="56">
        <v>106.18573760986328</v>
      </c>
    </row>
    <row r="1809" spans="1:5" x14ac:dyDescent="0.25">
      <c r="A1809" s="5" t="s">
        <v>3518</v>
      </c>
      <c r="B1809" s="15" t="s">
        <v>3519</v>
      </c>
      <c r="C1809" s="20" t="s">
        <v>41</v>
      </c>
      <c r="D1809" s="45">
        <v>238.95144653320312</v>
      </c>
      <c r="E1809" s="56">
        <v>252.60205078125</v>
      </c>
    </row>
    <row r="1810" spans="1:5" ht="30" x14ac:dyDescent="0.25">
      <c r="A1810" s="5" t="s">
        <v>3520</v>
      </c>
      <c r="B1810" s="15" t="s">
        <v>3521</v>
      </c>
      <c r="C1810" s="20" t="s">
        <v>371</v>
      </c>
      <c r="D1810" s="48">
        <v>2651.9521484375</v>
      </c>
      <c r="E1810" s="59">
        <v>2651.051025390625</v>
      </c>
    </row>
    <row r="1811" spans="1:5" ht="30" x14ac:dyDescent="0.25">
      <c r="A1811" s="5" t="s">
        <v>3522</v>
      </c>
      <c r="B1811" s="15" t="s">
        <v>3523</v>
      </c>
      <c r="C1811" s="20" t="s">
        <v>41</v>
      </c>
      <c r="D1811" s="45">
        <v>238.95144653320312</v>
      </c>
      <c r="E1811" s="56">
        <v>252.60205078125</v>
      </c>
    </row>
    <row r="1812" spans="1:5" ht="30" x14ac:dyDescent="0.25">
      <c r="A1812" s="5" t="s">
        <v>3524</v>
      </c>
      <c r="B1812" s="15" t="s">
        <v>3525</v>
      </c>
      <c r="C1812" s="20" t="s">
        <v>38</v>
      </c>
      <c r="D1812" s="42">
        <v>1.2380000352859497</v>
      </c>
      <c r="E1812" s="53">
        <v>1.2594897747039795</v>
      </c>
    </row>
    <row r="1813" spans="1:5" ht="30" x14ac:dyDescent="0.25">
      <c r="A1813" s="5" t="s">
        <v>3526</v>
      </c>
      <c r="B1813" s="15" t="s">
        <v>3527</v>
      </c>
      <c r="C1813" s="20" t="s">
        <v>371</v>
      </c>
      <c r="D1813" s="48">
        <v>2651.9521484375</v>
      </c>
      <c r="E1813" s="59">
        <v>2651.051025390625</v>
      </c>
    </row>
    <row r="1814" spans="1:5" ht="30" x14ac:dyDescent="0.25">
      <c r="A1814" s="5" t="s">
        <v>3528</v>
      </c>
      <c r="B1814" s="15" t="s">
        <v>3529</v>
      </c>
      <c r="C1814" s="20" t="s">
        <v>38</v>
      </c>
      <c r="D1814" s="47">
        <v>0.37000000476837158</v>
      </c>
      <c r="E1814" s="58">
        <v>0.3759550154209137</v>
      </c>
    </row>
    <row r="1815" spans="1:5" ht="30" x14ac:dyDescent="0.25">
      <c r="A1815" s="5" t="s">
        <v>3530</v>
      </c>
      <c r="B1815" s="15" t="s">
        <v>3531</v>
      </c>
      <c r="C1815" s="20" t="s">
        <v>371</v>
      </c>
      <c r="D1815" s="48">
        <v>2488.639892578125</v>
      </c>
      <c r="E1815" s="59">
        <v>2487.47119140625</v>
      </c>
    </row>
    <row r="1816" spans="1:5" ht="30" x14ac:dyDescent="0.25">
      <c r="A1816" s="5" t="s">
        <v>3532</v>
      </c>
      <c r="B1816" s="15" t="s">
        <v>3533</v>
      </c>
      <c r="C1816" s="20" t="s">
        <v>38</v>
      </c>
      <c r="D1816" s="47">
        <v>0.37000000476837158</v>
      </c>
      <c r="E1816" s="58">
        <v>0.3759550154209137</v>
      </c>
    </row>
    <row r="1817" spans="1:5" ht="30" x14ac:dyDescent="0.25">
      <c r="A1817" s="5" t="s">
        <v>3534</v>
      </c>
      <c r="B1817" s="15" t="s">
        <v>3535</v>
      </c>
      <c r="C1817" s="20" t="s">
        <v>30</v>
      </c>
      <c r="D1817" s="43">
        <v>73.994369506835938</v>
      </c>
      <c r="E1817" s="54">
        <v>74.373939514160156</v>
      </c>
    </row>
    <row r="1818" spans="1:5" x14ac:dyDescent="0.25">
      <c r="A1818" s="5" t="s">
        <v>3536</v>
      </c>
      <c r="B1818" s="15" t="s">
        <v>3537</v>
      </c>
      <c r="C1818" s="20" t="s">
        <v>41</v>
      </c>
      <c r="D1818" s="45">
        <v>238.95144653320312</v>
      </c>
      <c r="E1818" s="56">
        <v>252.60205078125</v>
      </c>
    </row>
    <row r="1819" spans="1:5" ht="30" x14ac:dyDescent="0.25">
      <c r="A1819" s="5" t="s">
        <v>3538</v>
      </c>
      <c r="B1819" s="15" t="s">
        <v>3539</v>
      </c>
      <c r="C1819" s="20" t="s">
        <v>371</v>
      </c>
      <c r="D1819" s="48">
        <v>2488.639892578125</v>
      </c>
      <c r="E1819" s="59">
        <v>2487.47119140625</v>
      </c>
    </row>
    <row r="1820" spans="1:5" ht="30" x14ac:dyDescent="0.25">
      <c r="A1820" s="5" t="s">
        <v>3540</v>
      </c>
      <c r="B1820" s="15" t="s">
        <v>3541</v>
      </c>
      <c r="C1820" s="20" t="s">
        <v>162</v>
      </c>
      <c r="D1820" s="45">
        <v>267.40969848632812</v>
      </c>
      <c r="E1820" s="56">
        <v>278.24990844726562</v>
      </c>
    </row>
    <row r="1821" spans="1:5" x14ac:dyDescent="0.25">
      <c r="A1821" s="5" t="s">
        <v>3542</v>
      </c>
      <c r="B1821" s="15" t="s">
        <v>3543</v>
      </c>
      <c r="C1821" s="20" t="s">
        <v>371</v>
      </c>
      <c r="D1821" s="46">
        <v>0</v>
      </c>
      <c r="E1821" s="57">
        <v>0</v>
      </c>
    </row>
    <row r="1822" spans="1:5" ht="30" x14ac:dyDescent="0.25">
      <c r="A1822" s="5" t="s">
        <v>3544</v>
      </c>
      <c r="B1822" s="15" t="s">
        <v>3545</v>
      </c>
      <c r="C1822" s="20" t="s">
        <v>371</v>
      </c>
      <c r="D1822" s="46">
        <v>0</v>
      </c>
      <c r="E1822" s="57">
        <v>0</v>
      </c>
    </row>
    <row r="1823" spans="1:5" ht="30" x14ac:dyDescent="0.25">
      <c r="A1823" s="5" t="s">
        <v>3546</v>
      </c>
      <c r="B1823" s="15" t="s">
        <v>3547</v>
      </c>
      <c r="C1823" s="20" t="s">
        <v>1816</v>
      </c>
      <c r="D1823" s="47">
        <v>0.32790493965148926</v>
      </c>
      <c r="E1823" s="58">
        <v>0.34065103530883789</v>
      </c>
    </row>
    <row r="1824" spans="1:5" ht="30" x14ac:dyDescent="0.25">
      <c r="A1824" s="5" t="s">
        <v>3548</v>
      </c>
      <c r="B1824" s="15" t="s">
        <v>3549</v>
      </c>
      <c r="C1824" s="20"/>
      <c r="D1824" s="42">
        <v>3.3459460735321045</v>
      </c>
      <c r="E1824" s="53">
        <v>3.3501076698303223</v>
      </c>
    </row>
    <row r="1825" spans="1:5" ht="30" x14ac:dyDescent="0.25">
      <c r="A1825" s="5" t="s">
        <v>3550</v>
      </c>
      <c r="B1825" s="15" t="s">
        <v>3551</v>
      </c>
      <c r="C1825" s="20" t="s">
        <v>33</v>
      </c>
      <c r="D1825" s="43">
        <v>87.615531921386719</v>
      </c>
      <c r="E1825" s="54">
        <v>87.716239929199219</v>
      </c>
    </row>
    <row r="1826" spans="1:5" ht="30" x14ac:dyDescent="0.25">
      <c r="A1826" s="5" t="s">
        <v>3552</v>
      </c>
      <c r="B1826" s="15" t="s">
        <v>3553</v>
      </c>
      <c r="C1826" s="20" t="s">
        <v>33</v>
      </c>
      <c r="D1826" s="43">
        <v>85.676155090332031</v>
      </c>
      <c r="E1826" s="54">
        <v>85.706802368164063</v>
      </c>
    </row>
    <row r="1827" spans="1:5" ht="30" x14ac:dyDescent="0.25">
      <c r="A1827" s="5" t="s">
        <v>3554</v>
      </c>
      <c r="B1827" s="15" t="s">
        <v>3555</v>
      </c>
      <c r="C1827" s="20" t="s">
        <v>33</v>
      </c>
      <c r="D1827" s="43">
        <v>85.676155090332031</v>
      </c>
      <c r="E1827" s="54">
        <v>85.706802368164063</v>
      </c>
    </row>
    <row r="1828" spans="1:5" ht="30" x14ac:dyDescent="0.25">
      <c r="A1828" s="5" t="s">
        <v>3556</v>
      </c>
      <c r="B1828" s="15" t="s">
        <v>3557</v>
      </c>
      <c r="C1828" s="20" t="s">
        <v>155</v>
      </c>
      <c r="D1828" s="44">
        <v>10840.0771484375</v>
      </c>
      <c r="E1828" s="55">
        <v>11478.1064453125</v>
      </c>
    </row>
    <row r="1829" spans="1:5" x14ac:dyDescent="0.25">
      <c r="A1829" s="5" t="s">
        <v>3558</v>
      </c>
      <c r="B1829" s="15" t="s">
        <v>3559</v>
      </c>
      <c r="C1829" s="20" t="s">
        <v>155</v>
      </c>
      <c r="D1829" s="44">
        <v>10812.9765625</v>
      </c>
      <c r="E1829" s="55">
        <v>11449.4111328125</v>
      </c>
    </row>
    <row r="1830" spans="1:5" ht="30" x14ac:dyDescent="0.25">
      <c r="A1830" s="5" t="s">
        <v>3560</v>
      </c>
      <c r="B1830" s="15" t="s">
        <v>3561</v>
      </c>
      <c r="C1830" s="20" t="s">
        <v>155</v>
      </c>
      <c r="D1830" s="43">
        <v>27.100168228149414</v>
      </c>
      <c r="E1830" s="54">
        <v>28.69523811340332</v>
      </c>
    </row>
    <row r="1831" spans="1:5" x14ac:dyDescent="0.25">
      <c r="A1831" s="5" t="s">
        <v>3562</v>
      </c>
      <c r="B1831" s="15" t="s">
        <v>3563</v>
      </c>
      <c r="C1831" s="20"/>
      <c r="D1831" s="12" t="s">
        <v>1596</v>
      </c>
      <c r="E1831" s="33" t="s">
        <v>1596</v>
      </c>
    </row>
    <row r="1832" spans="1:5" ht="30" x14ac:dyDescent="0.25">
      <c r="A1832" s="5" t="s">
        <v>3564</v>
      </c>
      <c r="B1832" s="15" t="s">
        <v>3565</v>
      </c>
      <c r="C1832" s="20"/>
      <c r="D1832" s="12" t="s">
        <v>3187</v>
      </c>
      <c r="E1832" s="33" t="s">
        <v>3187</v>
      </c>
    </row>
    <row r="1833" spans="1:5" ht="30" x14ac:dyDescent="0.25">
      <c r="A1833" s="5" t="s">
        <v>3566</v>
      </c>
      <c r="B1833" s="15" t="s">
        <v>3567</v>
      </c>
      <c r="C1833" s="20" t="s">
        <v>38</v>
      </c>
      <c r="D1833" s="47">
        <v>0.37000000476837158</v>
      </c>
      <c r="E1833" s="58">
        <v>0.3759550154209137</v>
      </c>
    </row>
    <row r="1834" spans="1:5" ht="30" x14ac:dyDescent="0.25">
      <c r="A1834" s="5" t="s">
        <v>3568</v>
      </c>
      <c r="B1834" s="15" t="s">
        <v>3569</v>
      </c>
      <c r="C1834" s="20" t="s">
        <v>38</v>
      </c>
      <c r="D1834" s="47">
        <v>0.37000000476837158</v>
      </c>
      <c r="E1834" s="58">
        <v>0.3759550154209137</v>
      </c>
    </row>
    <row r="1835" spans="1:5" ht="30" x14ac:dyDescent="0.25">
      <c r="A1835" s="5" t="s">
        <v>3570</v>
      </c>
      <c r="B1835" s="15" t="s">
        <v>3571</v>
      </c>
      <c r="C1835" s="20" t="s">
        <v>30</v>
      </c>
      <c r="D1835" s="43">
        <v>73.994369506835938</v>
      </c>
      <c r="E1835" s="54">
        <v>74.373939514160156</v>
      </c>
    </row>
    <row r="1836" spans="1:5" x14ac:dyDescent="0.25">
      <c r="A1836" s="5" t="s">
        <v>3572</v>
      </c>
      <c r="B1836" s="15" t="s">
        <v>3573</v>
      </c>
      <c r="C1836" s="20" t="s">
        <v>41</v>
      </c>
      <c r="D1836" s="45">
        <v>228.90780639648437</v>
      </c>
      <c r="E1836" s="56">
        <v>241.81867980957031</v>
      </c>
    </row>
    <row r="1837" spans="1:5" ht="30" x14ac:dyDescent="0.25">
      <c r="A1837" s="5" t="s">
        <v>3574</v>
      </c>
      <c r="B1837" s="15" t="s">
        <v>3575</v>
      </c>
      <c r="C1837" s="20" t="s">
        <v>371</v>
      </c>
      <c r="D1837" s="48">
        <v>2488.639892578125</v>
      </c>
      <c r="E1837" s="59">
        <v>2487.47119140625</v>
      </c>
    </row>
    <row r="1838" spans="1:5" ht="30" x14ac:dyDescent="0.25">
      <c r="A1838" s="5" t="s">
        <v>3576</v>
      </c>
      <c r="B1838" s="15" t="s">
        <v>3577</v>
      </c>
      <c r="C1838" s="20" t="s">
        <v>41</v>
      </c>
      <c r="D1838" s="45">
        <v>228.90780639648437</v>
      </c>
      <c r="E1838" s="56">
        <v>241.81867980957031</v>
      </c>
    </row>
    <row r="1839" spans="1:5" ht="30" x14ac:dyDescent="0.25">
      <c r="A1839" s="5" t="s">
        <v>3578</v>
      </c>
      <c r="B1839" s="15" t="s">
        <v>3579</v>
      </c>
      <c r="C1839" s="20" t="s">
        <v>38</v>
      </c>
      <c r="D1839" s="47">
        <v>0.37000000476837158</v>
      </c>
      <c r="E1839" s="58">
        <v>0.3759550154209137</v>
      </c>
    </row>
    <row r="1840" spans="1:5" ht="30" x14ac:dyDescent="0.25">
      <c r="A1840" s="5" t="s">
        <v>3580</v>
      </c>
      <c r="B1840" s="15" t="s">
        <v>3581</v>
      </c>
      <c r="C1840" s="20" t="s">
        <v>371</v>
      </c>
      <c r="D1840" s="48">
        <v>2488.639892578125</v>
      </c>
      <c r="E1840" s="59">
        <v>2487.47119140625</v>
      </c>
    </row>
    <row r="1841" spans="1:5" ht="30" x14ac:dyDescent="0.25">
      <c r="A1841" s="5" t="s">
        <v>3582</v>
      </c>
      <c r="B1841" s="15" t="s">
        <v>3583</v>
      </c>
      <c r="C1841" s="20" t="s">
        <v>38</v>
      </c>
      <c r="D1841" s="47">
        <v>9.8499998450279236E-2</v>
      </c>
      <c r="E1841" s="58">
        <v>9.8499998450279236E-2</v>
      </c>
    </row>
    <row r="1842" spans="1:5" ht="30" x14ac:dyDescent="0.25">
      <c r="A1842" s="5" t="s">
        <v>3584</v>
      </c>
      <c r="B1842" s="15" t="s">
        <v>3585</v>
      </c>
      <c r="C1842" s="20" t="s">
        <v>371</v>
      </c>
      <c r="D1842" s="48">
        <v>2337.986572265625</v>
      </c>
      <c r="E1842" s="59">
        <v>2335.048583984375</v>
      </c>
    </row>
    <row r="1843" spans="1:5" ht="30" x14ac:dyDescent="0.25">
      <c r="A1843" s="5" t="s">
        <v>3586</v>
      </c>
      <c r="B1843" s="15" t="s">
        <v>3587</v>
      </c>
      <c r="C1843" s="20" t="s">
        <v>38</v>
      </c>
      <c r="D1843" s="47">
        <v>9.8499998450279236E-2</v>
      </c>
      <c r="E1843" s="58">
        <v>9.8499998450279236E-2</v>
      </c>
    </row>
    <row r="1844" spans="1:5" ht="30" x14ac:dyDescent="0.25">
      <c r="A1844" s="5" t="s">
        <v>3588</v>
      </c>
      <c r="B1844" s="15" t="s">
        <v>3589</v>
      </c>
      <c r="C1844" s="20" t="s">
        <v>30</v>
      </c>
      <c r="D1844" s="43">
        <v>45.512245178222656</v>
      </c>
      <c r="E1844" s="54">
        <v>45.512245178222656</v>
      </c>
    </row>
    <row r="1845" spans="1:5" x14ac:dyDescent="0.25">
      <c r="A1845" s="5" t="s">
        <v>3590</v>
      </c>
      <c r="B1845" s="15" t="s">
        <v>3591</v>
      </c>
      <c r="C1845" s="20" t="s">
        <v>41</v>
      </c>
      <c r="D1845" s="45">
        <v>229.08924865722656</v>
      </c>
      <c r="E1845" s="56">
        <v>242.0001220703125</v>
      </c>
    </row>
    <row r="1846" spans="1:5" ht="30" x14ac:dyDescent="0.25">
      <c r="A1846" s="5" t="s">
        <v>3592</v>
      </c>
      <c r="B1846" s="15" t="s">
        <v>3593</v>
      </c>
      <c r="C1846" s="20" t="s">
        <v>371</v>
      </c>
      <c r="D1846" s="48">
        <v>2348.335205078125</v>
      </c>
      <c r="E1846" s="59">
        <v>2345.7197265625</v>
      </c>
    </row>
    <row r="1847" spans="1:5" ht="30" x14ac:dyDescent="0.25">
      <c r="A1847" s="5" t="s">
        <v>3594</v>
      </c>
      <c r="B1847" s="15" t="s">
        <v>3595</v>
      </c>
      <c r="C1847" s="20"/>
      <c r="D1847" s="42">
        <v>1</v>
      </c>
      <c r="E1847" s="53">
        <v>1</v>
      </c>
    </row>
    <row r="1848" spans="1:5" ht="30" x14ac:dyDescent="0.25">
      <c r="A1848" s="5" t="s">
        <v>3596</v>
      </c>
      <c r="B1848" s="15" t="s">
        <v>3597</v>
      </c>
      <c r="C1848" s="20" t="s">
        <v>162</v>
      </c>
      <c r="D1848" s="45">
        <v>849.1328125</v>
      </c>
      <c r="E1848" s="56">
        <v>895.79840087890625</v>
      </c>
    </row>
    <row r="1849" spans="1:5" ht="30" x14ac:dyDescent="0.25">
      <c r="A1849" s="5" t="s">
        <v>3598</v>
      </c>
      <c r="B1849" s="15" t="s">
        <v>3599</v>
      </c>
      <c r="C1849" s="20" t="s">
        <v>1816</v>
      </c>
      <c r="D1849" s="42">
        <v>5.0344958305358887</v>
      </c>
      <c r="E1849" s="53">
        <v>5.2175712585449219</v>
      </c>
    </row>
    <row r="1850" spans="1:5" ht="30" x14ac:dyDescent="0.25">
      <c r="A1850" s="5" t="s">
        <v>3600</v>
      </c>
      <c r="B1850" s="15" t="s">
        <v>3601</v>
      </c>
      <c r="C1850" s="20" t="s">
        <v>125</v>
      </c>
      <c r="D1850" s="45">
        <v>168.66291809082031</v>
      </c>
      <c r="E1850" s="56">
        <v>171.68878173828125</v>
      </c>
    </row>
    <row r="1851" spans="1:5" ht="30" x14ac:dyDescent="0.25">
      <c r="A1851" s="5" t="s">
        <v>3602</v>
      </c>
      <c r="B1851" s="15" t="s">
        <v>3603</v>
      </c>
      <c r="C1851" s="20" t="s">
        <v>3604</v>
      </c>
      <c r="D1851" s="48">
        <v>2274.73046875</v>
      </c>
      <c r="E1851" s="59">
        <v>2308.58837890625</v>
      </c>
    </row>
    <row r="1852" spans="1:5" ht="30" x14ac:dyDescent="0.25">
      <c r="A1852" s="5" t="s">
        <v>3605</v>
      </c>
      <c r="B1852" s="15" t="s">
        <v>3606</v>
      </c>
      <c r="C1852" s="20" t="s">
        <v>3604</v>
      </c>
      <c r="D1852" s="45">
        <v>704.4923095703125</v>
      </c>
      <c r="E1852" s="56">
        <v>719.402587890625</v>
      </c>
    </row>
    <row r="1853" spans="1:5" x14ac:dyDescent="0.25">
      <c r="A1853" s="5" t="s">
        <v>3607</v>
      </c>
      <c r="B1853" s="15" t="s">
        <v>3608</v>
      </c>
      <c r="C1853" s="20" t="s">
        <v>371</v>
      </c>
      <c r="D1853" s="43">
        <v>10.012418746948242</v>
      </c>
      <c r="E1853" s="54">
        <v>10.350835800170898</v>
      </c>
    </row>
    <row r="1854" spans="1:5" ht="30" x14ac:dyDescent="0.25">
      <c r="A1854" s="5" t="s">
        <v>3609</v>
      </c>
      <c r="B1854" s="15" t="s">
        <v>3610</v>
      </c>
      <c r="C1854" s="20" t="s">
        <v>371</v>
      </c>
      <c r="D1854" s="43">
        <v>13.739380836486816</v>
      </c>
      <c r="E1854" s="54">
        <v>14.235400199890137</v>
      </c>
    </row>
    <row r="1855" spans="1:5" ht="30" x14ac:dyDescent="0.25">
      <c r="A1855" s="5" t="s">
        <v>3611</v>
      </c>
      <c r="B1855" s="15" t="s">
        <v>3612</v>
      </c>
      <c r="C1855" s="20" t="s">
        <v>1816</v>
      </c>
      <c r="D1855" s="47">
        <v>0.96221977472305298</v>
      </c>
      <c r="E1855" s="53">
        <v>1.0000348091125488</v>
      </c>
    </row>
    <row r="1856" spans="1:5" ht="30" x14ac:dyDescent="0.25">
      <c r="A1856" s="5" t="s">
        <v>3613</v>
      </c>
      <c r="B1856" s="15" t="s">
        <v>3614</v>
      </c>
      <c r="C1856" s="20"/>
      <c r="D1856" s="42">
        <v>3.756345272064209</v>
      </c>
      <c r="E1856" s="53">
        <v>3.8168022632598877</v>
      </c>
    </row>
    <row r="1857" spans="1:5" ht="30" x14ac:dyDescent="0.25">
      <c r="A1857" s="5" t="s">
        <v>3615</v>
      </c>
      <c r="B1857" s="15" t="s">
        <v>3616</v>
      </c>
      <c r="C1857" s="20" t="s">
        <v>33</v>
      </c>
      <c r="D1857" s="43">
        <v>87.58837890625</v>
      </c>
      <c r="E1857" s="54">
        <v>87.690208435058594</v>
      </c>
    </row>
    <row r="1858" spans="1:5" ht="30" x14ac:dyDescent="0.25">
      <c r="A1858" s="5" t="s">
        <v>3617</v>
      </c>
      <c r="B1858" s="15" t="s">
        <v>3618</v>
      </c>
      <c r="C1858" s="20" t="s">
        <v>33</v>
      </c>
      <c r="D1858" s="43">
        <v>76.502792358398438</v>
      </c>
      <c r="E1858" s="54">
        <v>76.413536071777344</v>
      </c>
    </row>
    <row r="1859" spans="1:5" ht="30" x14ac:dyDescent="0.25">
      <c r="A1859" s="5" t="s">
        <v>3619</v>
      </c>
      <c r="B1859" s="15" t="s">
        <v>3620</v>
      </c>
      <c r="C1859" s="20" t="s">
        <v>33</v>
      </c>
      <c r="D1859" s="43">
        <v>81.949081420898437</v>
      </c>
      <c r="E1859" s="54">
        <v>81.980705261230469</v>
      </c>
    </row>
    <row r="1860" spans="1:5" ht="30" x14ac:dyDescent="0.25">
      <c r="A1860" s="5" t="s">
        <v>3621</v>
      </c>
      <c r="B1860" s="15" t="s">
        <v>3622</v>
      </c>
      <c r="C1860" s="20" t="s">
        <v>155</v>
      </c>
      <c r="D1860" s="44">
        <v>8942.87109375</v>
      </c>
      <c r="E1860" s="55">
        <v>9543.388671875</v>
      </c>
    </row>
    <row r="1861" spans="1:5" x14ac:dyDescent="0.25">
      <c r="A1861" s="5" t="s">
        <v>3623</v>
      </c>
      <c r="B1861" s="15" t="s">
        <v>3624</v>
      </c>
      <c r="C1861" s="20" t="s">
        <v>155</v>
      </c>
      <c r="D1861" s="44">
        <v>8920.513671875</v>
      </c>
      <c r="E1861" s="55">
        <v>9519.5302734375</v>
      </c>
    </row>
    <row r="1862" spans="1:5" ht="30" x14ac:dyDescent="0.25">
      <c r="A1862" s="5" t="s">
        <v>3625</v>
      </c>
      <c r="B1862" s="15" t="s">
        <v>3626</v>
      </c>
      <c r="C1862" s="20" t="s">
        <v>155</v>
      </c>
      <c r="D1862" s="43">
        <v>22.357156753540039</v>
      </c>
      <c r="E1862" s="54">
        <v>23.858448028564453</v>
      </c>
    </row>
    <row r="1863" spans="1:5" ht="30" x14ac:dyDescent="0.25">
      <c r="A1863" s="5" t="s">
        <v>3627</v>
      </c>
      <c r="B1863" s="15" t="s">
        <v>3628</v>
      </c>
      <c r="C1863" s="20" t="s">
        <v>1816</v>
      </c>
      <c r="D1863" s="46">
        <v>0</v>
      </c>
      <c r="E1863" s="57">
        <v>0</v>
      </c>
    </row>
    <row r="1864" spans="1:5" ht="30" x14ac:dyDescent="0.25">
      <c r="A1864" s="5" t="s">
        <v>3629</v>
      </c>
      <c r="B1864" s="15" t="s">
        <v>3630</v>
      </c>
      <c r="C1864" s="20" t="s">
        <v>41</v>
      </c>
      <c r="D1864" s="46">
        <v>0</v>
      </c>
      <c r="E1864" s="57">
        <v>0</v>
      </c>
    </row>
    <row r="1865" spans="1:5" ht="30" x14ac:dyDescent="0.25">
      <c r="A1865" s="5" t="s">
        <v>3631</v>
      </c>
      <c r="B1865" s="15" t="s">
        <v>3632</v>
      </c>
      <c r="C1865" s="20" t="s">
        <v>38</v>
      </c>
      <c r="D1865" s="43">
        <v>79.583000183105469</v>
      </c>
      <c r="E1865" s="54">
        <v>80.954994201660156</v>
      </c>
    </row>
    <row r="1866" spans="1:5" ht="30" x14ac:dyDescent="0.25">
      <c r="A1866" s="5" t="s">
        <v>3633</v>
      </c>
      <c r="B1866" s="15" t="s">
        <v>3634</v>
      </c>
      <c r="C1866" s="20" t="s">
        <v>38</v>
      </c>
      <c r="D1866" s="42">
        <v>2.0139999389648437</v>
      </c>
      <c r="E1866" s="53">
        <v>2.0489709377288818</v>
      </c>
    </row>
    <row r="1867" spans="1:5" ht="30" x14ac:dyDescent="0.25">
      <c r="A1867" s="5" t="s">
        <v>3635</v>
      </c>
      <c r="B1867" s="15" t="s">
        <v>3636</v>
      </c>
      <c r="C1867" s="20" t="s">
        <v>30</v>
      </c>
      <c r="D1867" s="45">
        <v>534.30303955078125</v>
      </c>
      <c r="E1867" s="56">
        <v>534.41748046875</v>
      </c>
    </row>
    <row r="1868" spans="1:5" ht="30" x14ac:dyDescent="0.25">
      <c r="A1868" s="5" t="s">
        <v>3637</v>
      </c>
      <c r="B1868" s="15" t="s">
        <v>3638</v>
      </c>
      <c r="C1868" s="20" t="s">
        <v>30</v>
      </c>
      <c r="D1868" s="45">
        <v>498.32119750976563</v>
      </c>
      <c r="E1868" s="56">
        <v>497.80068969726562</v>
      </c>
    </row>
    <row r="1869" spans="1:5" ht="30" x14ac:dyDescent="0.25">
      <c r="A1869" s="5" t="s">
        <v>3639</v>
      </c>
      <c r="B1869" s="15" t="s">
        <v>3640</v>
      </c>
      <c r="C1869" s="20" t="s">
        <v>371</v>
      </c>
      <c r="D1869" s="44">
        <v>3484.039306640625</v>
      </c>
      <c r="E1869" s="55">
        <v>3482.88916015625</v>
      </c>
    </row>
    <row r="1870" spans="1:5" ht="30" x14ac:dyDescent="0.25">
      <c r="A1870" s="5" t="s">
        <v>3641</v>
      </c>
      <c r="B1870" s="15" t="s">
        <v>3642</v>
      </c>
      <c r="C1870" s="20" t="s">
        <v>1816</v>
      </c>
      <c r="D1870" s="46">
        <v>0</v>
      </c>
      <c r="E1870" s="57">
        <v>0</v>
      </c>
    </row>
    <row r="1871" spans="1:5" ht="30" x14ac:dyDescent="0.25">
      <c r="A1871" s="5" t="s">
        <v>3643</v>
      </c>
      <c r="B1871" s="15" t="s">
        <v>3644</v>
      </c>
      <c r="C1871" s="20" t="s">
        <v>41</v>
      </c>
      <c r="D1871" s="46">
        <v>0</v>
      </c>
      <c r="E1871" s="57">
        <v>0</v>
      </c>
    </row>
    <row r="1872" spans="1:5" ht="30" x14ac:dyDescent="0.25">
      <c r="A1872" s="5" t="s">
        <v>3645</v>
      </c>
      <c r="B1872" s="15" t="s">
        <v>3646</v>
      </c>
      <c r="C1872" s="20" t="s">
        <v>38</v>
      </c>
      <c r="D1872" s="42">
        <v>2.0139999389648437</v>
      </c>
      <c r="E1872" s="53">
        <v>2.0489709377288818</v>
      </c>
    </row>
    <row r="1873" spans="1:5" ht="30" x14ac:dyDescent="0.25">
      <c r="A1873" s="5" t="s">
        <v>3647</v>
      </c>
      <c r="B1873" s="15" t="s">
        <v>3648</v>
      </c>
      <c r="C1873" s="20" t="s">
        <v>38</v>
      </c>
      <c r="D1873" s="42">
        <v>1.2410370111465454</v>
      </c>
      <c r="E1873" s="53">
        <v>1.2410370111465454</v>
      </c>
    </row>
    <row r="1874" spans="1:5" ht="30" x14ac:dyDescent="0.25">
      <c r="A1874" s="5" t="s">
        <v>3649</v>
      </c>
      <c r="B1874" s="15" t="s">
        <v>3650</v>
      </c>
      <c r="C1874" s="20" t="s">
        <v>30</v>
      </c>
      <c r="D1874" s="45">
        <v>498.32119750976563</v>
      </c>
      <c r="E1874" s="56">
        <v>497.80068969726562</v>
      </c>
    </row>
    <row r="1875" spans="1:5" ht="30" x14ac:dyDescent="0.25">
      <c r="A1875" s="5" t="s">
        <v>3651</v>
      </c>
      <c r="B1875" s="15" t="s">
        <v>3652</v>
      </c>
      <c r="C1875" s="20" t="s">
        <v>30</v>
      </c>
      <c r="D1875" s="45">
        <v>497.93087768554687</v>
      </c>
      <c r="E1875" s="56">
        <v>497.39190673828125</v>
      </c>
    </row>
    <row r="1876" spans="1:5" ht="30" x14ac:dyDescent="0.25">
      <c r="A1876" s="5" t="s">
        <v>3653</v>
      </c>
      <c r="B1876" s="15" t="s">
        <v>3654</v>
      </c>
      <c r="C1876" s="20" t="s">
        <v>371</v>
      </c>
      <c r="D1876" s="44">
        <v>3484.039306640625</v>
      </c>
      <c r="E1876" s="55">
        <v>3482.88916015625</v>
      </c>
    </row>
    <row r="1877" spans="1:5" ht="30" x14ac:dyDescent="0.25">
      <c r="A1877" s="5" t="s">
        <v>3655</v>
      </c>
      <c r="B1877" s="15" t="s">
        <v>3656</v>
      </c>
      <c r="C1877" s="20" t="s">
        <v>1816</v>
      </c>
      <c r="D1877" s="46">
        <v>0</v>
      </c>
      <c r="E1877" s="57">
        <v>0</v>
      </c>
    </row>
    <row r="1878" spans="1:5" ht="30" x14ac:dyDescent="0.25">
      <c r="A1878" s="5" t="s">
        <v>3657</v>
      </c>
      <c r="B1878" s="15" t="s">
        <v>3658</v>
      </c>
      <c r="C1878" s="20" t="s">
        <v>41</v>
      </c>
      <c r="D1878" s="46">
        <v>0</v>
      </c>
      <c r="E1878" s="57">
        <v>0</v>
      </c>
    </row>
    <row r="1879" spans="1:5" ht="30" x14ac:dyDescent="0.25">
      <c r="A1879" s="5" t="s">
        <v>3659</v>
      </c>
      <c r="B1879" s="15" t="s">
        <v>3660</v>
      </c>
      <c r="C1879" s="20" t="s">
        <v>38</v>
      </c>
      <c r="D1879" s="43">
        <v>79.583000183105469</v>
      </c>
      <c r="E1879" s="54">
        <v>80.954994201660156</v>
      </c>
    </row>
    <row r="1880" spans="1:5" ht="30" x14ac:dyDescent="0.25">
      <c r="A1880" s="5" t="s">
        <v>3661</v>
      </c>
      <c r="B1880" s="15" t="s">
        <v>3662</v>
      </c>
      <c r="C1880" s="20" t="s">
        <v>38</v>
      </c>
      <c r="D1880" s="42">
        <v>2.0139999389648437</v>
      </c>
      <c r="E1880" s="53">
        <v>2.0489709377288818</v>
      </c>
    </row>
    <row r="1881" spans="1:5" ht="30" x14ac:dyDescent="0.25">
      <c r="A1881" s="5" t="s">
        <v>3663</v>
      </c>
      <c r="B1881" s="15" t="s">
        <v>3664</v>
      </c>
      <c r="C1881" s="20" t="s">
        <v>30</v>
      </c>
      <c r="D1881" s="45">
        <v>534.30303955078125</v>
      </c>
      <c r="E1881" s="56">
        <v>534.41748046875</v>
      </c>
    </row>
    <row r="1882" spans="1:5" ht="30" x14ac:dyDescent="0.25">
      <c r="A1882" s="5" t="s">
        <v>3665</v>
      </c>
      <c r="B1882" s="15" t="s">
        <v>3666</v>
      </c>
      <c r="C1882" s="20" t="s">
        <v>30</v>
      </c>
      <c r="D1882" s="45">
        <v>498.32119750976563</v>
      </c>
      <c r="E1882" s="56">
        <v>497.80068969726562</v>
      </c>
    </row>
    <row r="1883" spans="1:5" ht="30" x14ac:dyDescent="0.25">
      <c r="A1883" s="5" t="s">
        <v>3667</v>
      </c>
      <c r="B1883" s="15" t="s">
        <v>3668</v>
      </c>
      <c r="C1883" s="20" t="s">
        <v>371</v>
      </c>
      <c r="D1883" s="44">
        <v>3484.039306640625</v>
      </c>
      <c r="E1883" s="55">
        <v>3482.88916015625</v>
      </c>
    </row>
    <row r="1884" spans="1:5" ht="30" x14ac:dyDescent="0.25">
      <c r="A1884" s="5" t="s">
        <v>3669</v>
      </c>
      <c r="B1884" s="15" t="s">
        <v>3670</v>
      </c>
      <c r="C1884" s="20" t="s">
        <v>1816</v>
      </c>
      <c r="D1884" s="46">
        <v>0</v>
      </c>
      <c r="E1884" s="57">
        <v>0</v>
      </c>
    </row>
    <row r="1885" spans="1:5" ht="30" x14ac:dyDescent="0.25">
      <c r="A1885" s="5" t="s">
        <v>3671</v>
      </c>
      <c r="B1885" s="15" t="s">
        <v>3672</v>
      </c>
      <c r="C1885" s="20" t="s">
        <v>41</v>
      </c>
      <c r="D1885" s="46">
        <v>0</v>
      </c>
      <c r="E1885" s="57">
        <v>0</v>
      </c>
    </row>
    <row r="1886" spans="1:5" ht="30" x14ac:dyDescent="0.25">
      <c r="A1886" s="5" t="s">
        <v>3673</v>
      </c>
      <c r="B1886" s="15" t="s">
        <v>3674</v>
      </c>
      <c r="C1886" s="20" t="s">
        <v>38</v>
      </c>
      <c r="D1886" s="42">
        <v>2.0139999389648437</v>
      </c>
      <c r="E1886" s="53">
        <v>2.0489709377288818</v>
      </c>
    </row>
    <row r="1887" spans="1:5" ht="30" x14ac:dyDescent="0.25">
      <c r="A1887" s="5" t="s">
        <v>3675</v>
      </c>
      <c r="B1887" s="15" t="s">
        <v>3676</v>
      </c>
      <c r="C1887" s="20" t="s">
        <v>38</v>
      </c>
      <c r="D1887" s="42">
        <v>1.2410370111465454</v>
      </c>
      <c r="E1887" s="53">
        <v>1.2410370111465454</v>
      </c>
    </row>
    <row r="1888" spans="1:5" ht="30" x14ac:dyDescent="0.25">
      <c r="A1888" s="5" t="s">
        <v>3677</v>
      </c>
      <c r="B1888" s="15" t="s">
        <v>3678</v>
      </c>
      <c r="C1888" s="20" t="s">
        <v>30</v>
      </c>
      <c r="D1888" s="45">
        <v>498.32119750976563</v>
      </c>
      <c r="E1888" s="56">
        <v>497.80068969726562</v>
      </c>
    </row>
    <row r="1889" spans="1:5" ht="30" x14ac:dyDescent="0.25">
      <c r="A1889" s="5" t="s">
        <v>3679</v>
      </c>
      <c r="B1889" s="15" t="s">
        <v>3680</v>
      </c>
      <c r="C1889" s="20" t="s">
        <v>30</v>
      </c>
      <c r="D1889" s="45">
        <v>497.93087768554687</v>
      </c>
      <c r="E1889" s="56">
        <v>497.39190673828125</v>
      </c>
    </row>
    <row r="1890" spans="1:5" ht="30" x14ac:dyDescent="0.25">
      <c r="A1890" s="5" t="s">
        <v>3681</v>
      </c>
      <c r="B1890" s="15" t="s">
        <v>3682</v>
      </c>
      <c r="C1890" s="20" t="s">
        <v>371</v>
      </c>
      <c r="D1890" s="44">
        <v>3484.039306640625</v>
      </c>
      <c r="E1890" s="55">
        <v>3482.88916015625</v>
      </c>
    </row>
    <row r="1891" spans="1:5" x14ac:dyDescent="0.25">
      <c r="A1891" s="5" t="s">
        <v>3683</v>
      </c>
      <c r="B1891" s="15" t="s">
        <v>3684</v>
      </c>
      <c r="C1891" s="20" t="s">
        <v>38</v>
      </c>
      <c r="D1891" s="42">
        <v>1.2410370111465454</v>
      </c>
      <c r="E1891" s="53">
        <v>1.2410370111465454</v>
      </c>
    </row>
    <row r="1892" spans="1:5" x14ac:dyDescent="0.25">
      <c r="A1892" s="5" t="s">
        <v>3685</v>
      </c>
      <c r="B1892" s="15" t="s">
        <v>3686</v>
      </c>
      <c r="C1892" s="20" t="s">
        <v>30</v>
      </c>
      <c r="D1892" s="45">
        <v>148.88929748535156</v>
      </c>
      <c r="E1892" s="56">
        <v>148.88929748535156</v>
      </c>
    </row>
    <row r="1893" spans="1:5" ht="30" x14ac:dyDescent="0.25">
      <c r="A1893" s="5" t="s">
        <v>3643</v>
      </c>
      <c r="B1893" s="15" t="s">
        <v>3687</v>
      </c>
      <c r="C1893" s="20" t="s">
        <v>41</v>
      </c>
      <c r="D1893" s="46">
        <v>0</v>
      </c>
      <c r="E1893" s="57">
        <v>0</v>
      </c>
    </row>
    <row r="1894" spans="1:5" ht="30" x14ac:dyDescent="0.25">
      <c r="A1894" s="5" t="s">
        <v>3653</v>
      </c>
      <c r="B1894" s="15" t="s">
        <v>3688</v>
      </c>
      <c r="C1894" s="20" t="s">
        <v>371</v>
      </c>
      <c r="D1894" s="44">
        <v>3484.039306640625</v>
      </c>
      <c r="E1894" s="55">
        <v>3482.88916015625</v>
      </c>
    </row>
    <row r="1895" spans="1:5" ht="30" x14ac:dyDescent="0.25">
      <c r="A1895" s="5" t="s">
        <v>3671</v>
      </c>
      <c r="B1895" s="15" t="s">
        <v>3689</v>
      </c>
      <c r="C1895" s="20" t="s">
        <v>41</v>
      </c>
      <c r="D1895" s="46">
        <v>0</v>
      </c>
      <c r="E1895" s="57">
        <v>0</v>
      </c>
    </row>
    <row r="1896" spans="1:5" ht="30" x14ac:dyDescent="0.25">
      <c r="A1896" s="5" t="s">
        <v>3681</v>
      </c>
      <c r="B1896" s="15" t="s">
        <v>3690</v>
      </c>
      <c r="C1896" s="20" t="s">
        <v>371</v>
      </c>
      <c r="D1896" s="44">
        <v>3484.039306640625</v>
      </c>
      <c r="E1896" s="55">
        <v>3482.88916015625</v>
      </c>
    </row>
    <row r="1897" spans="1:5" ht="30" x14ac:dyDescent="0.25">
      <c r="A1897" s="5" t="s">
        <v>3691</v>
      </c>
      <c r="B1897" s="15" t="s">
        <v>3692</v>
      </c>
      <c r="C1897" s="20" t="s">
        <v>41</v>
      </c>
      <c r="D1897" s="47">
        <v>0.23352386057376862</v>
      </c>
      <c r="E1897" s="58">
        <v>0.23360240459442139</v>
      </c>
    </row>
    <row r="1898" spans="1:5" ht="30" x14ac:dyDescent="0.25">
      <c r="A1898" s="5" t="s">
        <v>3693</v>
      </c>
      <c r="B1898" s="15" t="s">
        <v>3694</v>
      </c>
      <c r="C1898" s="20" t="s">
        <v>371</v>
      </c>
      <c r="D1898" s="44">
        <v>3484.039306640625</v>
      </c>
      <c r="E1898" s="55">
        <v>3482.88916015625</v>
      </c>
    </row>
    <row r="1899" spans="1:5" ht="30" x14ac:dyDescent="0.25">
      <c r="A1899" s="5" t="s">
        <v>3695</v>
      </c>
      <c r="B1899" s="15" t="s">
        <v>3696</v>
      </c>
      <c r="C1899" s="20" t="s">
        <v>41</v>
      </c>
      <c r="D1899" s="47">
        <v>6.1311021447181702E-2</v>
      </c>
      <c r="E1899" s="58">
        <v>6.1232477426528931E-2</v>
      </c>
    </row>
    <row r="1900" spans="1:5" ht="30" x14ac:dyDescent="0.25">
      <c r="A1900" s="5" t="s">
        <v>3697</v>
      </c>
      <c r="B1900" s="15" t="s">
        <v>3698</v>
      </c>
      <c r="C1900" s="20" t="s">
        <v>371</v>
      </c>
      <c r="D1900" s="43">
        <v>62.798000335693359</v>
      </c>
      <c r="E1900" s="54">
        <v>62.798000335693359</v>
      </c>
    </row>
    <row r="1901" spans="1:5" ht="30" x14ac:dyDescent="0.25">
      <c r="A1901" s="5" t="s">
        <v>3699</v>
      </c>
      <c r="B1901" s="15" t="s">
        <v>3700</v>
      </c>
      <c r="C1901" s="20" t="s">
        <v>41</v>
      </c>
      <c r="D1901" s="47">
        <v>0.18143728375434875</v>
      </c>
      <c r="E1901" s="58">
        <v>0.18143728375434875</v>
      </c>
    </row>
    <row r="1902" spans="1:5" ht="45" x14ac:dyDescent="0.25">
      <c r="A1902" s="5" t="s">
        <v>3701</v>
      </c>
      <c r="B1902" s="15" t="s">
        <v>3702</v>
      </c>
      <c r="C1902" s="20" t="s">
        <v>41</v>
      </c>
      <c r="D1902" s="47">
        <v>0.11339759081602097</v>
      </c>
      <c r="E1902" s="58">
        <v>0.11339759081602097</v>
      </c>
    </row>
    <row r="1903" spans="1:5" ht="30" x14ac:dyDescent="0.25">
      <c r="A1903" s="5" t="s">
        <v>3703</v>
      </c>
      <c r="B1903" s="15" t="s">
        <v>3704</v>
      </c>
      <c r="C1903" s="20" t="s">
        <v>41</v>
      </c>
      <c r="D1903" s="46">
        <v>0</v>
      </c>
      <c r="E1903" s="57">
        <v>0</v>
      </c>
    </row>
    <row r="1904" spans="1:5" ht="30" x14ac:dyDescent="0.25">
      <c r="A1904" s="5" t="s">
        <v>3705</v>
      </c>
      <c r="B1904" s="15" t="s">
        <v>3706</v>
      </c>
      <c r="C1904" s="20" t="s">
        <v>33</v>
      </c>
      <c r="D1904" s="43">
        <v>92.507286071777344</v>
      </c>
      <c r="E1904" s="54">
        <v>95.335479736328125</v>
      </c>
    </row>
    <row r="1905" spans="1:5" ht="30" x14ac:dyDescent="0.25">
      <c r="A1905" s="5" t="s">
        <v>3707</v>
      </c>
      <c r="B1905" s="15" t="s">
        <v>3708</v>
      </c>
      <c r="C1905" s="20" t="s">
        <v>33</v>
      </c>
      <c r="D1905" s="43">
        <v>83.752410888671875</v>
      </c>
      <c r="E1905" s="54">
        <v>87.710258483886719</v>
      </c>
    </row>
    <row r="1906" spans="1:5" x14ac:dyDescent="0.25">
      <c r="A1906" s="5" t="s">
        <v>3709</v>
      </c>
      <c r="B1906" s="15" t="s">
        <v>3710</v>
      </c>
      <c r="C1906" s="20" t="s">
        <v>3711</v>
      </c>
      <c r="D1906" s="45">
        <v>241.24530029296875</v>
      </c>
      <c r="E1906" s="56">
        <v>247.18409729003906</v>
      </c>
    </row>
    <row r="1907" spans="1:5" x14ac:dyDescent="0.25">
      <c r="A1907" s="5" t="s">
        <v>3712</v>
      </c>
      <c r="B1907" s="15" t="s">
        <v>3713</v>
      </c>
      <c r="C1907" s="20" t="s">
        <v>3711</v>
      </c>
      <c r="D1907" s="45">
        <v>266.46334838867187</v>
      </c>
      <c r="E1907" s="56">
        <v>268.67343139648437</v>
      </c>
    </row>
    <row r="1908" spans="1:5" x14ac:dyDescent="0.25">
      <c r="A1908" s="5" t="s">
        <v>3714</v>
      </c>
      <c r="B1908" s="15" t="s">
        <v>3715</v>
      </c>
      <c r="C1908" s="20" t="s">
        <v>41</v>
      </c>
      <c r="D1908" s="43">
        <v>57.279109954833984</v>
      </c>
      <c r="E1908" s="54">
        <v>57.754188537597656</v>
      </c>
    </row>
    <row r="1909" spans="1:5" ht="30" x14ac:dyDescent="0.25">
      <c r="A1909" s="5" t="s">
        <v>3716</v>
      </c>
      <c r="B1909" s="15" t="s">
        <v>3717</v>
      </c>
      <c r="C1909" s="20" t="s">
        <v>155</v>
      </c>
      <c r="D1909" s="44">
        <v>223169.484375</v>
      </c>
      <c r="E1909" s="55">
        <v>235654.140625</v>
      </c>
    </row>
    <row r="1910" spans="1:5" x14ac:dyDescent="0.25">
      <c r="A1910" s="5" t="s">
        <v>3718</v>
      </c>
      <c r="B1910" s="15" t="s">
        <v>3719</v>
      </c>
      <c r="C1910" s="20" t="s">
        <v>38</v>
      </c>
      <c r="D1910" s="43">
        <v>81.0155029296875</v>
      </c>
      <c r="E1910" s="54">
        <v>82.412193298339844</v>
      </c>
    </row>
    <row r="1911" spans="1:5" x14ac:dyDescent="0.25">
      <c r="A1911" s="5" t="s">
        <v>3720</v>
      </c>
      <c r="B1911" s="15" t="s">
        <v>3721</v>
      </c>
      <c r="C1911" s="20" t="s">
        <v>30</v>
      </c>
      <c r="D1911" s="45">
        <v>534.914306640625</v>
      </c>
      <c r="E1911" s="56">
        <v>535.03863525390625</v>
      </c>
    </row>
    <row r="1912" spans="1:5" x14ac:dyDescent="0.25">
      <c r="A1912" s="5" t="s">
        <v>3722</v>
      </c>
      <c r="B1912" s="15" t="s">
        <v>3723</v>
      </c>
      <c r="C1912" s="20" t="s">
        <v>41</v>
      </c>
      <c r="D1912" s="45">
        <v>318.06158447265625</v>
      </c>
      <c r="E1912" s="56">
        <v>336.06781005859375</v>
      </c>
    </row>
    <row r="1913" spans="1:5" x14ac:dyDescent="0.25">
      <c r="A1913" s="5" t="s">
        <v>3724</v>
      </c>
      <c r="B1913" s="15" t="s">
        <v>3725</v>
      </c>
      <c r="C1913" s="20" t="s">
        <v>371</v>
      </c>
      <c r="D1913" s="44">
        <v>3484.039306640625</v>
      </c>
      <c r="E1913" s="55">
        <v>3482.88916015625</v>
      </c>
    </row>
    <row r="1914" spans="1:5" x14ac:dyDescent="0.25">
      <c r="A1914" s="5" t="s">
        <v>3726</v>
      </c>
      <c r="B1914" s="15" t="s">
        <v>3727</v>
      </c>
      <c r="C1914" s="20" t="s">
        <v>38</v>
      </c>
      <c r="D1914" s="45">
        <v>108.92361450195312</v>
      </c>
      <c r="E1914" s="56">
        <v>110.79681396484375</v>
      </c>
    </row>
    <row r="1915" spans="1:5" x14ac:dyDescent="0.25">
      <c r="A1915" s="5" t="s">
        <v>3728</v>
      </c>
      <c r="B1915" s="15" t="s">
        <v>3729</v>
      </c>
      <c r="C1915" s="20" t="s">
        <v>30</v>
      </c>
      <c r="D1915" s="45">
        <v>226.05477905273438</v>
      </c>
      <c r="E1915" s="56">
        <v>226.14036560058594</v>
      </c>
    </row>
    <row r="1916" spans="1:5" x14ac:dyDescent="0.25">
      <c r="A1916" s="5" t="s">
        <v>3730</v>
      </c>
      <c r="B1916" s="15" t="s">
        <v>3731</v>
      </c>
      <c r="C1916" s="20" t="s">
        <v>41</v>
      </c>
      <c r="D1916" s="45">
        <v>303.35650634765625</v>
      </c>
      <c r="E1916" s="56">
        <v>320.42303466796875</v>
      </c>
    </row>
    <row r="1917" spans="1:5" x14ac:dyDescent="0.25">
      <c r="A1917" s="5" t="s">
        <v>3732</v>
      </c>
      <c r="B1917" s="15" t="s">
        <v>3733</v>
      </c>
      <c r="C1917" s="20" t="s">
        <v>371</v>
      </c>
      <c r="D1917" s="45">
        <v>973.82659912109375</v>
      </c>
      <c r="E1917" s="56">
        <v>974.26922607421875</v>
      </c>
    </row>
    <row r="1918" spans="1:5" ht="60" x14ac:dyDescent="0.25">
      <c r="A1918" s="5" t="s">
        <v>3734</v>
      </c>
      <c r="B1918" s="15" t="s">
        <v>3735</v>
      </c>
      <c r="C1918" s="20" t="s">
        <v>38</v>
      </c>
      <c r="D1918" s="47">
        <v>0.97489684820175171</v>
      </c>
      <c r="E1918" s="58">
        <v>0.97489595413208008</v>
      </c>
    </row>
    <row r="1919" spans="1:5" ht="60" x14ac:dyDescent="0.25">
      <c r="A1919" s="5" t="s">
        <v>3736</v>
      </c>
      <c r="B1919" s="15" t="s">
        <v>3737</v>
      </c>
      <c r="C1919" s="20" t="s">
        <v>30</v>
      </c>
      <c r="D1919" s="45">
        <v>144.80471801757813</v>
      </c>
      <c r="E1919" s="54">
        <v>90.651947021484375</v>
      </c>
    </row>
    <row r="1920" spans="1:5" ht="60" x14ac:dyDescent="0.25">
      <c r="A1920" s="5" t="s">
        <v>3738</v>
      </c>
      <c r="B1920" s="15" t="s">
        <v>3739</v>
      </c>
      <c r="C1920" s="20" t="s">
        <v>41</v>
      </c>
      <c r="D1920" s="45">
        <v>403.33895874023437</v>
      </c>
      <c r="E1920" s="56">
        <v>389.76235961914062</v>
      </c>
    </row>
    <row r="1921" spans="1:5" ht="60" x14ac:dyDescent="0.25">
      <c r="A1921" s="5" t="s">
        <v>3740</v>
      </c>
      <c r="B1921" s="15" t="s">
        <v>3741</v>
      </c>
      <c r="C1921" s="20" t="s">
        <v>41</v>
      </c>
      <c r="D1921" s="42">
        <v>3.5718257427215576</v>
      </c>
      <c r="E1921" s="53">
        <v>3.5981400012969971</v>
      </c>
    </row>
    <row r="1922" spans="1:5" ht="60" x14ac:dyDescent="0.25">
      <c r="A1922" s="5" t="s">
        <v>3742</v>
      </c>
      <c r="B1922" s="15" t="s">
        <v>3743</v>
      </c>
      <c r="C1922" s="20" t="s">
        <v>371</v>
      </c>
      <c r="D1922" s="43">
        <v>98.840103149414063</v>
      </c>
      <c r="E1922" s="54">
        <v>51.676925659179688</v>
      </c>
    </row>
    <row r="1923" spans="1:5" ht="60" x14ac:dyDescent="0.25">
      <c r="A1923" s="5" t="s">
        <v>3744</v>
      </c>
      <c r="B1923" s="15" t="s">
        <v>3745</v>
      </c>
      <c r="C1923" s="20" t="s">
        <v>33</v>
      </c>
      <c r="D1923" s="42">
        <v>4.033806324005127</v>
      </c>
      <c r="E1923" s="54">
        <v>21.201892852783203</v>
      </c>
    </row>
    <row r="1924" spans="1:5" ht="60" x14ac:dyDescent="0.25">
      <c r="A1924" s="5" t="s">
        <v>3746</v>
      </c>
      <c r="B1924" s="15" t="s">
        <v>3747</v>
      </c>
      <c r="C1924" s="20" t="s">
        <v>376</v>
      </c>
      <c r="D1924" s="47">
        <v>0.66799831390380859</v>
      </c>
      <c r="E1924" s="58">
        <v>0.51221692562103271</v>
      </c>
    </row>
    <row r="1925" spans="1:5" ht="60" x14ac:dyDescent="0.25">
      <c r="A1925" s="5" t="s">
        <v>3748</v>
      </c>
      <c r="B1925" s="15" t="s">
        <v>3749</v>
      </c>
      <c r="C1925" s="20" t="s">
        <v>371</v>
      </c>
      <c r="D1925" s="45">
        <v>131.38551330566406</v>
      </c>
      <c r="E1925" s="54">
        <v>70.86865234375</v>
      </c>
    </row>
    <row r="1926" spans="1:5" ht="60" x14ac:dyDescent="0.25">
      <c r="A1926" s="5" t="s">
        <v>3750</v>
      </c>
      <c r="B1926" s="15" t="s">
        <v>3751</v>
      </c>
      <c r="C1926" s="20" t="s">
        <v>3752</v>
      </c>
      <c r="D1926" s="43">
        <v>28.637506484985352</v>
      </c>
      <c r="E1926" s="54">
        <v>28.922441482543945</v>
      </c>
    </row>
    <row r="1927" spans="1:5" ht="60" x14ac:dyDescent="0.25">
      <c r="A1927" s="5" t="s">
        <v>3753</v>
      </c>
      <c r="B1927" s="15" t="s">
        <v>3754</v>
      </c>
      <c r="C1927" s="20" t="s">
        <v>41</v>
      </c>
      <c r="D1927" s="43">
        <v>82.128883361816406</v>
      </c>
      <c r="E1927" s="54">
        <v>82.79766845703125</v>
      </c>
    </row>
    <row r="1928" spans="1:5" ht="60" x14ac:dyDescent="0.25">
      <c r="A1928" s="5" t="s">
        <v>3755</v>
      </c>
      <c r="B1928" s="15" t="s">
        <v>3756</v>
      </c>
      <c r="C1928" s="20" t="s">
        <v>162</v>
      </c>
      <c r="D1928" s="45">
        <v>139.46034240722656</v>
      </c>
      <c r="E1928" s="56">
        <v>116.14938354492187</v>
      </c>
    </row>
    <row r="1929" spans="1:5" ht="60" x14ac:dyDescent="0.25">
      <c r="A1929" s="5" t="s">
        <v>3757</v>
      </c>
      <c r="B1929" s="15" t="s">
        <v>3758</v>
      </c>
      <c r="C1929" s="20" t="s">
        <v>3759</v>
      </c>
      <c r="D1929" s="47">
        <v>0.80337291955947876</v>
      </c>
      <c r="E1929" s="58">
        <v>0.93213915824890137</v>
      </c>
    </row>
    <row r="1930" spans="1:5" ht="60" x14ac:dyDescent="0.25">
      <c r="A1930" s="5" t="s">
        <v>3760</v>
      </c>
      <c r="B1930" s="15" t="s">
        <v>3761</v>
      </c>
      <c r="C1930" s="20" t="s">
        <v>33</v>
      </c>
      <c r="D1930" s="43">
        <v>65.910049438476563</v>
      </c>
      <c r="E1930" s="54">
        <v>66.071884155273438</v>
      </c>
    </row>
    <row r="1931" spans="1:5" ht="60" x14ac:dyDescent="0.25">
      <c r="A1931" s="5" t="s">
        <v>3762</v>
      </c>
      <c r="B1931" s="15" t="s">
        <v>3763</v>
      </c>
      <c r="C1931" s="20" t="s">
        <v>33</v>
      </c>
      <c r="D1931" s="42">
        <v>2.943819522857666</v>
      </c>
      <c r="E1931" s="53">
        <v>3.5410382747650146</v>
      </c>
    </row>
    <row r="1932" spans="1:5" ht="60" x14ac:dyDescent="0.25">
      <c r="A1932" s="5" t="s">
        <v>3764</v>
      </c>
      <c r="B1932" s="15" t="s">
        <v>3765</v>
      </c>
      <c r="C1932" s="20" t="s">
        <v>33</v>
      </c>
      <c r="D1932" s="43">
        <v>13.249808311462402</v>
      </c>
      <c r="E1932" s="54">
        <v>13.960526466369629</v>
      </c>
    </row>
    <row r="1933" spans="1:5" ht="60" x14ac:dyDescent="0.25">
      <c r="A1933" s="5" t="s">
        <v>3766</v>
      </c>
      <c r="B1933" s="15" t="s">
        <v>3767</v>
      </c>
      <c r="C1933" s="20" t="s">
        <v>33</v>
      </c>
      <c r="D1933" s="43">
        <v>17.100324630737305</v>
      </c>
      <c r="E1933" s="54">
        <v>15.628491401672363</v>
      </c>
    </row>
    <row r="1934" spans="1:5" ht="75" x14ac:dyDescent="0.25">
      <c r="A1934" s="5" t="s">
        <v>3768</v>
      </c>
      <c r="B1934" s="15" t="s">
        <v>3769</v>
      </c>
      <c r="C1934" s="20" t="s">
        <v>33</v>
      </c>
      <c r="D1934" s="46">
        <v>0</v>
      </c>
      <c r="E1934" s="57">
        <v>0</v>
      </c>
    </row>
    <row r="1935" spans="1:5" ht="60" x14ac:dyDescent="0.25">
      <c r="A1935" s="5" t="s">
        <v>3770</v>
      </c>
      <c r="B1935" s="15" t="s">
        <v>3771</v>
      </c>
      <c r="C1935" s="20" t="s">
        <v>33</v>
      </c>
      <c r="D1935" s="47">
        <v>0.79281944036483765</v>
      </c>
      <c r="E1935" s="58">
        <v>0.79471695423126221</v>
      </c>
    </row>
    <row r="1936" spans="1:5" ht="60" x14ac:dyDescent="0.25">
      <c r="A1936" s="5" t="s">
        <v>3772</v>
      </c>
      <c r="B1936" s="15" t="s">
        <v>3773</v>
      </c>
      <c r="C1936" s="20" t="s">
        <v>33</v>
      </c>
      <c r="D1936" s="50">
        <v>3.1713978387415409E-3</v>
      </c>
      <c r="E1936" s="61">
        <v>3.3418259117752314E-3</v>
      </c>
    </row>
    <row r="1937" spans="1:5" ht="60" x14ac:dyDescent="0.25">
      <c r="A1937" s="5" t="s">
        <v>3774</v>
      </c>
      <c r="B1937" s="15" t="s">
        <v>3775</v>
      </c>
      <c r="C1937" s="20" t="s">
        <v>1347</v>
      </c>
      <c r="D1937" s="47">
        <v>0.15856988728046417</v>
      </c>
      <c r="E1937" s="58">
        <v>0.16709129512310028</v>
      </c>
    </row>
    <row r="1938" spans="1:5" ht="60" x14ac:dyDescent="0.25">
      <c r="A1938" s="5" t="s">
        <v>3776</v>
      </c>
      <c r="B1938" s="15" t="s">
        <v>3777</v>
      </c>
      <c r="C1938" s="20" t="s">
        <v>1338</v>
      </c>
      <c r="D1938" s="46">
        <v>0</v>
      </c>
      <c r="E1938" s="57">
        <v>0</v>
      </c>
    </row>
    <row r="1939" spans="1:5" ht="60" x14ac:dyDescent="0.25">
      <c r="A1939" s="5" t="s">
        <v>3778</v>
      </c>
      <c r="B1939" s="15" t="s">
        <v>3779</v>
      </c>
      <c r="C1939" s="20" t="s">
        <v>1338</v>
      </c>
      <c r="D1939" s="46">
        <v>0</v>
      </c>
      <c r="E1939" s="57">
        <v>0</v>
      </c>
    </row>
    <row r="1940" spans="1:5" ht="60" x14ac:dyDescent="0.25">
      <c r="A1940" s="5" t="s">
        <v>3780</v>
      </c>
      <c r="B1940" s="15" t="s">
        <v>3781</v>
      </c>
      <c r="C1940" s="20" t="s">
        <v>1338</v>
      </c>
      <c r="D1940" s="46">
        <v>0</v>
      </c>
      <c r="E1940" s="57">
        <v>0</v>
      </c>
    </row>
    <row r="1941" spans="1:5" ht="60" x14ac:dyDescent="0.25">
      <c r="A1941" s="5" t="s">
        <v>3782</v>
      </c>
      <c r="B1941" s="15" t="s">
        <v>3783</v>
      </c>
      <c r="C1941" s="20" t="s">
        <v>1338</v>
      </c>
      <c r="D1941" s="46">
        <v>0</v>
      </c>
      <c r="E1941" s="57">
        <v>0</v>
      </c>
    </row>
    <row r="1942" spans="1:5" ht="60" x14ac:dyDescent="0.25">
      <c r="A1942" s="5" t="s">
        <v>3784</v>
      </c>
      <c r="B1942" s="15" t="s">
        <v>3785</v>
      </c>
      <c r="C1942" s="20" t="s">
        <v>1338</v>
      </c>
      <c r="D1942" s="46">
        <v>0</v>
      </c>
      <c r="E1942" s="57">
        <v>0</v>
      </c>
    </row>
    <row r="1943" spans="1:5" ht="60" x14ac:dyDescent="0.25">
      <c r="A1943" s="5" t="s">
        <v>3786</v>
      </c>
      <c r="B1943" s="15" t="s">
        <v>3787</v>
      </c>
      <c r="C1943" s="20" t="s">
        <v>33</v>
      </c>
      <c r="D1943" s="42">
        <v>3.551063060760498</v>
      </c>
      <c r="E1943" s="53">
        <v>4.1969594955444336</v>
      </c>
    </row>
    <row r="1944" spans="1:5" ht="60" x14ac:dyDescent="0.25">
      <c r="A1944" s="5" t="s">
        <v>3788</v>
      </c>
      <c r="B1944" s="15" t="s">
        <v>3789</v>
      </c>
      <c r="C1944" s="20" t="s">
        <v>3790</v>
      </c>
      <c r="D1944" s="44">
        <v>315698.5</v>
      </c>
      <c r="E1944" s="55">
        <v>302066.4375</v>
      </c>
    </row>
    <row r="1945" spans="1:5" ht="45" x14ac:dyDescent="0.25">
      <c r="A1945" s="5" t="s">
        <v>3791</v>
      </c>
      <c r="B1945" s="15" t="s">
        <v>3792</v>
      </c>
      <c r="C1945" s="20" t="s">
        <v>38</v>
      </c>
      <c r="D1945" s="42">
        <v>1.0943717956542969</v>
      </c>
      <c r="E1945" s="53">
        <v>1.0943708419799805</v>
      </c>
    </row>
    <row r="1946" spans="1:5" ht="60" x14ac:dyDescent="0.25">
      <c r="A1946" s="5" t="s">
        <v>3793</v>
      </c>
      <c r="B1946" s="15" t="s">
        <v>3794</v>
      </c>
      <c r="C1946" s="20" t="s">
        <v>30</v>
      </c>
      <c r="D1946" s="43">
        <v>40.697723388671875</v>
      </c>
      <c r="E1946" s="54">
        <v>38.455055236816406</v>
      </c>
    </row>
    <row r="1947" spans="1:5" ht="45" x14ac:dyDescent="0.25">
      <c r="A1947" s="5" t="s">
        <v>3795</v>
      </c>
      <c r="B1947" s="15" t="s">
        <v>3796</v>
      </c>
      <c r="C1947" s="20" t="s">
        <v>41</v>
      </c>
      <c r="D1947" s="43">
        <v>85.797393798828125</v>
      </c>
      <c r="E1947" s="54">
        <v>82.363861083984375</v>
      </c>
    </row>
    <row r="1948" spans="1:5" ht="45" x14ac:dyDescent="0.25">
      <c r="A1948" s="5" t="s">
        <v>3797</v>
      </c>
      <c r="B1948" s="15" t="s">
        <v>3798</v>
      </c>
      <c r="C1948" s="20" t="s">
        <v>41</v>
      </c>
      <c r="D1948" s="46">
        <v>0</v>
      </c>
      <c r="E1948" s="57">
        <v>0</v>
      </c>
    </row>
    <row r="1949" spans="1:5" ht="60" x14ac:dyDescent="0.25">
      <c r="A1949" s="5" t="s">
        <v>3799</v>
      </c>
      <c r="B1949" s="15" t="s">
        <v>3800</v>
      </c>
      <c r="C1949" s="20" t="s">
        <v>371</v>
      </c>
      <c r="D1949" s="46">
        <v>0</v>
      </c>
      <c r="E1949" s="57">
        <v>0</v>
      </c>
    </row>
    <row r="1950" spans="1:5" ht="60" x14ac:dyDescent="0.25">
      <c r="A1950" s="5" t="s">
        <v>3801</v>
      </c>
      <c r="B1950" s="15" t="s">
        <v>3802</v>
      </c>
      <c r="C1950" s="20" t="s">
        <v>33</v>
      </c>
      <c r="D1950" s="43">
        <v>40.393253326416016</v>
      </c>
      <c r="E1950" s="54">
        <v>47.800987243652344</v>
      </c>
    </row>
    <row r="1951" spans="1:5" ht="45" x14ac:dyDescent="0.25">
      <c r="A1951" s="5" t="s">
        <v>3803</v>
      </c>
      <c r="B1951" s="15" t="s">
        <v>3804</v>
      </c>
      <c r="C1951" s="20" t="s">
        <v>376</v>
      </c>
      <c r="D1951" s="47">
        <v>0.22740906476974487</v>
      </c>
      <c r="E1951" s="58">
        <v>0.22139586508274078</v>
      </c>
    </row>
    <row r="1952" spans="1:5" ht="45" x14ac:dyDescent="0.25">
      <c r="A1952" s="5" t="s">
        <v>3805</v>
      </c>
      <c r="B1952" s="15" t="s">
        <v>3806</v>
      </c>
      <c r="C1952" s="20" t="s">
        <v>371</v>
      </c>
      <c r="D1952" s="43">
        <v>16.064878463745117</v>
      </c>
      <c r="E1952" s="54">
        <v>13.779669761657715</v>
      </c>
    </row>
    <row r="1953" spans="1:5" ht="60" x14ac:dyDescent="0.25">
      <c r="A1953" s="5" t="s">
        <v>3807</v>
      </c>
      <c r="B1953" s="15" t="s">
        <v>3808</v>
      </c>
      <c r="C1953" s="20" t="s">
        <v>3752</v>
      </c>
      <c r="D1953" s="43">
        <v>28.657535552978516</v>
      </c>
      <c r="E1953" s="54">
        <v>28.642177581787109</v>
      </c>
    </row>
    <row r="1954" spans="1:5" ht="60" x14ac:dyDescent="0.25">
      <c r="A1954" s="5" t="s">
        <v>3809</v>
      </c>
      <c r="B1954" s="15" t="s">
        <v>3810</v>
      </c>
      <c r="C1954" s="20" t="s">
        <v>41</v>
      </c>
      <c r="D1954" s="47">
        <v>3.8799609988927841E-2</v>
      </c>
      <c r="E1954" s="58">
        <v>3.7213075906038284E-2</v>
      </c>
    </row>
    <row r="1955" spans="1:5" ht="60" x14ac:dyDescent="0.25">
      <c r="A1955" s="5" t="s">
        <v>3811</v>
      </c>
      <c r="B1955" s="15" t="s">
        <v>3812</v>
      </c>
      <c r="C1955" s="20" t="s">
        <v>162</v>
      </c>
      <c r="D1955" s="43">
        <v>19.830541610717773</v>
      </c>
      <c r="E1955" s="54">
        <v>18.911060333251953</v>
      </c>
    </row>
    <row r="1956" spans="1:5" ht="45" x14ac:dyDescent="0.25">
      <c r="A1956" s="5" t="s">
        <v>3813</v>
      </c>
      <c r="B1956" s="15" t="s">
        <v>3814</v>
      </c>
      <c r="C1956" s="20" t="s">
        <v>3759</v>
      </c>
      <c r="D1956" s="42">
        <v>1.2018140554428101</v>
      </c>
      <c r="E1956" s="53">
        <v>1.2098139524459839</v>
      </c>
    </row>
    <row r="1957" spans="1:5" ht="60" x14ac:dyDescent="0.25">
      <c r="A1957" s="5" t="s">
        <v>3815</v>
      </c>
      <c r="B1957" s="15" t="s">
        <v>3816</v>
      </c>
      <c r="C1957" s="20" t="s">
        <v>33</v>
      </c>
      <c r="D1957" s="43">
        <v>75.874130249023438</v>
      </c>
      <c r="E1957" s="54">
        <v>75.764625549316406</v>
      </c>
    </row>
    <row r="1958" spans="1:5" ht="60" x14ac:dyDescent="0.25">
      <c r="A1958" s="5" t="s">
        <v>3817</v>
      </c>
      <c r="B1958" s="15" t="s">
        <v>3818</v>
      </c>
      <c r="C1958" s="20" t="s">
        <v>33</v>
      </c>
      <c r="D1958" s="43">
        <v>20.357677459716797</v>
      </c>
      <c r="E1958" s="54">
        <v>20.328296661376953</v>
      </c>
    </row>
    <row r="1959" spans="1:5" ht="60" x14ac:dyDescent="0.25">
      <c r="A1959" s="5" t="s">
        <v>3819</v>
      </c>
      <c r="B1959" s="15" t="s">
        <v>3820</v>
      </c>
      <c r="C1959" s="20" t="s">
        <v>33</v>
      </c>
      <c r="D1959" s="47">
        <v>2.9446981847286224E-2</v>
      </c>
      <c r="E1959" s="58">
        <v>2.9404481872916222E-2</v>
      </c>
    </row>
    <row r="1960" spans="1:5" ht="60" x14ac:dyDescent="0.25">
      <c r="A1960" s="5" t="s">
        <v>3821</v>
      </c>
      <c r="B1960" s="15" t="s">
        <v>3822</v>
      </c>
      <c r="C1960" s="20" t="s">
        <v>33</v>
      </c>
      <c r="D1960" s="42">
        <v>2.8249666690826416</v>
      </c>
      <c r="E1960" s="53">
        <v>2.9652163982391357</v>
      </c>
    </row>
    <row r="1961" spans="1:5" ht="60" x14ac:dyDescent="0.25">
      <c r="A1961" s="5" t="s">
        <v>3823</v>
      </c>
      <c r="B1961" s="15" t="s">
        <v>3824</v>
      </c>
      <c r="C1961" s="20" t="s">
        <v>33</v>
      </c>
      <c r="D1961" s="46">
        <v>0</v>
      </c>
      <c r="E1961" s="57">
        <v>0</v>
      </c>
    </row>
    <row r="1962" spans="1:5" ht="60" x14ac:dyDescent="0.25">
      <c r="A1962" s="5" t="s">
        <v>3825</v>
      </c>
      <c r="B1962" s="15" t="s">
        <v>3826</v>
      </c>
      <c r="C1962" s="20" t="s">
        <v>33</v>
      </c>
      <c r="D1962" s="47">
        <v>0.91377675533294678</v>
      </c>
      <c r="E1962" s="58">
        <v>0.91245788335800171</v>
      </c>
    </row>
    <row r="1963" spans="1:5" ht="60" x14ac:dyDescent="0.25">
      <c r="A1963" s="5" t="s">
        <v>3827</v>
      </c>
      <c r="B1963" s="15" t="s">
        <v>3828</v>
      </c>
      <c r="C1963" s="20" t="s">
        <v>33</v>
      </c>
      <c r="D1963" s="46">
        <v>0</v>
      </c>
      <c r="E1963" s="57">
        <v>0</v>
      </c>
    </row>
    <row r="1964" spans="1:5" ht="60" x14ac:dyDescent="0.25">
      <c r="A1964" s="5" t="s">
        <v>3829</v>
      </c>
      <c r="B1964" s="15" t="s">
        <v>3830</v>
      </c>
      <c r="C1964" s="20" t="s">
        <v>1347</v>
      </c>
      <c r="D1964" s="46">
        <v>0</v>
      </c>
      <c r="E1964" s="57">
        <v>0</v>
      </c>
    </row>
    <row r="1965" spans="1:5" ht="60" x14ac:dyDescent="0.25">
      <c r="A1965" s="5" t="s">
        <v>3831</v>
      </c>
      <c r="B1965" s="15" t="s">
        <v>3832</v>
      </c>
      <c r="C1965" s="20" t="s">
        <v>1338</v>
      </c>
      <c r="D1965" s="46">
        <v>0</v>
      </c>
      <c r="E1965" s="57">
        <v>0</v>
      </c>
    </row>
    <row r="1966" spans="1:5" ht="60" x14ac:dyDescent="0.25">
      <c r="A1966" s="5" t="s">
        <v>3833</v>
      </c>
      <c r="B1966" s="15" t="s">
        <v>3834</v>
      </c>
      <c r="C1966" s="20" t="s">
        <v>1338</v>
      </c>
      <c r="D1966" s="46">
        <v>0</v>
      </c>
      <c r="E1966" s="57">
        <v>0</v>
      </c>
    </row>
    <row r="1967" spans="1:5" ht="60" x14ac:dyDescent="0.25">
      <c r="A1967" s="5" t="s">
        <v>3835</v>
      </c>
      <c r="B1967" s="15" t="s">
        <v>3836</v>
      </c>
      <c r="C1967" s="20" t="s">
        <v>1338</v>
      </c>
      <c r="D1967" s="46">
        <v>0</v>
      </c>
      <c r="E1967" s="57">
        <v>0</v>
      </c>
    </row>
    <row r="1968" spans="1:5" ht="60" x14ac:dyDescent="0.25">
      <c r="A1968" s="5" t="s">
        <v>3837</v>
      </c>
      <c r="B1968" s="15" t="s">
        <v>3838</v>
      </c>
      <c r="C1968" s="20" t="s">
        <v>1338</v>
      </c>
      <c r="D1968" s="46">
        <v>0</v>
      </c>
      <c r="E1968" s="57">
        <v>0</v>
      </c>
    </row>
    <row r="1969" spans="1:5" ht="60" x14ac:dyDescent="0.25">
      <c r="A1969" s="5" t="s">
        <v>3839</v>
      </c>
      <c r="B1969" s="15" t="s">
        <v>3840</v>
      </c>
      <c r="C1969" s="20" t="s">
        <v>1338</v>
      </c>
      <c r="D1969" s="46">
        <v>0</v>
      </c>
      <c r="E1969" s="57">
        <v>0</v>
      </c>
    </row>
    <row r="1970" spans="1:5" ht="45" x14ac:dyDescent="0.25">
      <c r="A1970" s="5" t="s">
        <v>3841</v>
      </c>
      <c r="B1970" s="15" t="s">
        <v>3842</v>
      </c>
      <c r="C1970" s="20" t="s">
        <v>33</v>
      </c>
      <c r="D1970" s="43">
        <v>20.949495315551758</v>
      </c>
      <c r="E1970" s="54">
        <v>20.949495315551758</v>
      </c>
    </row>
    <row r="1971" spans="1:5" ht="60" x14ac:dyDescent="0.25">
      <c r="A1971" s="5" t="s">
        <v>3843</v>
      </c>
      <c r="B1971" s="15" t="s">
        <v>3844</v>
      </c>
      <c r="C1971" s="20" t="s">
        <v>3790</v>
      </c>
      <c r="D1971" s="44">
        <v>67107.765625</v>
      </c>
      <c r="E1971" s="55">
        <v>64456.71875</v>
      </c>
    </row>
    <row r="1972" spans="1:5" ht="45" x14ac:dyDescent="0.25">
      <c r="A1972" s="5" t="s">
        <v>3845</v>
      </c>
      <c r="B1972" s="15" t="s">
        <v>3846</v>
      </c>
      <c r="C1972" s="20" t="s">
        <v>38</v>
      </c>
      <c r="D1972" s="42">
        <v>1.0124009847640991</v>
      </c>
      <c r="E1972" s="53">
        <v>1.0124000310897827</v>
      </c>
    </row>
    <row r="1973" spans="1:5" ht="45" x14ac:dyDescent="0.25">
      <c r="A1973" s="5" t="s">
        <v>3847</v>
      </c>
      <c r="B1973" s="15" t="s">
        <v>3848</v>
      </c>
      <c r="C1973" s="20" t="s">
        <v>30</v>
      </c>
      <c r="D1973" s="43">
        <v>32.180335998535156</v>
      </c>
      <c r="E1973" s="54">
        <v>30.000160217285156</v>
      </c>
    </row>
    <row r="1974" spans="1:5" ht="45" x14ac:dyDescent="0.25">
      <c r="A1974" s="5" t="s">
        <v>3849</v>
      </c>
      <c r="B1974" s="15" t="s">
        <v>3850</v>
      </c>
      <c r="C1974" s="20" t="s">
        <v>41</v>
      </c>
      <c r="D1974" s="43">
        <v>89.299324035644531</v>
      </c>
      <c r="E1974" s="54">
        <v>85.72564697265625</v>
      </c>
    </row>
    <row r="1975" spans="1:5" ht="45" x14ac:dyDescent="0.25">
      <c r="A1975" s="5" t="s">
        <v>3851</v>
      </c>
      <c r="B1975" s="15" t="s">
        <v>3852</v>
      </c>
      <c r="C1975" s="20" t="s">
        <v>41</v>
      </c>
      <c r="D1975" s="46">
        <v>0</v>
      </c>
      <c r="E1975" s="57">
        <v>0</v>
      </c>
    </row>
    <row r="1976" spans="1:5" ht="45" x14ac:dyDescent="0.25">
      <c r="A1976" s="5" t="s">
        <v>3853</v>
      </c>
      <c r="B1976" s="15" t="s">
        <v>3854</v>
      </c>
      <c r="C1976" s="20" t="s">
        <v>371</v>
      </c>
      <c r="D1976" s="46">
        <v>0</v>
      </c>
      <c r="E1976" s="57">
        <v>0</v>
      </c>
    </row>
    <row r="1977" spans="1:5" ht="45" x14ac:dyDescent="0.25">
      <c r="A1977" s="5" t="s">
        <v>3855</v>
      </c>
      <c r="B1977" s="15" t="s">
        <v>3856</v>
      </c>
      <c r="C1977" s="20" t="s">
        <v>33</v>
      </c>
      <c r="D1977" s="43">
        <v>59.558887481689453</v>
      </c>
      <c r="E1977" s="54">
        <v>70.777122497558594</v>
      </c>
    </row>
    <row r="1978" spans="1:5" ht="45" x14ac:dyDescent="0.25">
      <c r="A1978" s="5" t="s">
        <v>3857</v>
      </c>
      <c r="B1978" s="15" t="s">
        <v>3858</v>
      </c>
      <c r="C1978" s="20" t="s">
        <v>376</v>
      </c>
      <c r="D1978" s="47">
        <v>0.22183829545974731</v>
      </c>
      <c r="E1978" s="58">
        <v>0.21582317352294922</v>
      </c>
    </row>
    <row r="1979" spans="1:5" ht="45" x14ac:dyDescent="0.25">
      <c r="A1979" s="5" t="s">
        <v>3859</v>
      </c>
      <c r="B1979" s="15" t="s">
        <v>3860</v>
      </c>
      <c r="C1979" s="20" t="s">
        <v>371</v>
      </c>
      <c r="D1979" s="42">
        <v>7.3473086357116699</v>
      </c>
      <c r="E1979" s="53">
        <v>5.1202263832092285</v>
      </c>
    </row>
    <row r="1980" spans="1:5" ht="45" x14ac:dyDescent="0.25">
      <c r="A1980" s="5" t="s">
        <v>3861</v>
      </c>
      <c r="B1980" s="15" t="s">
        <v>3862</v>
      </c>
      <c r="C1980" s="20" t="s">
        <v>3752</v>
      </c>
      <c r="D1980" s="43">
        <v>28.657535552978516</v>
      </c>
      <c r="E1980" s="54">
        <v>28.642177581787109</v>
      </c>
    </row>
    <row r="1981" spans="1:5" ht="45" x14ac:dyDescent="0.25">
      <c r="A1981" s="5" t="s">
        <v>3863</v>
      </c>
      <c r="B1981" s="15" t="s">
        <v>3864</v>
      </c>
      <c r="C1981" s="20" t="s">
        <v>41</v>
      </c>
      <c r="D1981" s="47">
        <v>4.0383268147706985E-2</v>
      </c>
      <c r="E1981" s="58">
        <v>3.8731977343559265E-2</v>
      </c>
    </row>
    <row r="1982" spans="1:5" ht="45" x14ac:dyDescent="0.25">
      <c r="A1982" s="5" t="s">
        <v>3865</v>
      </c>
      <c r="B1982" s="15" t="s">
        <v>3866</v>
      </c>
      <c r="C1982" s="20" t="s">
        <v>162</v>
      </c>
      <c r="D1982" s="43">
        <v>21.705606460571289</v>
      </c>
      <c r="E1982" s="54">
        <v>20.699296951293945</v>
      </c>
    </row>
    <row r="1983" spans="1:5" ht="45" x14ac:dyDescent="0.25">
      <c r="A1983" s="5" t="s">
        <v>3867</v>
      </c>
      <c r="B1983" s="15" t="s">
        <v>3868</v>
      </c>
      <c r="C1983" s="20" t="s">
        <v>3759</v>
      </c>
      <c r="D1983" s="42">
        <v>1.1428098678588867</v>
      </c>
      <c r="E1983" s="53">
        <v>1.1504107713699341</v>
      </c>
    </row>
    <row r="1984" spans="1:5" ht="45" x14ac:dyDescent="0.25">
      <c r="A1984" s="5" t="s">
        <v>3869</v>
      </c>
      <c r="B1984" s="15" t="s">
        <v>3870</v>
      </c>
      <c r="C1984" s="20" t="s">
        <v>33</v>
      </c>
      <c r="D1984" s="43">
        <v>75.874130249023438</v>
      </c>
      <c r="E1984" s="54">
        <v>75.764625549316406</v>
      </c>
    </row>
    <row r="1985" spans="1:5" ht="45" x14ac:dyDescent="0.25">
      <c r="A1985" s="5" t="s">
        <v>3871</v>
      </c>
      <c r="B1985" s="15" t="s">
        <v>3872</v>
      </c>
      <c r="C1985" s="20" t="s">
        <v>33</v>
      </c>
      <c r="D1985" s="43">
        <v>20.357677459716797</v>
      </c>
      <c r="E1985" s="54">
        <v>20.328296661376953</v>
      </c>
    </row>
    <row r="1986" spans="1:5" ht="45" x14ac:dyDescent="0.25">
      <c r="A1986" s="5" t="s">
        <v>3873</v>
      </c>
      <c r="B1986" s="15" t="s">
        <v>3874</v>
      </c>
      <c r="C1986" s="20" t="s">
        <v>33</v>
      </c>
      <c r="D1986" s="47">
        <v>2.9446981847286224E-2</v>
      </c>
      <c r="E1986" s="58">
        <v>2.9404481872916222E-2</v>
      </c>
    </row>
    <row r="1987" spans="1:5" ht="45" x14ac:dyDescent="0.25">
      <c r="A1987" s="5" t="s">
        <v>3875</v>
      </c>
      <c r="B1987" s="15" t="s">
        <v>3876</v>
      </c>
      <c r="C1987" s="20" t="s">
        <v>33</v>
      </c>
      <c r="D1987" s="42">
        <v>2.8249666690826416</v>
      </c>
      <c r="E1987" s="53">
        <v>2.9652163982391357</v>
      </c>
    </row>
    <row r="1988" spans="1:5" ht="45" x14ac:dyDescent="0.25">
      <c r="A1988" s="5" t="s">
        <v>3877</v>
      </c>
      <c r="B1988" s="15" t="s">
        <v>3878</v>
      </c>
      <c r="C1988" s="20" t="s">
        <v>33</v>
      </c>
      <c r="D1988" s="46">
        <v>0</v>
      </c>
      <c r="E1988" s="57">
        <v>0</v>
      </c>
    </row>
    <row r="1989" spans="1:5" ht="45" x14ac:dyDescent="0.25">
      <c r="A1989" s="5" t="s">
        <v>3879</v>
      </c>
      <c r="B1989" s="15" t="s">
        <v>3880</v>
      </c>
      <c r="C1989" s="20" t="s">
        <v>33</v>
      </c>
      <c r="D1989" s="47">
        <v>0.91377675533294678</v>
      </c>
      <c r="E1989" s="58">
        <v>0.91245788335800171</v>
      </c>
    </row>
    <row r="1990" spans="1:5" ht="45" x14ac:dyDescent="0.25">
      <c r="A1990" s="5" t="s">
        <v>3881</v>
      </c>
      <c r="B1990" s="15" t="s">
        <v>3882</v>
      </c>
      <c r="C1990" s="20" t="s">
        <v>33</v>
      </c>
      <c r="D1990" s="46">
        <v>0</v>
      </c>
      <c r="E1990" s="57">
        <v>0</v>
      </c>
    </row>
    <row r="1991" spans="1:5" ht="45" x14ac:dyDescent="0.25">
      <c r="A1991" s="5" t="s">
        <v>3883</v>
      </c>
      <c r="B1991" s="15" t="s">
        <v>3884</v>
      </c>
      <c r="C1991" s="20" t="s">
        <v>1347</v>
      </c>
      <c r="D1991" s="46">
        <v>0</v>
      </c>
      <c r="E1991" s="57">
        <v>0</v>
      </c>
    </row>
    <row r="1992" spans="1:5" ht="45" x14ac:dyDescent="0.25">
      <c r="A1992" s="5" t="s">
        <v>3885</v>
      </c>
      <c r="B1992" s="15" t="s">
        <v>3886</v>
      </c>
      <c r="C1992" s="20" t="s">
        <v>1338</v>
      </c>
      <c r="D1992" s="46">
        <v>0</v>
      </c>
      <c r="E1992" s="57">
        <v>0</v>
      </c>
    </row>
    <row r="1993" spans="1:5" ht="45" x14ac:dyDescent="0.25">
      <c r="A1993" s="5" t="s">
        <v>3887</v>
      </c>
      <c r="B1993" s="15" t="s">
        <v>3888</v>
      </c>
      <c r="C1993" s="20" t="s">
        <v>1338</v>
      </c>
      <c r="D1993" s="46">
        <v>0</v>
      </c>
      <c r="E1993" s="57">
        <v>0</v>
      </c>
    </row>
    <row r="1994" spans="1:5" ht="45" x14ac:dyDescent="0.25">
      <c r="A1994" s="5" t="s">
        <v>3889</v>
      </c>
      <c r="B1994" s="15" t="s">
        <v>3890</v>
      </c>
      <c r="C1994" s="20" t="s">
        <v>1338</v>
      </c>
      <c r="D1994" s="46">
        <v>0</v>
      </c>
      <c r="E1994" s="57">
        <v>0</v>
      </c>
    </row>
    <row r="1995" spans="1:5" ht="45" x14ac:dyDescent="0.25">
      <c r="A1995" s="5" t="s">
        <v>3891</v>
      </c>
      <c r="B1995" s="15" t="s">
        <v>3892</v>
      </c>
      <c r="C1995" s="20" t="s">
        <v>1338</v>
      </c>
      <c r="D1995" s="46">
        <v>0</v>
      </c>
      <c r="E1995" s="57">
        <v>0</v>
      </c>
    </row>
    <row r="1996" spans="1:5" ht="45" x14ac:dyDescent="0.25">
      <c r="A1996" s="5" t="s">
        <v>3893</v>
      </c>
      <c r="B1996" s="15" t="s">
        <v>3894</v>
      </c>
      <c r="C1996" s="20" t="s">
        <v>1338</v>
      </c>
      <c r="D1996" s="46">
        <v>0</v>
      </c>
      <c r="E1996" s="57">
        <v>0</v>
      </c>
    </row>
    <row r="1997" spans="1:5" ht="45" x14ac:dyDescent="0.25">
      <c r="A1997" s="5" t="s">
        <v>3895</v>
      </c>
      <c r="B1997" s="15" t="s">
        <v>3896</v>
      </c>
      <c r="C1997" s="20" t="s">
        <v>33</v>
      </c>
      <c r="D1997" s="43">
        <v>20.949495315551758</v>
      </c>
      <c r="E1997" s="54">
        <v>20.949495315551758</v>
      </c>
    </row>
    <row r="1998" spans="1:5" ht="45" x14ac:dyDescent="0.25">
      <c r="A1998" s="5" t="s">
        <v>3897</v>
      </c>
      <c r="B1998" s="15" t="s">
        <v>3898</v>
      </c>
      <c r="C1998" s="20" t="s">
        <v>3790</v>
      </c>
      <c r="D1998" s="44">
        <v>69846.859375</v>
      </c>
      <c r="E1998" s="55">
        <v>67087.609375</v>
      </c>
    </row>
    <row r="1999" spans="1:5" ht="45" x14ac:dyDescent="0.25">
      <c r="A1999" s="5" t="s">
        <v>3899</v>
      </c>
      <c r="B1999" s="15" t="s">
        <v>3900</v>
      </c>
      <c r="C1999" s="20" t="s">
        <v>38</v>
      </c>
      <c r="D1999" s="42">
        <v>1.179408073425293</v>
      </c>
      <c r="E1999" s="53">
        <v>1.1794071197509766</v>
      </c>
    </row>
    <row r="2000" spans="1:5" ht="60" x14ac:dyDescent="0.25">
      <c r="A2000" s="5" t="s">
        <v>3901</v>
      </c>
      <c r="B2000" s="15" t="s">
        <v>3902</v>
      </c>
      <c r="C2000" s="20" t="s">
        <v>30</v>
      </c>
      <c r="D2000" s="43">
        <v>49.060932159423828</v>
      </c>
      <c r="E2000" s="54">
        <v>46.757736206054688</v>
      </c>
    </row>
    <row r="2001" spans="1:5" ht="45" x14ac:dyDescent="0.25">
      <c r="A2001" s="5" t="s">
        <v>3903</v>
      </c>
      <c r="B2001" s="15" t="s">
        <v>3904</v>
      </c>
      <c r="C2001" s="20" t="s">
        <v>41</v>
      </c>
      <c r="D2001" s="43">
        <v>89.299324035644531</v>
      </c>
      <c r="E2001" s="54">
        <v>85.72564697265625</v>
      </c>
    </row>
    <row r="2002" spans="1:5" ht="60" x14ac:dyDescent="0.25">
      <c r="A2002" s="5" t="s">
        <v>3905</v>
      </c>
      <c r="B2002" s="15" t="s">
        <v>3906</v>
      </c>
      <c r="C2002" s="20" t="s">
        <v>41</v>
      </c>
      <c r="D2002" s="46">
        <v>0</v>
      </c>
      <c r="E2002" s="57">
        <v>0</v>
      </c>
    </row>
    <row r="2003" spans="1:5" ht="60" x14ac:dyDescent="0.25">
      <c r="A2003" s="5" t="s">
        <v>3907</v>
      </c>
      <c r="B2003" s="15" t="s">
        <v>3908</v>
      </c>
      <c r="C2003" s="20" t="s">
        <v>371</v>
      </c>
      <c r="D2003" s="46">
        <v>0</v>
      </c>
      <c r="E2003" s="57">
        <v>0</v>
      </c>
    </row>
    <row r="2004" spans="1:5" ht="60" x14ac:dyDescent="0.25">
      <c r="A2004" s="5" t="s">
        <v>3909</v>
      </c>
      <c r="B2004" s="15" t="s">
        <v>3910</v>
      </c>
      <c r="C2004" s="20" t="s">
        <v>33</v>
      </c>
      <c r="D2004" s="43">
        <v>28.303558349609375</v>
      </c>
      <c r="E2004" s="54">
        <v>33.362796783447266</v>
      </c>
    </row>
    <row r="2005" spans="1:5" ht="45" x14ac:dyDescent="0.25">
      <c r="A2005" s="5" t="s">
        <v>3911</v>
      </c>
      <c r="B2005" s="15" t="s">
        <v>3912</v>
      </c>
      <c r="C2005" s="20" t="s">
        <v>376</v>
      </c>
      <c r="D2005" s="47">
        <v>0.23262013494968414</v>
      </c>
      <c r="E2005" s="58">
        <v>0.22661091387271881</v>
      </c>
    </row>
    <row r="2006" spans="1:5" ht="45" x14ac:dyDescent="0.25">
      <c r="A2006" s="5" t="s">
        <v>3913</v>
      </c>
      <c r="B2006" s="15" t="s">
        <v>3914</v>
      </c>
      <c r="C2006" s="20" t="s">
        <v>371</v>
      </c>
      <c r="D2006" s="43">
        <v>24.626461029052734</v>
      </c>
      <c r="E2006" s="54">
        <v>22.284976959228516</v>
      </c>
    </row>
    <row r="2007" spans="1:5" ht="60" x14ac:dyDescent="0.25">
      <c r="A2007" s="5" t="s">
        <v>3915</v>
      </c>
      <c r="B2007" s="15" t="s">
        <v>3916</v>
      </c>
      <c r="C2007" s="20" t="s">
        <v>3752</v>
      </c>
      <c r="D2007" s="43">
        <v>28.657535552978516</v>
      </c>
      <c r="E2007" s="54">
        <v>28.642177581787109</v>
      </c>
    </row>
    <row r="2008" spans="1:5" ht="60" x14ac:dyDescent="0.25">
      <c r="A2008" s="5" t="s">
        <v>3917</v>
      </c>
      <c r="B2008" s="15" t="s">
        <v>3918</v>
      </c>
      <c r="C2008" s="20" t="s">
        <v>41</v>
      </c>
      <c r="D2008" s="47">
        <v>4.0383268147706985E-2</v>
      </c>
      <c r="E2008" s="58">
        <v>3.8731977343559265E-2</v>
      </c>
    </row>
    <row r="2009" spans="1:5" ht="60" x14ac:dyDescent="0.25">
      <c r="A2009" s="5" t="s">
        <v>3919</v>
      </c>
      <c r="B2009" s="15" t="s">
        <v>3920</v>
      </c>
      <c r="C2009" s="20" t="s">
        <v>162</v>
      </c>
      <c r="D2009" s="43">
        <v>19.662136077880859</v>
      </c>
      <c r="E2009" s="54">
        <v>18.750417709350586</v>
      </c>
    </row>
    <row r="2010" spans="1:5" ht="45" x14ac:dyDescent="0.25">
      <c r="A2010" s="5" t="s">
        <v>3921</v>
      </c>
      <c r="B2010" s="15" t="s">
        <v>3922</v>
      </c>
      <c r="C2010" s="20" t="s">
        <v>3759</v>
      </c>
      <c r="D2010" s="42">
        <v>1.2615811824798584</v>
      </c>
      <c r="E2010" s="53">
        <v>1.2699822187423706</v>
      </c>
    </row>
    <row r="2011" spans="1:5" ht="60" x14ac:dyDescent="0.25">
      <c r="A2011" s="5" t="s">
        <v>3923</v>
      </c>
      <c r="B2011" s="15" t="s">
        <v>3924</v>
      </c>
      <c r="C2011" s="20" t="s">
        <v>33</v>
      </c>
      <c r="D2011" s="43">
        <v>75.874130249023438</v>
      </c>
      <c r="E2011" s="54">
        <v>75.764625549316406</v>
      </c>
    </row>
    <row r="2012" spans="1:5" ht="60" x14ac:dyDescent="0.25">
      <c r="A2012" s="5" t="s">
        <v>3925</v>
      </c>
      <c r="B2012" s="15" t="s">
        <v>3926</v>
      </c>
      <c r="C2012" s="20" t="s">
        <v>33</v>
      </c>
      <c r="D2012" s="43">
        <v>20.357677459716797</v>
      </c>
      <c r="E2012" s="54">
        <v>20.328296661376953</v>
      </c>
    </row>
    <row r="2013" spans="1:5" ht="60" x14ac:dyDescent="0.25">
      <c r="A2013" s="5" t="s">
        <v>3927</v>
      </c>
      <c r="B2013" s="15" t="s">
        <v>3928</v>
      </c>
      <c r="C2013" s="20" t="s">
        <v>33</v>
      </c>
      <c r="D2013" s="47">
        <v>2.9446981847286224E-2</v>
      </c>
      <c r="E2013" s="58">
        <v>2.9404481872916222E-2</v>
      </c>
    </row>
    <row r="2014" spans="1:5" ht="60" x14ac:dyDescent="0.25">
      <c r="A2014" s="5" t="s">
        <v>3929</v>
      </c>
      <c r="B2014" s="15" t="s">
        <v>3930</v>
      </c>
      <c r="C2014" s="20" t="s">
        <v>33</v>
      </c>
      <c r="D2014" s="42">
        <v>2.8249666690826416</v>
      </c>
      <c r="E2014" s="53">
        <v>2.9652163982391357</v>
      </c>
    </row>
    <row r="2015" spans="1:5" ht="60" x14ac:dyDescent="0.25">
      <c r="A2015" s="5" t="s">
        <v>3931</v>
      </c>
      <c r="B2015" s="15" t="s">
        <v>3932</v>
      </c>
      <c r="C2015" s="20" t="s">
        <v>33</v>
      </c>
      <c r="D2015" s="46">
        <v>0</v>
      </c>
      <c r="E2015" s="57">
        <v>0</v>
      </c>
    </row>
    <row r="2016" spans="1:5" ht="60" x14ac:dyDescent="0.25">
      <c r="A2016" s="5" t="s">
        <v>3933</v>
      </c>
      <c r="B2016" s="15" t="s">
        <v>3934</v>
      </c>
      <c r="C2016" s="20" t="s">
        <v>33</v>
      </c>
      <c r="D2016" s="47">
        <v>0.91377675533294678</v>
      </c>
      <c r="E2016" s="58">
        <v>0.91245788335800171</v>
      </c>
    </row>
    <row r="2017" spans="1:5" ht="60" x14ac:dyDescent="0.25">
      <c r="A2017" s="5" t="s">
        <v>3935</v>
      </c>
      <c r="B2017" s="15" t="s">
        <v>3936</v>
      </c>
      <c r="C2017" s="20" t="s">
        <v>33</v>
      </c>
      <c r="D2017" s="46">
        <v>0</v>
      </c>
      <c r="E2017" s="57">
        <v>0</v>
      </c>
    </row>
    <row r="2018" spans="1:5" ht="60" x14ac:dyDescent="0.25">
      <c r="A2018" s="5" t="s">
        <v>3937</v>
      </c>
      <c r="B2018" s="15" t="s">
        <v>3938</v>
      </c>
      <c r="C2018" s="20" t="s">
        <v>1347</v>
      </c>
      <c r="D2018" s="46">
        <v>0</v>
      </c>
      <c r="E2018" s="57">
        <v>0</v>
      </c>
    </row>
    <row r="2019" spans="1:5" ht="60" x14ac:dyDescent="0.25">
      <c r="A2019" s="5" t="s">
        <v>3939</v>
      </c>
      <c r="B2019" s="15" t="s">
        <v>3940</v>
      </c>
      <c r="C2019" s="20" t="s">
        <v>1338</v>
      </c>
      <c r="D2019" s="46">
        <v>0</v>
      </c>
      <c r="E2019" s="57">
        <v>0</v>
      </c>
    </row>
    <row r="2020" spans="1:5" ht="60" x14ac:dyDescent="0.25">
      <c r="A2020" s="5" t="s">
        <v>3941</v>
      </c>
      <c r="B2020" s="15" t="s">
        <v>3942</v>
      </c>
      <c r="C2020" s="20" t="s">
        <v>1338</v>
      </c>
      <c r="D2020" s="46">
        <v>0</v>
      </c>
      <c r="E2020" s="57">
        <v>0</v>
      </c>
    </row>
    <row r="2021" spans="1:5" ht="60" x14ac:dyDescent="0.25">
      <c r="A2021" s="5" t="s">
        <v>3943</v>
      </c>
      <c r="B2021" s="15" t="s">
        <v>3944</v>
      </c>
      <c r="C2021" s="20" t="s">
        <v>1338</v>
      </c>
      <c r="D2021" s="46">
        <v>0</v>
      </c>
      <c r="E2021" s="57">
        <v>0</v>
      </c>
    </row>
    <row r="2022" spans="1:5" ht="60" x14ac:dyDescent="0.25">
      <c r="A2022" s="5" t="s">
        <v>3945</v>
      </c>
      <c r="B2022" s="15" t="s">
        <v>3946</v>
      </c>
      <c r="C2022" s="20" t="s">
        <v>1338</v>
      </c>
      <c r="D2022" s="46">
        <v>0</v>
      </c>
      <c r="E2022" s="57">
        <v>0</v>
      </c>
    </row>
    <row r="2023" spans="1:5" ht="60" x14ac:dyDescent="0.25">
      <c r="A2023" s="5" t="s">
        <v>3947</v>
      </c>
      <c r="B2023" s="15" t="s">
        <v>3948</v>
      </c>
      <c r="C2023" s="20" t="s">
        <v>1338</v>
      </c>
      <c r="D2023" s="46">
        <v>0</v>
      </c>
      <c r="E2023" s="57">
        <v>0</v>
      </c>
    </row>
    <row r="2024" spans="1:5" ht="60" x14ac:dyDescent="0.25">
      <c r="A2024" s="5" t="s">
        <v>3949</v>
      </c>
      <c r="B2024" s="15" t="s">
        <v>3950</v>
      </c>
      <c r="C2024" s="20" t="s">
        <v>33</v>
      </c>
      <c r="D2024" s="43">
        <v>20.949495315551758</v>
      </c>
      <c r="E2024" s="54">
        <v>20.949495315551758</v>
      </c>
    </row>
    <row r="2025" spans="1:5" ht="60" x14ac:dyDescent="0.25">
      <c r="A2025" s="5" t="s">
        <v>3951</v>
      </c>
      <c r="B2025" s="15" t="s">
        <v>3952</v>
      </c>
      <c r="C2025" s="20" t="s">
        <v>3790</v>
      </c>
      <c r="D2025" s="44">
        <v>69846.859375</v>
      </c>
      <c r="E2025" s="55">
        <v>67087.609375</v>
      </c>
    </row>
    <row r="2026" spans="1:5" ht="60" x14ac:dyDescent="0.25">
      <c r="A2026" s="5" t="s">
        <v>3953</v>
      </c>
      <c r="B2026" s="15" t="s">
        <v>3954</v>
      </c>
      <c r="C2026" s="20" t="s">
        <v>38</v>
      </c>
      <c r="D2026" s="47">
        <v>0.98736006021499634</v>
      </c>
      <c r="E2026" s="58">
        <v>0.98735916614532471</v>
      </c>
    </row>
    <row r="2027" spans="1:5" ht="60" x14ac:dyDescent="0.25">
      <c r="A2027" s="5" t="s">
        <v>3955</v>
      </c>
      <c r="B2027" s="15" t="s">
        <v>3956</v>
      </c>
      <c r="C2027" s="20" t="s">
        <v>30</v>
      </c>
      <c r="D2027" s="45">
        <v>282.93438720703125</v>
      </c>
      <c r="E2027" s="56">
        <v>231.14057922363281</v>
      </c>
    </row>
    <row r="2028" spans="1:5" ht="60" x14ac:dyDescent="0.25">
      <c r="A2028" s="5" t="s">
        <v>3957</v>
      </c>
      <c r="B2028" s="15" t="s">
        <v>3958</v>
      </c>
      <c r="C2028" s="20" t="s">
        <v>41</v>
      </c>
      <c r="D2028" s="45">
        <v>403.33895874023437</v>
      </c>
      <c r="E2028" s="56">
        <v>389.76235961914062</v>
      </c>
    </row>
    <row r="2029" spans="1:5" ht="60" x14ac:dyDescent="0.25">
      <c r="A2029" s="5" t="s">
        <v>3959</v>
      </c>
      <c r="B2029" s="15" t="s">
        <v>3960</v>
      </c>
      <c r="C2029" s="20" t="s">
        <v>41</v>
      </c>
      <c r="D2029" s="42">
        <v>3.5718257427215576</v>
      </c>
      <c r="E2029" s="53">
        <v>3.5981400012969971</v>
      </c>
    </row>
    <row r="2030" spans="1:5" ht="60" x14ac:dyDescent="0.25">
      <c r="A2030" s="5" t="s">
        <v>3961</v>
      </c>
      <c r="B2030" s="15" t="s">
        <v>3962</v>
      </c>
      <c r="C2030" s="20" t="s">
        <v>371</v>
      </c>
      <c r="D2030" s="45">
        <v>235.1015625</v>
      </c>
      <c r="E2030" s="56">
        <v>181.56343078613281</v>
      </c>
    </row>
    <row r="2031" spans="1:5" ht="60" x14ac:dyDescent="0.25">
      <c r="A2031" s="5" t="s">
        <v>3963</v>
      </c>
      <c r="B2031" s="15" t="s">
        <v>3964</v>
      </c>
      <c r="C2031" s="20" t="s">
        <v>33</v>
      </c>
      <c r="D2031" s="46">
        <v>0</v>
      </c>
      <c r="E2031" s="58">
        <v>0.54019922018051147</v>
      </c>
    </row>
    <row r="2032" spans="1:5" ht="60" x14ac:dyDescent="0.25">
      <c r="A2032" s="5" t="s">
        <v>3965</v>
      </c>
      <c r="B2032" s="15" t="s">
        <v>3966</v>
      </c>
      <c r="C2032" s="20" t="s">
        <v>376</v>
      </c>
      <c r="D2032" s="47">
        <v>0.98736876249313354</v>
      </c>
      <c r="E2032" s="58">
        <v>0.86955523490905762</v>
      </c>
    </row>
    <row r="2033" spans="1:5" ht="60" x14ac:dyDescent="0.25">
      <c r="A2033" s="5" t="s">
        <v>3967</v>
      </c>
      <c r="B2033" s="15" t="s">
        <v>3968</v>
      </c>
      <c r="C2033" s="20" t="s">
        <v>371</v>
      </c>
      <c r="D2033" s="45">
        <v>287.79812622070312</v>
      </c>
      <c r="E2033" s="56">
        <v>226.32975769042969</v>
      </c>
    </row>
    <row r="2034" spans="1:5" ht="60" x14ac:dyDescent="0.25">
      <c r="A2034" s="5" t="s">
        <v>3969</v>
      </c>
      <c r="B2034" s="15" t="s">
        <v>3970</v>
      </c>
      <c r="C2034" s="20" t="s">
        <v>3752</v>
      </c>
      <c r="D2034" s="43">
        <v>28.637506484985352</v>
      </c>
      <c r="E2034" s="54">
        <v>28.922441482543945</v>
      </c>
    </row>
    <row r="2035" spans="1:5" ht="60" x14ac:dyDescent="0.25">
      <c r="A2035" s="5" t="s">
        <v>3971</v>
      </c>
      <c r="B2035" s="15" t="s">
        <v>3972</v>
      </c>
      <c r="C2035" s="20" t="s">
        <v>41</v>
      </c>
      <c r="D2035" s="43">
        <v>82.128883361816406</v>
      </c>
      <c r="E2035" s="54">
        <v>82.79766845703125</v>
      </c>
    </row>
    <row r="2036" spans="1:5" ht="60" x14ac:dyDescent="0.25">
      <c r="A2036" s="5" t="s">
        <v>3973</v>
      </c>
      <c r="B2036" s="15" t="s">
        <v>3974</v>
      </c>
      <c r="C2036" s="20" t="s">
        <v>162</v>
      </c>
      <c r="D2036" s="45">
        <v>183.2083740234375</v>
      </c>
      <c r="E2036" s="56">
        <v>158.97023010253906</v>
      </c>
    </row>
    <row r="2037" spans="1:5" ht="60" x14ac:dyDescent="0.25">
      <c r="A2037" s="5" t="s">
        <v>3975</v>
      </c>
      <c r="B2037" s="15" t="s">
        <v>3976</v>
      </c>
      <c r="C2037" s="20" t="s">
        <v>3759</v>
      </c>
      <c r="D2037" s="47">
        <v>0.61153680086135864</v>
      </c>
      <c r="E2037" s="58">
        <v>0.68105447292327881</v>
      </c>
    </row>
    <row r="2038" spans="1:5" ht="60" x14ac:dyDescent="0.25">
      <c r="A2038" s="5" t="s">
        <v>3977</v>
      </c>
      <c r="B2038" s="15" t="s">
        <v>3978</v>
      </c>
      <c r="C2038" s="20" t="s">
        <v>33</v>
      </c>
      <c r="D2038" s="43">
        <v>65.910049438476563</v>
      </c>
      <c r="E2038" s="54">
        <v>66.071884155273438</v>
      </c>
    </row>
    <row r="2039" spans="1:5" ht="60" x14ac:dyDescent="0.25">
      <c r="A2039" s="5" t="s">
        <v>3979</v>
      </c>
      <c r="B2039" s="15" t="s">
        <v>3980</v>
      </c>
      <c r="C2039" s="20" t="s">
        <v>33</v>
      </c>
      <c r="D2039" s="42">
        <v>2.943819522857666</v>
      </c>
      <c r="E2039" s="53">
        <v>3.5410382747650146</v>
      </c>
    </row>
    <row r="2040" spans="1:5" ht="60" x14ac:dyDescent="0.25">
      <c r="A2040" s="5" t="s">
        <v>3981</v>
      </c>
      <c r="B2040" s="15" t="s">
        <v>3982</v>
      </c>
      <c r="C2040" s="20" t="s">
        <v>33</v>
      </c>
      <c r="D2040" s="43">
        <v>13.249808311462402</v>
      </c>
      <c r="E2040" s="54">
        <v>13.960526466369629</v>
      </c>
    </row>
    <row r="2041" spans="1:5" ht="60" x14ac:dyDescent="0.25">
      <c r="A2041" s="5" t="s">
        <v>3983</v>
      </c>
      <c r="B2041" s="15" t="s">
        <v>3984</v>
      </c>
      <c r="C2041" s="20" t="s">
        <v>33</v>
      </c>
      <c r="D2041" s="43">
        <v>17.100324630737305</v>
      </c>
      <c r="E2041" s="54">
        <v>15.628491401672363</v>
      </c>
    </row>
    <row r="2042" spans="1:5" ht="60" x14ac:dyDescent="0.25">
      <c r="A2042" s="5" t="s">
        <v>3985</v>
      </c>
      <c r="B2042" s="15" t="s">
        <v>3986</v>
      </c>
      <c r="C2042" s="20" t="s">
        <v>33</v>
      </c>
      <c r="D2042" s="46">
        <v>0</v>
      </c>
      <c r="E2042" s="57">
        <v>0</v>
      </c>
    </row>
    <row r="2043" spans="1:5" ht="60" x14ac:dyDescent="0.25">
      <c r="A2043" s="5" t="s">
        <v>3987</v>
      </c>
      <c r="B2043" s="15" t="s">
        <v>3988</v>
      </c>
      <c r="C2043" s="20" t="s">
        <v>33</v>
      </c>
      <c r="D2043" s="47">
        <v>0.79281944036483765</v>
      </c>
      <c r="E2043" s="58">
        <v>0.79471695423126221</v>
      </c>
    </row>
    <row r="2044" spans="1:5" ht="60" x14ac:dyDescent="0.25">
      <c r="A2044" s="5" t="s">
        <v>3989</v>
      </c>
      <c r="B2044" s="15" t="s">
        <v>3990</v>
      </c>
      <c r="C2044" s="20" t="s">
        <v>33</v>
      </c>
      <c r="D2044" s="50">
        <v>3.1713978387415409E-3</v>
      </c>
      <c r="E2044" s="61">
        <v>3.3418259117752314E-3</v>
      </c>
    </row>
    <row r="2045" spans="1:5" ht="60" x14ac:dyDescent="0.25">
      <c r="A2045" s="5" t="s">
        <v>3991</v>
      </c>
      <c r="B2045" s="15" t="s">
        <v>3992</v>
      </c>
      <c r="C2045" s="20" t="s">
        <v>1347</v>
      </c>
      <c r="D2045" s="47">
        <v>0.15856988728046417</v>
      </c>
      <c r="E2045" s="58">
        <v>0.16709129512310028</v>
      </c>
    </row>
    <row r="2046" spans="1:5" ht="60" x14ac:dyDescent="0.25">
      <c r="A2046" s="5" t="s">
        <v>3993</v>
      </c>
      <c r="B2046" s="15" t="s">
        <v>3994</v>
      </c>
      <c r="C2046" s="20" t="s">
        <v>1338</v>
      </c>
      <c r="D2046" s="46">
        <v>0</v>
      </c>
      <c r="E2046" s="57">
        <v>0</v>
      </c>
    </row>
    <row r="2047" spans="1:5" ht="60" x14ac:dyDescent="0.25">
      <c r="A2047" s="5" t="s">
        <v>3995</v>
      </c>
      <c r="B2047" s="15" t="s">
        <v>3996</v>
      </c>
      <c r="C2047" s="20" t="s">
        <v>1338</v>
      </c>
      <c r="D2047" s="46">
        <v>0</v>
      </c>
      <c r="E2047" s="57">
        <v>0</v>
      </c>
    </row>
    <row r="2048" spans="1:5" ht="60" x14ac:dyDescent="0.25">
      <c r="A2048" s="5" t="s">
        <v>3997</v>
      </c>
      <c r="B2048" s="15" t="s">
        <v>3998</v>
      </c>
      <c r="C2048" s="20" t="s">
        <v>1338</v>
      </c>
      <c r="D2048" s="46">
        <v>0</v>
      </c>
      <c r="E2048" s="57">
        <v>0</v>
      </c>
    </row>
    <row r="2049" spans="1:5" ht="60" x14ac:dyDescent="0.25">
      <c r="A2049" s="5" t="s">
        <v>3999</v>
      </c>
      <c r="B2049" s="15" t="s">
        <v>4000</v>
      </c>
      <c r="C2049" s="20" t="s">
        <v>1338</v>
      </c>
      <c r="D2049" s="46">
        <v>0</v>
      </c>
      <c r="E2049" s="57">
        <v>0</v>
      </c>
    </row>
    <row r="2050" spans="1:5" ht="60" x14ac:dyDescent="0.25">
      <c r="A2050" s="5" t="s">
        <v>4001</v>
      </c>
      <c r="B2050" s="15" t="s">
        <v>4002</v>
      </c>
      <c r="C2050" s="20" t="s">
        <v>1338</v>
      </c>
      <c r="D2050" s="46">
        <v>0</v>
      </c>
      <c r="E2050" s="57">
        <v>0</v>
      </c>
    </row>
    <row r="2051" spans="1:5" ht="60" x14ac:dyDescent="0.25">
      <c r="A2051" s="5" t="s">
        <v>4003</v>
      </c>
      <c r="B2051" s="15" t="s">
        <v>4004</v>
      </c>
      <c r="C2051" s="20" t="s">
        <v>33</v>
      </c>
      <c r="D2051" s="42">
        <v>3.551063060760498</v>
      </c>
      <c r="E2051" s="53">
        <v>4.1969594955444336</v>
      </c>
    </row>
    <row r="2052" spans="1:5" ht="60" x14ac:dyDescent="0.25">
      <c r="A2052" s="5" t="s">
        <v>4005</v>
      </c>
      <c r="B2052" s="15" t="s">
        <v>4006</v>
      </c>
      <c r="C2052" s="20" t="s">
        <v>3790</v>
      </c>
      <c r="D2052" s="44">
        <v>315698.5</v>
      </c>
      <c r="E2052" s="55">
        <v>302066.4375</v>
      </c>
    </row>
    <row r="2053" spans="1:5" ht="60" x14ac:dyDescent="0.25">
      <c r="A2053" s="5" t="s">
        <v>4007</v>
      </c>
      <c r="B2053" s="15" t="s">
        <v>4008</v>
      </c>
      <c r="C2053" s="20" t="s">
        <v>38</v>
      </c>
      <c r="D2053" s="47">
        <v>0.99234533309936523</v>
      </c>
      <c r="E2053" s="58">
        <v>0.9923444390296936</v>
      </c>
    </row>
    <row r="2054" spans="1:5" ht="60" x14ac:dyDescent="0.25">
      <c r="A2054" s="5" t="s">
        <v>4009</v>
      </c>
      <c r="B2054" s="15" t="s">
        <v>4010</v>
      </c>
      <c r="C2054" s="20" t="s">
        <v>30</v>
      </c>
      <c r="D2054" s="45">
        <v>721.311279296875</v>
      </c>
      <c r="E2054" s="56">
        <v>704.07745361328125</v>
      </c>
    </row>
    <row r="2055" spans="1:5" ht="60" x14ac:dyDescent="0.25">
      <c r="A2055" s="5" t="s">
        <v>4011</v>
      </c>
      <c r="B2055" s="15" t="s">
        <v>4012</v>
      </c>
      <c r="C2055" s="20" t="s">
        <v>41</v>
      </c>
      <c r="D2055" s="45">
        <v>403.33895874023437</v>
      </c>
      <c r="E2055" s="56">
        <v>389.76235961914062</v>
      </c>
    </row>
    <row r="2056" spans="1:5" ht="60" x14ac:dyDescent="0.25">
      <c r="A2056" s="5" t="s">
        <v>4013</v>
      </c>
      <c r="B2056" s="15" t="s">
        <v>4014</v>
      </c>
      <c r="C2056" s="20" t="s">
        <v>41</v>
      </c>
      <c r="D2056" s="42">
        <v>3.5718257427215576</v>
      </c>
      <c r="E2056" s="53">
        <v>3.5981400012969971</v>
      </c>
    </row>
    <row r="2057" spans="1:5" ht="60" x14ac:dyDescent="0.25">
      <c r="A2057" s="5" t="s">
        <v>4015</v>
      </c>
      <c r="B2057" s="15" t="s">
        <v>4016</v>
      </c>
      <c r="C2057" s="20" t="s">
        <v>371</v>
      </c>
      <c r="D2057" s="45">
        <v>757.9541015625</v>
      </c>
      <c r="E2057" s="56">
        <v>736.368408203125</v>
      </c>
    </row>
    <row r="2058" spans="1:5" ht="60" x14ac:dyDescent="0.25">
      <c r="A2058" s="5" t="s">
        <v>4017</v>
      </c>
      <c r="B2058" s="15" t="s">
        <v>4018</v>
      </c>
      <c r="C2058" s="20" t="s">
        <v>33</v>
      </c>
      <c r="D2058" s="46">
        <v>0</v>
      </c>
      <c r="E2058" s="57">
        <v>0</v>
      </c>
    </row>
    <row r="2059" spans="1:5" ht="60" x14ac:dyDescent="0.25">
      <c r="A2059" s="5" t="s">
        <v>4019</v>
      </c>
      <c r="B2059" s="15" t="s">
        <v>4020</v>
      </c>
      <c r="C2059" s="20" t="s">
        <v>376</v>
      </c>
      <c r="D2059" s="42">
        <v>1.6938807964324951</v>
      </c>
      <c r="E2059" s="53">
        <v>1.6587091684341431</v>
      </c>
    </row>
    <row r="2060" spans="1:5" ht="60" x14ac:dyDescent="0.25">
      <c r="A2060" s="5" t="s">
        <v>4021</v>
      </c>
      <c r="B2060" s="15" t="s">
        <v>4022</v>
      </c>
      <c r="C2060" s="20" t="s">
        <v>371</v>
      </c>
      <c r="D2060" s="45">
        <v>824.65643310546875</v>
      </c>
      <c r="E2060" s="56">
        <v>795.39971923828125</v>
      </c>
    </row>
    <row r="2061" spans="1:5" ht="60" x14ac:dyDescent="0.25">
      <c r="A2061" s="5" t="s">
        <v>4023</v>
      </c>
      <c r="B2061" s="15" t="s">
        <v>4024</v>
      </c>
      <c r="C2061" s="20" t="s">
        <v>3752</v>
      </c>
      <c r="D2061" s="43">
        <v>28.637506484985352</v>
      </c>
      <c r="E2061" s="54">
        <v>28.922441482543945</v>
      </c>
    </row>
    <row r="2062" spans="1:5" ht="60" x14ac:dyDescent="0.25">
      <c r="A2062" s="5" t="s">
        <v>4025</v>
      </c>
      <c r="B2062" s="15" t="s">
        <v>4026</v>
      </c>
      <c r="C2062" s="20" t="s">
        <v>41</v>
      </c>
      <c r="D2062" s="43">
        <v>82.128883361816406</v>
      </c>
      <c r="E2062" s="54">
        <v>82.79766845703125</v>
      </c>
    </row>
    <row r="2063" spans="1:5" ht="60" x14ac:dyDescent="0.25">
      <c r="A2063" s="5" t="s">
        <v>4027</v>
      </c>
      <c r="B2063" s="15" t="s">
        <v>4028</v>
      </c>
      <c r="C2063" s="20" t="s">
        <v>162</v>
      </c>
      <c r="D2063" s="45">
        <v>325.99069213867187</v>
      </c>
      <c r="E2063" s="56">
        <v>306.50909423828125</v>
      </c>
    </row>
    <row r="2064" spans="1:5" ht="60" x14ac:dyDescent="0.25">
      <c r="A2064" s="5" t="s">
        <v>4029</v>
      </c>
      <c r="B2064" s="15" t="s">
        <v>4030</v>
      </c>
      <c r="C2064" s="20" t="s">
        <v>3759</v>
      </c>
      <c r="D2064" s="47">
        <v>0.34368669986724854</v>
      </c>
      <c r="E2064" s="58">
        <v>0.35322734713554382</v>
      </c>
    </row>
    <row r="2065" spans="1:5" ht="60" x14ac:dyDescent="0.25">
      <c r="A2065" s="5" t="s">
        <v>4031</v>
      </c>
      <c r="B2065" s="15" t="s">
        <v>4032</v>
      </c>
      <c r="C2065" s="20" t="s">
        <v>33</v>
      </c>
      <c r="D2065" s="43">
        <v>65.910049438476563</v>
      </c>
      <c r="E2065" s="54">
        <v>66.071884155273438</v>
      </c>
    </row>
    <row r="2066" spans="1:5" ht="60" x14ac:dyDescent="0.25">
      <c r="A2066" s="5" t="s">
        <v>4033</v>
      </c>
      <c r="B2066" s="15" t="s">
        <v>4034</v>
      </c>
      <c r="C2066" s="20" t="s">
        <v>33</v>
      </c>
      <c r="D2066" s="42">
        <v>2.943819522857666</v>
      </c>
      <c r="E2066" s="53">
        <v>3.5410382747650146</v>
      </c>
    </row>
    <row r="2067" spans="1:5" ht="60" x14ac:dyDescent="0.25">
      <c r="A2067" s="5" t="s">
        <v>4035</v>
      </c>
      <c r="B2067" s="15" t="s">
        <v>4036</v>
      </c>
      <c r="C2067" s="20" t="s">
        <v>33</v>
      </c>
      <c r="D2067" s="43">
        <v>13.249808311462402</v>
      </c>
      <c r="E2067" s="54">
        <v>13.960526466369629</v>
      </c>
    </row>
    <row r="2068" spans="1:5" ht="60" x14ac:dyDescent="0.25">
      <c r="A2068" s="5" t="s">
        <v>4037</v>
      </c>
      <c r="B2068" s="15" t="s">
        <v>4038</v>
      </c>
      <c r="C2068" s="20" t="s">
        <v>33</v>
      </c>
      <c r="D2068" s="43">
        <v>17.100324630737305</v>
      </c>
      <c r="E2068" s="54">
        <v>15.628491401672363</v>
      </c>
    </row>
    <row r="2069" spans="1:5" ht="60" x14ac:dyDescent="0.25">
      <c r="A2069" s="5" t="s">
        <v>4039</v>
      </c>
      <c r="B2069" s="15" t="s">
        <v>4040</v>
      </c>
      <c r="C2069" s="20" t="s">
        <v>33</v>
      </c>
      <c r="D2069" s="46">
        <v>0</v>
      </c>
      <c r="E2069" s="57">
        <v>0</v>
      </c>
    </row>
    <row r="2070" spans="1:5" ht="60" x14ac:dyDescent="0.25">
      <c r="A2070" s="5" t="s">
        <v>4041</v>
      </c>
      <c r="B2070" s="15" t="s">
        <v>4042</v>
      </c>
      <c r="C2070" s="20" t="s">
        <v>33</v>
      </c>
      <c r="D2070" s="47">
        <v>0.79281944036483765</v>
      </c>
      <c r="E2070" s="58">
        <v>0.79471695423126221</v>
      </c>
    </row>
    <row r="2071" spans="1:5" ht="60" x14ac:dyDescent="0.25">
      <c r="A2071" s="5" t="s">
        <v>4043</v>
      </c>
      <c r="B2071" s="15" t="s">
        <v>4044</v>
      </c>
      <c r="C2071" s="20" t="s">
        <v>33</v>
      </c>
      <c r="D2071" s="50">
        <v>3.1713978387415409E-3</v>
      </c>
      <c r="E2071" s="61">
        <v>3.3418259117752314E-3</v>
      </c>
    </row>
    <row r="2072" spans="1:5" ht="60" x14ac:dyDescent="0.25">
      <c r="A2072" s="5" t="s">
        <v>4045</v>
      </c>
      <c r="B2072" s="15" t="s">
        <v>4046</v>
      </c>
      <c r="C2072" s="20" t="s">
        <v>1347</v>
      </c>
      <c r="D2072" s="47">
        <v>0.15856988728046417</v>
      </c>
      <c r="E2072" s="58">
        <v>0.16709129512310028</v>
      </c>
    </row>
    <row r="2073" spans="1:5" ht="60" x14ac:dyDescent="0.25">
      <c r="A2073" s="5" t="s">
        <v>4047</v>
      </c>
      <c r="B2073" s="15" t="s">
        <v>4048</v>
      </c>
      <c r="C2073" s="20" t="s">
        <v>1338</v>
      </c>
      <c r="D2073" s="46">
        <v>0</v>
      </c>
      <c r="E2073" s="57">
        <v>0</v>
      </c>
    </row>
    <row r="2074" spans="1:5" ht="60" x14ac:dyDescent="0.25">
      <c r="A2074" s="5" t="s">
        <v>4049</v>
      </c>
      <c r="B2074" s="15" t="s">
        <v>4050</v>
      </c>
      <c r="C2074" s="20" t="s">
        <v>1338</v>
      </c>
      <c r="D2074" s="46">
        <v>0</v>
      </c>
      <c r="E2074" s="57">
        <v>0</v>
      </c>
    </row>
    <row r="2075" spans="1:5" ht="60" x14ac:dyDescent="0.25">
      <c r="A2075" s="5" t="s">
        <v>4051</v>
      </c>
      <c r="B2075" s="15" t="s">
        <v>4052</v>
      </c>
      <c r="C2075" s="20" t="s">
        <v>1338</v>
      </c>
      <c r="D2075" s="46">
        <v>0</v>
      </c>
      <c r="E2075" s="57">
        <v>0</v>
      </c>
    </row>
    <row r="2076" spans="1:5" ht="60" x14ac:dyDescent="0.25">
      <c r="A2076" s="5" t="s">
        <v>4053</v>
      </c>
      <c r="B2076" s="15" t="s">
        <v>4054</v>
      </c>
      <c r="C2076" s="20" t="s">
        <v>1338</v>
      </c>
      <c r="D2076" s="46">
        <v>0</v>
      </c>
      <c r="E2076" s="57">
        <v>0</v>
      </c>
    </row>
    <row r="2077" spans="1:5" ht="60" x14ac:dyDescent="0.25">
      <c r="A2077" s="5" t="s">
        <v>4055</v>
      </c>
      <c r="B2077" s="15" t="s">
        <v>4056</v>
      </c>
      <c r="C2077" s="20" t="s">
        <v>1338</v>
      </c>
      <c r="D2077" s="46">
        <v>0</v>
      </c>
      <c r="E2077" s="57">
        <v>0</v>
      </c>
    </row>
    <row r="2078" spans="1:5" ht="60" x14ac:dyDescent="0.25">
      <c r="A2078" s="5" t="s">
        <v>4057</v>
      </c>
      <c r="B2078" s="15" t="s">
        <v>4058</v>
      </c>
      <c r="C2078" s="20" t="s">
        <v>33</v>
      </c>
      <c r="D2078" s="42">
        <v>3.551063060760498</v>
      </c>
      <c r="E2078" s="53">
        <v>4.1969594955444336</v>
      </c>
    </row>
    <row r="2079" spans="1:5" ht="60" x14ac:dyDescent="0.25">
      <c r="A2079" s="5" t="s">
        <v>4059</v>
      </c>
      <c r="B2079" s="15" t="s">
        <v>4060</v>
      </c>
      <c r="C2079" s="20" t="s">
        <v>3790</v>
      </c>
      <c r="D2079" s="44">
        <v>315698.5</v>
      </c>
      <c r="E2079" s="55">
        <v>302066.4375</v>
      </c>
    </row>
    <row r="2080" spans="1:5" ht="60" x14ac:dyDescent="0.25">
      <c r="A2080" s="5" t="s">
        <v>4061</v>
      </c>
      <c r="B2080" s="15" t="s">
        <v>4062</v>
      </c>
      <c r="C2080" s="20" t="s">
        <v>38</v>
      </c>
      <c r="D2080" s="47">
        <v>0.98985272645950317</v>
      </c>
      <c r="E2080" s="58">
        <v>0.98985183238983154</v>
      </c>
    </row>
    <row r="2081" spans="1:5" ht="60" x14ac:dyDescent="0.25">
      <c r="A2081" s="5" t="s">
        <v>4063</v>
      </c>
      <c r="B2081" s="15" t="s">
        <v>4064</v>
      </c>
      <c r="C2081" s="20" t="s">
        <v>30</v>
      </c>
      <c r="D2081" s="45">
        <v>526.160888671875</v>
      </c>
      <c r="E2081" s="56">
        <v>484.86386108398437</v>
      </c>
    </row>
    <row r="2082" spans="1:5" ht="60" x14ac:dyDescent="0.25">
      <c r="A2082" s="5" t="s">
        <v>4065</v>
      </c>
      <c r="B2082" s="15" t="s">
        <v>4066</v>
      </c>
      <c r="C2082" s="20" t="s">
        <v>41</v>
      </c>
      <c r="D2082" s="45">
        <v>403.33895874023437</v>
      </c>
      <c r="E2082" s="56">
        <v>389.76235961914062</v>
      </c>
    </row>
    <row r="2083" spans="1:5" ht="60" x14ac:dyDescent="0.25">
      <c r="A2083" s="5" t="s">
        <v>4067</v>
      </c>
      <c r="B2083" s="15" t="s">
        <v>4068</v>
      </c>
      <c r="C2083" s="20" t="s">
        <v>41</v>
      </c>
      <c r="D2083" s="42">
        <v>3.5718257427215576</v>
      </c>
      <c r="E2083" s="53">
        <v>3.5981400012969971</v>
      </c>
    </row>
    <row r="2084" spans="1:5" ht="60" x14ac:dyDescent="0.25">
      <c r="A2084" s="5" t="s">
        <v>4069</v>
      </c>
      <c r="B2084" s="15" t="s">
        <v>4070</v>
      </c>
      <c r="C2084" s="20" t="s">
        <v>371</v>
      </c>
      <c r="D2084" s="45">
        <v>515.19921875</v>
      </c>
      <c r="E2084" s="56">
        <v>465.12490844726562</v>
      </c>
    </row>
    <row r="2085" spans="1:5" ht="60" x14ac:dyDescent="0.25">
      <c r="A2085" s="5" t="s">
        <v>4071</v>
      </c>
      <c r="B2085" s="15" t="s">
        <v>4072</v>
      </c>
      <c r="C2085" s="20" t="s">
        <v>33</v>
      </c>
      <c r="D2085" s="46">
        <v>0</v>
      </c>
      <c r="E2085" s="57">
        <v>0</v>
      </c>
    </row>
    <row r="2086" spans="1:5" ht="60" x14ac:dyDescent="0.25">
      <c r="A2086" s="5" t="s">
        <v>4073</v>
      </c>
      <c r="B2086" s="15" t="s">
        <v>4074</v>
      </c>
      <c r="C2086" s="20" t="s">
        <v>376</v>
      </c>
      <c r="D2086" s="42">
        <v>1.4189234972000122</v>
      </c>
      <c r="E2086" s="53">
        <v>1.343909740447998</v>
      </c>
    </row>
    <row r="2087" spans="1:5" ht="60" x14ac:dyDescent="0.25">
      <c r="A2087" s="5" t="s">
        <v>4075</v>
      </c>
      <c r="B2087" s="15" t="s">
        <v>4076</v>
      </c>
      <c r="C2087" s="20" t="s">
        <v>371</v>
      </c>
      <c r="D2087" s="45">
        <v>578.17138671875</v>
      </c>
      <c r="E2087" s="56">
        <v>522.8067626953125</v>
      </c>
    </row>
    <row r="2088" spans="1:5" ht="60" x14ac:dyDescent="0.25">
      <c r="A2088" s="5" t="s">
        <v>4077</v>
      </c>
      <c r="B2088" s="15" t="s">
        <v>4078</v>
      </c>
      <c r="C2088" s="20" t="s">
        <v>3752</v>
      </c>
      <c r="D2088" s="43">
        <v>28.637506484985352</v>
      </c>
      <c r="E2088" s="54">
        <v>28.922441482543945</v>
      </c>
    </row>
    <row r="2089" spans="1:5" ht="60" x14ac:dyDescent="0.25">
      <c r="A2089" s="5" t="s">
        <v>4079</v>
      </c>
      <c r="B2089" s="15" t="s">
        <v>4080</v>
      </c>
      <c r="C2089" s="20" t="s">
        <v>41</v>
      </c>
      <c r="D2089" s="43">
        <v>82.128883361816406</v>
      </c>
      <c r="E2089" s="54">
        <v>82.79766845703125</v>
      </c>
    </row>
    <row r="2090" spans="1:5" ht="60" x14ac:dyDescent="0.25">
      <c r="A2090" s="5" t="s">
        <v>4081</v>
      </c>
      <c r="B2090" s="15" t="s">
        <v>4082</v>
      </c>
      <c r="C2090" s="20" t="s">
        <v>162</v>
      </c>
      <c r="D2090" s="45">
        <v>262.678955078125</v>
      </c>
      <c r="E2090" s="56">
        <v>238.35105895996094</v>
      </c>
    </row>
    <row r="2091" spans="1:5" ht="60" x14ac:dyDescent="0.25">
      <c r="A2091" s="5" t="s">
        <v>4083</v>
      </c>
      <c r="B2091" s="15" t="s">
        <v>4084</v>
      </c>
      <c r="C2091" s="20" t="s">
        <v>3759</v>
      </c>
      <c r="D2091" s="47">
        <v>0.42652320861816406</v>
      </c>
      <c r="E2091" s="58">
        <v>0.45423495769500732</v>
      </c>
    </row>
    <row r="2092" spans="1:5" ht="60" x14ac:dyDescent="0.25">
      <c r="A2092" s="5" t="s">
        <v>4085</v>
      </c>
      <c r="B2092" s="15" t="s">
        <v>4086</v>
      </c>
      <c r="C2092" s="20" t="s">
        <v>33</v>
      </c>
      <c r="D2092" s="43">
        <v>65.910049438476563</v>
      </c>
      <c r="E2092" s="54">
        <v>66.071884155273438</v>
      </c>
    </row>
    <row r="2093" spans="1:5" ht="60" x14ac:dyDescent="0.25">
      <c r="A2093" s="5" t="s">
        <v>4087</v>
      </c>
      <c r="B2093" s="15" t="s">
        <v>4088</v>
      </c>
      <c r="C2093" s="20" t="s">
        <v>33</v>
      </c>
      <c r="D2093" s="42">
        <v>2.943819522857666</v>
      </c>
      <c r="E2093" s="53">
        <v>3.5410382747650146</v>
      </c>
    </row>
    <row r="2094" spans="1:5" ht="60" x14ac:dyDescent="0.25">
      <c r="A2094" s="5" t="s">
        <v>4089</v>
      </c>
      <c r="B2094" s="15" t="s">
        <v>4090</v>
      </c>
      <c r="C2094" s="20" t="s">
        <v>33</v>
      </c>
      <c r="D2094" s="43">
        <v>13.249808311462402</v>
      </c>
      <c r="E2094" s="54">
        <v>13.960526466369629</v>
      </c>
    </row>
    <row r="2095" spans="1:5" ht="60" x14ac:dyDescent="0.25">
      <c r="A2095" s="5" t="s">
        <v>4091</v>
      </c>
      <c r="B2095" s="15" t="s">
        <v>4092</v>
      </c>
      <c r="C2095" s="20" t="s">
        <v>33</v>
      </c>
      <c r="D2095" s="43">
        <v>17.100324630737305</v>
      </c>
      <c r="E2095" s="54">
        <v>15.628491401672363</v>
      </c>
    </row>
    <row r="2096" spans="1:5" ht="60" x14ac:dyDescent="0.25">
      <c r="A2096" s="5" t="s">
        <v>4093</v>
      </c>
      <c r="B2096" s="15" t="s">
        <v>4094</v>
      </c>
      <c r="C2096" s="20" t="s">
        <v>33</v>
      </c>
      <c r="D2096" s="46">
        <v>0</v>
      </c>
      <c r="E2096" s="57">
        <v>0</v>
      </c>
    </row>
    <row r="2097" spans="1:5" ht="60" x14ac:dyDescent="0.25">
      <c r="A2097" s="5" t="s">
        <v>4095</v>
      </c>
      <c r="B2097" s="15" t="s">
        <v>4096</v>
      </c>
      <c r="C2097" s="20" t="s">
        <v>33</v>
      </c>
      <c r="D2097" s="47">
        <v>0.79281944036483765</v>
      </c>
      <c r="E2097" s="58">
        <v>0.79471695423126221</v>
      </c>
    </row>
    <row r="2098" spans="1:5" ht="60" x14ac:dyDescent="0.25">
      <c r="A2098" s="5" t="s">
        <v>4097</v>
      </c>
      <c r="B2098" s="15" t="s">
        <v>4098</v>
      </c>
      <c r="C2098" s="20" t="s">
        <v>33</v>
      </c>
      <c r="D2098" s="50">
        <v>3.1713978387415409E-3</v>
      </c>
      <c r="E2098" s="61">
        <v>3.3418259117752314E-3</v>
      </c>
    </row>
    <row r="2099" spans="1:5" ht="60" x14ac:dyDescent="0.25">
      <c r="A2099" s="5" t="s">
        <v>4099</v>
      </c>
      <c r="B2099" s="15" t="s">
        <v>4100</v>
      </c>
      <c r="C2099" s="20" t="s">
        <v>1347</v>
      </c>
      <c r="D2099" s="47">
        <v>0.15856988728046417</v>
      </c>
      <c r="E2099" s="58">
        <v>0.16709129512310028</v>
      </c>
    </row>
    <row r="2100" spans="1:5" ht="60" x14ac:dyDescent="0.25">
      <c r="A2100" s="5" t="s">
        <v>4101</v>
      </c>
      <c r="B2100" s="15" t="s">
        <v>4102</v>
      </c>
      <c r="C2100" s="20" t="s">
        <v>1338</v>
      </c>
      <c r="D2100" s="46">
        <v>0</v>
      </c>
      <c r="E2100" s="57">
        <v>0</v>
      </c>
    </row>
    <row r="2101" spans="1:5" ht="60" x14ac:dyDescent="0.25">
      <c r="A2101" s="5" t="s">
        <v>4103</v>
      </c>
      <c r="B2101" s="15" t="s">
        <v>4104</v>
      </c>
      <c r="C2101" s="20" t="s">
        <v>1338</v>
      </c>
      <c r="D2101" s="46">
        <v>0</v>
      </c>
      <c r="E2101" s="57">
        <v>0</v>
      </c>
    </row>
    <row r="2102" spans="1:5" ht="60" x14ac:dyDescent="0.25">
      <c r="A2102" s="5" t="s">
        <v>4105</v>
      </c>
      <c r="B2102" s="15" t="s">
        <v>4106</v>
      </c>
      <c r="C2102" s="20" t="s">
        <v>1338</v>
      </c>
      <c r="D2102" s="46">
        <v>0</v>
      </c>
      <c r="E2102" s="57">
        <v>0</v>
      </c>
    </row>
    <row r="2103" spans="1:5" ht="60" x14ac:dyDescent="0.25">
      <c r="A2103" s="5" t="s">
        <v>4107</v>
      </c>
      <c r="B2103" s="15" t="s">
        <v>4108</v>
      </c>
      <c r="C2103" s="20" t="s">
        <v>1338</v>
      </c>
      <c r="D2103" s="46">
        <v>0</v>
      </c>
      <c r="E2103" s="57">
        <v>0</v>
      </c>
    </row>
    <row r="2104" spans="1:5" ht="60" x14ac:dyDescent="0.25">
      <c r="A2104" s="5" t="s">
        <v>4109</v>
      </c>
      <c r="B2104" s="15" t="s">
        <v>4110</v>
      </c>
      <c r="C2104" s="20" t="s">
        <v>1338</v>
      </c>
      <c r="D2104" s="46">
        <v>0</v>
      </c>
      <c r="E2104" s="57">
        <v>0</v>
      </c>
    </row>
    <row r="2105" spans="1:5" ht="60" x14ac:dyDescent="0.25">
      <c r="A2105" s="5" t="s">
        <v>4111</v>
      </c>
      <c r="B2105" s="15" t="s">
        <v>4112</v>
      </c>
      <c r="C2105" s="20" t="s">
        <v>33</v>
      </c>
      <c r="D2105" s="42">
        <v>3.551063060760498</v>
      </c>
      <c r="E2105" s="53">
        <v>4.1969594955444336</v>
      </c>
    </row>
    <row r="2106" spans="1:5" ht="60" x14ac:dyDescent="0.25">
      <c r="A2106" s="5" t="s">
        <v>4113</v>
      </c>
      <c r="B2106" s="15" t="s">
        <v>4114</v>
      </c>
      <c r="C2106" s="20" t="s">
        <v>3790</v>
      </c>
      <c r="D2106" s="44">
        <v>315698.5</v>
      </c>
      <c r="E2106" s="55">
        <v>302066.4375</v>
      </c>
    </row>
    <row r="2107" spans="1:5" ht="60" x14ac:dyDescent="0.25">
      <c r="A2107" s="5" t="s">
        <v>4115</v>
      </c>
      <c r="B2107" s="15" t="s">
        <v>4116</v>
      </c>
      <c r="C2107" s="20" t="s">
        <v>38</v>
      </c>
      <c r="D2107" s="42">
        <v>1.1619596481323242</v>
      </c>
      <c r="E2107" s="53">
        <v>1.1619586944580078</v>
      </c>
    </row>
    <row r="2108" spans="1:5" ht="60" x14ac:dyDescent="0.25">
      <c r="A2108" s="5" t="s">
        <v>4117</v>
      </c>
      <c r="B2108" s="15" t="s">
        <v>4118</v>
      </c>
      <c r="C2108" s="20" t="s">
        <v>30</v>
      </c>
      <c r="D2108" s="45">
        <v>223.06108093261719</v>
      </c>
      <c r="E2108" s="56">
        <v>220.75784301757813</v>
      </c>
    </row>
    <row r="2109" spans="1:5" ht="60" x14ac:dyDescent="0.25">
      <c r="A2109" s="5" t="s">
        <v>4119</v>
      </c>
      <c r="B2109" s="15" t="s">
        <v>4120</v>
      </c>
      <c r="C2109" s="20" t="s">
        <v>41</v>
      </c>
      <c r="D2109" s="45">
        <v>178.59864807128906</v>
      </c>
      <c r="E2109" s="56">
        <v>171.4512939453125</v>
      </c>
    </row>
    <row r="2110" spans="1:5" ht="60" x14ac:dyDescent="0.25">
      <c r="A2110" s="5" t="s">
        <v>4121</v>
      </c>
      <c r="B2110" s="15" t="s">
        <v>4122</v>
      </c>
      <c r="C2110" s="20" t="s">
        <v>41</v>
      </c>
      <c r="D2110" s="46">
        <v>0</v>
      </c>
      <c r="E2110" s="57">
        <v>0</v>
      </c>
    </row>
    <row r="2111" spans="1:5" ht="75" x14ac:dyDescent="0.25">
      <c r="A2111" s="5" t="s">
        <v>4123</v>
      </c>
      <c r="B2111" s="15" t="s">
        <v>4124</v>
      </c>
      <c r="C2111" s="20" t="s">
        <v>371</v>
      </c>
      <c r="D2111" s="46">
        <v>0</v>
      </c>
      <c r="E2111" s="57">
        <v>0</v>
      </c>
    </row>
    <row r="2112" spans="1:5" ht="75" x14ac:dyDescent="0.25">
      <c r="A2112" s="5" t="s">
        <v>4125</v>
      </c>
      <c r="B2112" s="15" t="s">
        <v>4126</v>
      </c>
      <c r="C2112" s="20" t="s">
        <v>33</v>
      </c>
      <c r="D2112" s="47">
        <v>0.13350214064121246</v>
      </c>
      <c r="E2112" s="58">
        <v>0.14638988673686981</v>
      </c>
    </row>
    <row r="2113" spans="1:5" ht="60" x14ac:dyDescent="0.25">
      <c r="A2113" s="5" t="s">
        <v>4127</v>
      </c>
      <c r="B2113" s="15" t="s">
        <v>4128</v>
      </c>
      <c r="C2113" s="20" t="s">
        <v>376</v>
      </c>
      <c r="D2113" s="47">
        <v>0.68254607915878296</v>
      </c>
      <c r="E2113" s="58">
        <v>0.67936289310455322</v>
      </c>
    </row>
    <row r="2114" spans="1:5" ht="60" x14ac:dyDescent="0.25">
      <c r="A2114" s="5" t="s">
        <v>4129</v>
      </c>
      <c r="B2114" s="15" t="s">
        <v>4130</v>
      </c>
      <c r="C2114" s="20" t="s">
        <v>371</v>
      </c>
      <c r="D2114" s="45">
        <v>204.32756042480469</v>
      </c>
      <c r="E2114" s="56">
        <v>202.07380676269531</v>
      </c>
    </row>
    <row r="2115" spans="1:5" ht="75" x14ac:dyDescent="0.25">
      <c r="A2115" s="5" t="s">
        <v>4131</v>
      </c>
      <c r="B2115" s="15" t="s">
        <v>4132</v>
      </c>
      <c r="C2115" s="20" t="s">
        <v>3752</v>
      </c>
      <c r="D2115" s="43">
        <v>28.657535552978516</v>
      </c>
      <c r="E2115" s="54">
        <v>28.642177581787109</v>
      </c>
    </row>
    <row r="2116" spans="1:5" ht="60" x14ac:dyDescent="0.25">
      <c r="A2116" s="5" t="s">
        <v>4133</v>
      </c>
      <c r="B2116" s="15" t="s">
        <v>4134</v>
      </c>
      <c r="C2116" s="20" t="s">
        <v>41</v>
      </c>
      <c r="D2116" s="47">
        <v>8.0766536295413971E-2</v>
      </c>
      <c r="E2116" s="58">
        <v>7.746395468711853E-2</v>
      </c>
    </row>
    <row r="2117" spans="1:5" ht="60" x14ac:dyDescent="0.25">
      <c r="A2117" s="5" t="s">
        <v>4135</v>
      </c>
      <c r="B2117" s="15" t="s">
        <v>4136</v>
      </c>
      <c r="C2117" s="20" t="s">
        <v>162</v>
      </c>
      <c r="D2117" s="43">
        <v>61.469539642333984</v>
      </c>
      <c r="E2117" s="54">
        <v>58.767223358154297</v>
      </c>
    </row>
    <row r="2118" spans="1:5" ht="60" x14ac:dyDescent="0.25">
      <c r="A2118" s="5" t="s">
        <v>4137</v>
      </c>
      <c r="B2118" s="15" t="s">
        <v>4138</v>
      </c>
      <c r="C2118" s="20" t="s">
        <v>3759</v>
      </c>
      <c r="D2118" s="47">
        <v>0.80707883834838867</v>
      </c>
      <c r="E2118" s="58">
        <v>0.81040734052658081</v>
      </c>
    </row>
    <row r="2119" spans="1:5" ht="75" x14ac:dyDescent="0.25">
      <c r="A2119" s="5" t="s">
        <v>4139</v>
      </c>
      <c r="B2119" s="15" t="s">
        <v>4140</v>
      </c>
      <c r="C2119" s="20" t="s">
        <v>33</v>
      </c>
      <c r="D2119" s="43">
        <v>75.874130249023438</v>
      </c>
      <c r="E2119" s="54">
        <v>75.764625549316406</v>
      </c>
    </row>
    <row r="2120" spans="1:5" ht="75" x14ac:dyDescent="0.25">
      <c r="A2120" s="5" t="s">
        <v>4141</v>
      </c>
      <c r="B2120" s="15" t="s">
        <v>4142</v>
      </c>
      <c r="C2120" s="20" t="s">
        <v>33</v>
      </c>
      <c r="D2120" s="43">
        <v>20.357677459716797</v>
      </c>
      <c r="E2120" s="54">
        <v>20.328296661376953</v>
      </c>
    </row>
    <row r="2121" spans="1:5" ht="75" x14ac:dyDescent="0.25">
      <c r="A2121" s="5" t="s">
        <v>4143</v>
      </c>
      <c r="B2121" s="15" t="s">
        <v>4144</v>
      </c>
      <c r="C2121" s="20" t="s">
        <v>33</v>
      </c>
      <c r="D2121" s="47">
        <v>2.9446981847286224E-2</v>
      </c>
      <c r="E2121" s="58">
        <v>2.9404481872916222E-2</v>
      </c>
    </row>
    <row r="2122" spans="1:5" ht="75" x14ac:dyDescent="0.25">
      <c r="A2122" s="5" t="s">
        <v>4145</v>
      </c>
      <c r="B2122" s="15" t="s">
        <v>4146</v>
      </c>
      <c r="C2122" s="20" t="s">
        <v>33</v>
      </c>
      <c r="D2122" s="42">
        <v>2.8249666690826416</v>
      </c>
      <c r="E2122" s="53">
        <v>2.9652163982391357</v>
      </c>
    </row>
    <row r="2123" spans="1:5" ht="75" x14ac:dyDescent="0.25">
      <c r="A2123" s="5" t="s">
        <v>4147</v>
      </c>
      <c r="B2123" s="15" t="s">
        <v>4148</v>
      </c>
      <c r="C2123" s="20" t="s">
        <v>33</v>
      </c>
      <c r="D2123" s="46">
        <v>0</v>
      </c>
      <c r="E2123" s="57">
        <v>0</v>
      </c>
    </row>
    <row r="2124" spans="1:5" ht="75" x14ac:dyDescent="0.25">
      <c r="A2124" s="5" t="s">
        <v>4149</v>
      </c>
      <c r="B2124" s="15" t="s">
        <v>4150</v>
      </c>
      <c r="C2124" s="20" t="s">
        <v>33</v>
      </c>
      <c r="D2124" s="47">
        <v>0.91377675533294678</v>
      </c>
      <c r="E2124" s="58">
        <v>0.91245788335800171</v>
      </c>
    </row>
    <row r="2125" spans="1:5" ht="75" x14ac:dyDescent="0.25">
      <c r="A2125" s="5" t="s">
        <v>4151</v>
      </c>
      <c r="B2125" s="15" t="s">
        <v>4152</v>
      </c>
      <c r="C2125" s="20" t="s">
        <v>33</v>
      </c>
      <c r="D2125" s="46">
        <v>0</v>
      </c>
      <c r="E2125" s="57">
        <v>0</v>
      </c>
    </row>
    <row r="2126" spans="1:5" ht="75" x14ac:dyDescent="0.25">
      <c r="A2126" s="5" t="s">
        <v>4153</v>
      </c>
      <c r="B2126" s="15" t="s">
        <v>4154</v>
      </c>
      <c r="C2126" s="20" t="s">
        <v>1347</v>
      </c>
      <c r="D2126" s="46">
        <v>0</v>
      </c>
      <c r="E2126" s="57">
        <v>0</v>
      </c>
    </row>
    <row r="2127" spans="1:5" ht="60" x14ac:dyDescent="0.25">
      <c r="A2127" s="5" t="s">
        <v>4155</v>
      </c>
      <c r="B2127" s="15" t="s">
        <v>4156</v>
      </c>
      <c r="C2127" s="20" t="s">
        <v>1338</v>
      </c>
      <c r="D2127" s="46">
        <v>0</v>
      </c>
      <c r="E2127" s="57">
        <v>0</v>
      </c>
    </row>
    <row r="2128" spans="1:5" ht="75" x14ac:dyDescent="0.25">
      <c r="A2128" s="5" t="s">
        <v>4157</v>
      </c>
      <c r="B2128" s="15" t="s">
        <v>4158</v>
      </c>
      <c r="C2128" s="20" t="s">
        <v>1338</v>
      </c>
      <c r="D2128" s="46">
        <v>0</v>
      </c>
      <c r="E2128" s="57">
        <v>0</v>
      </c>
    </row>
    <row r="2129" spans="1:5" ht="60" x14ac:dyDescent="0.25">
      <c r="A2129" s="5" t="s">
        <v>4159</v>
      </c>
      <c r="B2129" s="15" t="s">
        <v>4160</v>
      </c>
      <c r="C2129" s="20" t="s">
        <v>1338</v>
      </c>
      <c r="D2129" s="46">
        <v>0</v>
      </c>
      <c r="E2129" s="57">
        <v>0</v>
      </c>
    </row>
    <row r="2130" spans="1:5" ht="60" x14ac:dyDescent="0.25">
      <c r="A2130" s="5" t="s">
        <v>4161</v>
      </c>
      <c r="B2130" s="15" t="s">
        <v>4162</v>
      </c>
      <c r="C2130" s="20" t="s">
        <v>1338</v>
      </c>
      <c r="D2130" s="46">
        <v>0</v>
      </c>
      <c r="E2130" s="57">
        <v>0</v>
      </c>
    </row>
    <row r="2131" spans="1:5" ht="60" x14ac:dyDescent="0.25">
      <c r="A2131" s="5" t="s">
        <v>4163</v>
      </c>
      <c r="B2131" s="15" t="s">
        <v>4164</v>
      </c>
      <c r="C2131" s="20" t="s">
        <v>1338</v>
      </c>
      <c r="D2131" s="46">
        <v>0</v>
      </c>
      <c r="E2131" s="57">
        <v>0</v>
      </c>
    </row>
    <row r="2132" spans="1:5" ht="60" x14ac:dyDescent="0.25">
      <c r="A2132" s="5" t="s">
        <v>4165</v>
      </c>
      <c r="B2132" s="15" t="s">
        <v>4166</v>
      </c>
      <c r="C2132" s="20" t="s">
        <v>33</v>
      </c>
      <c r="D2132" s="43">
        <v>20.949495315551758</v>
      </c>
      <c r="E2132" s="54">
        <v>20.949495315551758</v>
      </c>
    </row>
    <row r="2133" spans="1:5" ht="75" x14ac:dyDescent="0.25">
      <c r="A2133" s="5" t="s">
        <v>4167</v>
      </c>
      <c r="B2133" s="15" t="s">
        <v>4168</v>
      </c>
      <c r="C2133" s="20" t="s">
        <v>3790</v>
      </c>
      <c r="D2133" s="44">
        <v>139693.71875</v>
      </c>
      <c r="E2133" s="55">
        <v>134175.21875</v>
      </c>
    </row>
    <row r="2134" spans="1:5" ht="45" x14ac:dyDescent="0.25">
      <c r="A2134" s="5" t="s">
        <v>4169</v>
      </c>
      <c r="B2134" s="15" t="s">
        <v>4170</v>
      </c>
      <c r="C2134" s="20" t="s">
        <v>38</v>
      </c>
      <c r="D2134" s="42">
        <v>1.1744228601455688</v>
      </c>
      <c r="E2134" s="53">
        <v>1.1744219064712524</v>
      </c>
    </row>
    <row r="2135" spans="1:5" ht="45" x14ac:dyDescent="0.25">
      <c r="A2135" s="5" t="s">
        <v>4171</v>
      </c>
      <c r="B2135" s="15" t="s">
        <v>4172</v>
      </c>
      <c r="C2135" s="20" t="s">
        <v>30</v>
      </c>
      <c r="D2135" s="43">
        <v>48.060939788818359</v>
      </c>
      <c r="E2135" s="54">
        <v>45.757709503173828</v>
      </c>
    </row>
    <row r="2136" spans="1:5" ht="45" x14ac:dyDescent="0.25">
      <c r="A2136" s="5" t="s">
        <v>4173</v>
      </c>
      <c r="B2136" s="15" t="s">
        <v>4174</v>
      </c>
      <c r="C2136" s="20" t="s">
        <v>41</v>
      </c>
      <c r="D2136" s="45">
        <v>178.59864807128906</v>
      </c>
      <c r="E2136" s="56">
        <v>171.4512939453125</v>
      </c>
    </row>
    <row r="2137" spans="1:5" ht="45" x14ac:dyDescent="0.25">
      <c r="A2137" s="5" t="s">
        <v>4175</v>
      </c>
      <c r="B2137" s="15" t="s">
        <v>4176</v>
      </c>
      <c r="C2137" s="20" t="s">
        <v>41</v>
      </c>
      <c r="D2137" s="46">
        <v>0</v>
      </c>
      <c r="E2137" s="57">
        <v>0</v>
      </c>
    </row>
    <row r="2138" spans="1:5" ht="45" x14ac:dyDescent="0.25">
      <c r="A2138" s="5" t="s">
        <v>4177</v>
      </c>
      <c r="B2138" s="15" t="s">
        <v>4178</v>
      </c>
      <c r="C2138" s="20" t="s">
        <v>371</v>
      </c>
      <c r="D2138" s="46">
        <v>0</v>
      </c>
      <c r="E2138" s="57">
        <v>0</v>
      </c>
    </row>
    <row r="2139" spans="1:5" ht="45" x14ac:dyDescent="0.25">
      <c r="A2139" s="5" t="s">
        <v>4179</v>
      </c>
      <c r="B2139" s="15" t="s">
        <v>4180</v>
      </c>
      <c r="C2139" s="20" t="s">
        <v>33</v>
      </c>
      <c r="D2139" s="43">
        <v>29.632858276367187</v>
      </c>
      <c r="E2139" s="54">
        <v>34.958702087402344</v>
      </c>
    </row>
    <row r="2140" spans="1:5" ht="45" x14ac:dyDescent="0.25">
      <c r="A2140" s="5" t="s">
        <v>4181</v>
      </c>
      <c r="B2140" s="15" t="s">
        <v>4182</v>
      </c>
      <c r="C2140" s="20" t="s">
        <v>376</v>
      </c>
      <c r="D2140" s="47">
        <v>0.23066657781600952</v>
      </c>
      <c r="E2140" s="58">
        <v>0.22463282942771912</v>
      </c>
    </row>
    <row r="2141" spans="1:5" ht="45" x14ac:dyDescent="0.25">
      <c r="A2141" s="5" t="s">
        <v>4183</v>
      </c>
      <c r="B2141" s="15" t="s">
        <v>4184</v>
      </c>
      <c r="C2141" s="20" t="s">
        <v>371</v>
      </c>
      <c r="D2141" s="43">
        <v>23.602609634399414</v>
      </c>
      <c r="E2141" s="54">
        <v>21.260444641113281</v>
      </c>
    </row>
    <row r="2142" spans="1:5" ht="45" x14ac:dyDescent="0.25">
      <c r="A2142" s="5" t="s">
        <v>4185</v>
      </c>
      <c r="B2142" s="15" t="s">
        <v>4186</v>
      </c>
      <c r="C2142" s="20" t="s">
        <v>3752</v>
      </c>
      <c r="D2142" s="43">
        <v>28.657535552978516</v>
      </c>
      <c r="E2142" s="54">
        <v>28.642177581787109</v>
      </c>
    </row>
    <row r="2143" spans="1:5" ht="45" x14ac:dyDescent="0.25">
      <c r="A2143" s="5" t="s">
        <v>4187</v>
      </c>
      <c r="B2143" s="15" t="s">
        <v>4188</v>
      </c>
      <c r="C2143" s="20" t="s">
        <v>41</v>
      </c>
      <c r="D2143" s="47">
        <v>8.0766536295413971E-2</v>
      </c>
      <c r="E2143" s="58">
        <v>7.746395468711853E-2</v>
      </c>
    </row>
    <row r="2144" spans="1:5" ht="45" x14ac:dyDescent="0.25">
      <c r="A2144" s="5" t="s">
        <v>4189</v>
      </c>
      <c r="B2144" s="15" t="s">
        <v>4190</v>
      </c>
      <c r="C2144" s="20" t="s">
        <v>162</v>
      </c>
      <c r="D2144" s="43">
        <v>39.368637084960937</v>
      </c>
      <c r="E2144" s="54">
        <v>37.54229736328125</v>
      </c>
    </row>
    <row r="2145" spans="1:5" ht="45" x14ac:dyDescent="0.25">
      <c r="A2145" s="5" t="s">
        <v>4191</v>
      </c>
      <c r="B2145" s="15" t="s">
        <v>4192</v>
      </c>
      <c r="C2145" s="20" t="s">
        <v>3759</v>
      </c>
      <c r="D2145" s="42">
        <v>1.2601596117019653</v>
      </c>
      <c r="E2145" s="53">
        <v>1.2685796022415161</v>
      </c>
    </row>
    <row r="2146" spans="1:5" ht="60" x14ac:dyDescent="0.25">
      <c r="A2146" s="5" t="s">
        <v>4193</v>
      </c>
      <c r="B2146" s="15" t="s">
        <v>4194</v>
      </c>
      <c r="C2146" s="20" t="s">
        <v>33</v>
      </c>
      <c r="D2146" s="43">
        <v>75.874130249023438</v>
      </c>
      <c r="E2146" s="54">
        <v>75.764625549316406</v>
      </c>
    </row>
    <row r="2147" spans="1:5" ht="60" x14ac:dyDescent="0.25">
      <c r="A2147" s="5" t="s">
        <v>4195</v>
      </c>
      <c r="B2147" s="15" t="s">
        <v>4196</v>
      </c>
      <c r="C2147" s="20" t="s">
        <v>33</v>
      </c>
      <c r="D2147" s="43">
        <v>20.357677459716797</v>
      </c>
      <c r="E2147" s="54">
        <v>20.328296661376953</v>
      </c>
    </row>
    <row r="2148" spans="1:5" ht="60" x14ac:dyDescent="0.25">
      <c r="A2148" s="5" t="s">
        <v>4197</v>
      </c>
      <c r="B2148" s="15" t="s">
        <v>4198</v>
      </c>
      <c r="C2148" s="20" t="s">
        <v>33</v>
      </c>
      <c r="D2148" s="47">
        <v>2.9446981847286224E-2</v>
      </c>
      <c r="E2148" s="58">
        <v>2.9404481872916222E-2</v>
      </c>
    </row>
    <row r="2149" spans="1:5" ht="60" x14ac:dyDescent="0.25">
      <c r="A2149" s="5" t="s">
        <v>4199</v>
      </c>
      <c r="B2149" s="15" t="s">
        <v>4200</v>
      </c>
      <c r="C2149" s="20" t="s">
        <v>33</v>
      </c>
      <c r="D2149" s="42">
        <v>2.8249666690826416</v>
      </c>
      <c r="E2149" s="53">
        <v>2.9652163982391357</v>
      </c>
    </row>
    <row r="2150" spans="1:5" ht="60" x14ac:dyDescent="0.25">
      <c r="A2150" s="5" t="s">
        <v>4201</v>
      </c>
      <c r="B2150" s="15" t="s">
        <v>4202</v>
      </c>
      <c r="C2150" s="20" t="s">
        <v>33</v>
      </c>
      <c r="D2150" s="46">
        <v>0</v>
      </c>
      <c r="E2150" s="57">
        <v>0</v>
      </c>
    </row>
    <row r="2151" spans="1:5" ht="45" x14ac:dyDescent="0.25">
      <c r="A2151" s="5" t="s">
        <v>4203</v>
      </c>
      <c r="B2151" s="15" t="s">
        <v>4204</v>
      </c>
      <c r="C2151" s="20" t="s">
        <v>33</v>
      </c>
      <c r="D2151" s="47">
        <v>0.91377675533294678</v>
      </c>
      <c r="E2151" s="58">
        <v>0.91245788335800171</v>
      </c>
    </row>
    <row r="2152" spans="1:5" ht="60" x14ac:dyDescent="0.25">
      <c r="A2152" s="5" t="s">
        <v>4205</v>
      </c>
      <c r="B2152" s="15" t="s">
        <v>4206</v>
      </c>
      <c r="C2152" s="20" t="s">
        <v>33</v>
      </c>
      <c r="D2152" s="46">
        <v>0</v>
      </c>
      <c r="E2152" s="57">
        <v>0</v>
      </c>
    </row>
    <row r="2153" spans="1:5" ht="45" x14ac:dyDescent="0.25">
      <c r="A2153" s="5" t="s">
        <v>4207</v>
      </c>
      <c r="B2153" s="15" t="s">
        <v>4208</v>
      </c>
      <c r="C2153" s="20" t="s">
        <v>1347</v>
      </c>
      <c r="D2153" s="46">
        <v>0</v>
      </c>
      <c r="E2153" s="57">
        <v>0</v>
      </c>
    </row>
    <row r="2154" spans="1:5" ht="45" x14ac:dyDescent="0.25">
      <c r="A2154" s="5" t="s">
        <v>4209</v>
      </c>
      <c r="B2154" s="15" t="s">
        <v>4210</v>
      </c>
      <c r="C2154" s="20" t="s">
        <v>1338</v>
      </c>
      <c r="D2154" s="46">
        <v>0</v>
      </c>
      <c r="E2154" s="57">
        <v>0</v>
      </c>
    </row>
    <row r="2155" spans="1:5" ht="45" x14ac:dyDescent="0.25">
      <c r="A2155" s="5" t="s">
        <v>4211</v>
      </c>
      <c r="B2155" s="15" t="s">
        <v>4212</v>
      </c>
      <c r="C2155" s="20" t="s">
        <v>1338</v>
      </c>
      <c r="D2155" s="46">
        <v>0</v>
      </c>
      <c r="E2155" s="57">
        <v>0</v>
      </c>
    </row>
    <row r="2156" spans="1:5" ht="45" x14ac:dyDescent="0.25">
      <c r="A2156" s="5" t="s">
        <v>4213</v>
      </c>
      <c r="B2156" s="15" t="s">
        <v>4214</v>
      </c>
      <c r="C2156" s="20" t="s">
        <v>1338</v>
      </c>
      <c r="D2156" s="46">
        <v>0</v>
      </c>
      <c r="E2156" s="57">
        <v>0</v>
      </c>
    </row>
    <row r="2157" spans="1:5" ht="45" x14ac:dyDescent="0.25">
      <c r="A2157" s="5" t="s">
        <v>4215</v>
      </c>
      <c r="B2157" s="15" t="s">
        <v>4216</v>
      </c>
      <c r="C2157" s="20" t="s">
        <v>1338</v>
      </c>
      <c r="D2157" s="46">
        <v>0</v>
      </c>
      <c r="E2157" s="57">
        <v>0</v>
      </c>
    </row>
    <row r="2158" spans="1:5" ht="45" x14ac:dyDescent="0.25">
      <c r="A2158" s="5" t="s">
        <v>4217</v>
      </c>
      <c r="B2158" s="15" t="s">
        <v>4218</v>
      </c>
      <c r="C2158" s="20" t="s">
        <v>1338</v>
      </c>
      <c r="D2158" s="46">
        <v>0</v>
      </c>
      <c r="E2158" s="57">
        <v>0</v>
      </c>
    </row>
    <row r="2159" spans="1:5" ht="45" x14ac:dyDescent="0.25">
      <c r="A2159" s="5" t="s">
        <v>4219</v>
      </c>
      <c r="B2159" s="15" t="s">
        <v>4220</v>
      </c>
      <c r="C2159" s="20" t="s">
        <v>33</v>
      </c>
      <c r="D2159" s="43">
        <v>20.949495315551758</v>
      </c>
      <c r="E2159" s="54">
        <v>20.949495315551758</v>
      </c>
    </row>
    <row r="2160" spans="1:5" ht="60" x14ac:dyDescent="0.25">
      <c r="A2160" s="5" t="s">
        <v>4221</v>
      </c>
      <c r="B2160" s="15" t="s">
        <v>4222</v>
      </c>
      <c r="C2160" s="20" t="s">
        <v>3790</v>
      </c>
      <c r="D2160" s="44">
        <v>139693.71875</v>
      </c>
      <c r="E2160" s="55">
        <v>134175.21875</v>
      </c>
    </row>
    <row r="2161" spans="1:5" ht="60" x14ac:dyDescent="0.25">
      <c r="A2161" s="5" t="s">
        <v>4223</v>
      </c>
      <c r="B2161" s="15" t="s">
        <v>4224</v>
      </c>
      <c r="C2161" s="20" t="s">
        <v>38</v>
      </c>
      <c r="D2161" s="47">
        <v>0.99483793973922729</v>
      </c>
      <c r="E2161" s="58">
        <v>0.99483704566955566</v>
      </c>
    </row>
    <row r="2162" spans="1:5" ht="60" x14ac:dyDescent="0.25">
      <c r="A2162" s="5" t="s">
        <v>4225</v>
      </c>
      <c r="B2162" s="15" t="s">
        <v>4226</v>
      </c>
      <c r="C2162" s="20" t="s">
        <v>30</v>
      </c>
      <c r="D2162" s="45">
        <v>877.199951171875</v>
      </c>
      <c r="E2162" s="56">
        <v>877.199951171875</v>
      </c>
    </row>
    <row r="2163" spans="1:5" ht="60" x14ac:dyDescent="0.25">
      <c r="A2163" s="5" t="s">
        <v>4227</v>
      </c>
      <c r="B2163" s="15" t="s">
        <v>4228</v>
      </c>
      <c r="C2163" s="20" t="s">
        <v>41</v>
      </c>
      <c r="D2163" s="45">
        <v>403.33895874023437</v>
      </c>
      <c r="E2163" s="56">
        <v>389.76235961914062</v>
      </c>
    </row>
    <row r="2164" spans="1:5" ht="60" x14ac:dyDescent="0.25">
      <c r="A2164" s="5" t="s">
        <v>4229</v>
      </c>
      <c r="B2164" s="15" t="s">
        <v>4230</v>
      </c>
      <c r="C2164" s="20" t="s">
        <v>41</v>
      </c>
      <c r="D2164" s="42">
        <v>3.5718257427215576</v>
      </c>
      <c r="E2164" s="53">
        <v>3.5981400012969971</v>
      </c>
    </row>
    <row r="2165" spans="1:5" ht="60" x14ac:dyDescent="0.25">
      <c r="A2165" s="5" t="s">
        <v>4231</v>
      </c>
      <c r="B2165" s="15" t="s">
        <v>4232</v>
      </c>
      <c r="C2165" s="20" t="s">
        <v>371</v>
      </c>
      <c r="D2165" s="45">
        <v>950.8564453125</v>
      </c>
      <c r="E2165" s="56">
        <v>950.8564453125</v>
      </c>
    </row>
    <row r="2166" spans="1:5" ht="60" x14ac:dyDescent="0.25">
      <c r="A2166" s="5" t="s">
        <v>4233</v>
      </c>
      <c r="B2166" s="15" t="s">
        <v>4234</v>
      </c>
      <c r="C2166" s="20" t="s">
        <v>33</v>
      </c>
      <c r="D2166" s="46">
        <v>0</v>
      </c>
      <c r="E2166" s="57">
        <v>0</v>
      </c>
    </row>
    <row r="2167" spans="1:5" ht="60" x14ac:dyDescent="0.25">
      <c r="A2167" s="5" t="s">
        <v>4235</v>
      </c>
      <c r="B2167" s="15" t="s">
        <v>4236</v>
      </c>
      <c r="C2167" s="20" t="s">
        <v>376</v>
      </c>
      <c r="D2167" s="42">
        <v>1.8839640617370605</v>
      </c>
      <c r="E2167" s="53">
        <v>1.8694318532943726</v>
      </c>
    </row>
    <row r="2168" spans="1:5" ht="60" x14ac:dyDescent="0.25">
      <c r="A2168" s="5" t="s">
        <v>4237</v>
      </c>
      <c r="B2168" s="15" t="s">
        <v>4238</v>
      </c>
      <c r="C2168" s="20" t="s">
        <v>371</v>
      </c>
      <c r="D2168" s="48">
        <v>1028.9951171875</v>
      </c>
      <c r="E2168" s="59">
        <v>1019.9326171875</v>
      </c>
    </row>
    <row r="2169" spans="1:5" ht="60" x14ac:dyDescent="0.25">
      <c r="A2169" s="5" t="s">
        <v>4239</v>
      </c>
      <c r="B2169" s="15" t="s">
        <v>4240</v>
      </c>
      <c r="C2169" s="20" t="s">
        <v>3752</v>
      </c>
      <c r="D2169" s="43">
        <v>28.637506484985352</v>
      </c>
      <c r="E2169" s="54">
        <v>28.922441482543945</v>
      </c>
    </row>
    <row r="2170" spans="1:5" ht="60" x14ac:dyDescent="0.25">
      <c r="A2170" s="5" t="s">
        <v>4241</v>
      </c>
      <c r="B2170" s="15" t="s">
        <v>4242</v>
      </c>
      <c r="C2170" s="20" t="s">
        <v>41</v>
      </c>
      <c r="D2170" s="43">
        <v>82.128883361816406</v>
      </c>
      <c r="E2170" s="54">
        <v>82.79766845703125</v>
      </c>
    </row>
    <row r="2171" spans="1:5" ht="60" x14ac:dyDescent="0.25">
      <c r="A2171" s="5" t="s">
        <v>4243</v>
      </c>
      <c r="B2171" s="15" t="s">
        <v>4244</v>
      </c>
      <c r="C2171" s="20" t="s">
        <v>162</v>
      </c>
      <c r="D2171" s="45">
        <v>376.14715576171875</v>
      </c>
      <c r="E2171" s="56">
        <v>359.90524291992187</v>
      </c>
    </row>
    <row r="2172" spans="1:5" ht="60" x14ac:dyDescent="0.25">
      <c r="A2172" s="5" t="s">
        <v>4245</v>
      </c>
      <c r="B2172" s="15" t="s">
        <v>4246</v>
      </c>
      <c r="C2172" s="20" t="s">
        <v>3759</v>
      </c>
      <c r="D2172" s="47">
        <v>0.29785862565040588</v>
      </c>
      <c r="E2172" s="58">
        <v>0.30082190036773682</v>
      </c>
    </row>
    <row r="2173" spans="1:5" ht="60" x14ac:dyDescent="0.25">
      <c r="A2173" s="5" t="s">
        <v>4247</v>
      </c>
      <c r="B2173" s="15" t="s">
        <v>4248</v>
      </c>
      <c r="C2173" s="20" t="s">
        <v>33</v>
      </c>
      <c r="D2173" s="43">
        <v>65.910049438476563</v>
      </c>
      <c r="E2173" s="54">
        <v>66.071884155273438</v>
      </c>
    </row>
    <row r="2174" spans="1:5" ht="60" x14ac:dyDescent="0.25">
      <c r="A2174" s="5" t="s">
        <v>4249</v>
      </c>
      <c r="B2174" s="15" t="s">
        <v>4250</v>
      </c>
      <c r="C2174" s="20" t="s">
        <v>33</v>
      </c>
      <c r="D2174" s="42">
        <v>2.943819522857666</v>
      </c>
      <c r="E2174" s="53">
        <v>3.5410382747650146</v>
      </c>
    </row>
    <row r="2175" spans="1:5" ht="60" x14ac:dyDescent="0.25">
      <c r="A2175" s="5" t="s">
        <v>4251</v>
      </c>
      <c r="B2175" s="15" t="s">
        <v>4252</v>
      </c>
      <c r="C2175" s="20" t="s">
        <v>33</v>
      </c>
      <c r="D2175" s="43">
        <v>13.249808311462402</v>
      </c>
      <c r="E2175" s="54">
        <v>13.960526466369629</v>
      </c>
    </row>
    <row r="2176" spans="1:5" ht="60" x14ac:dyDescent="0.25">
      <c r="A2176" s="5" t="s">
        <v>4253</v>
      </c>
      <c r="B2176" s="15" t="s">
        <v>4254</v>
      </c>
      <c r="C2176" s="20" t="s">
        <v>33</v>
      </c>
      <c r="D2176" s="43">
        <v>17.100324630737305</v>
      </c>
      <c r="E2176" s="54">
        <v>15.628491401672363</v>
      </c>
    </row>
    <row r="2177" spans="1:5" ht="60" x14ac:dyDescent="0.25">
      <c r="A2177" s="5" t="s">
        <v>4255</v>
      </c>
      <c r="B2177" s="15" t="s">
        <v>4256</v>
      </c>
      <c r="C2177" s="20" t="s">
        <v>33</v>
      </c>
      <c r="D2177" s="46">
        <v>0</v>
      </c>
      <c r="E2177" s="57">
        <v>0</v>
      </c>
    </row>
    <row r="2178" spans="1:5" ht="60" x14ac:dyDescent="0.25">
      <c r="A2178" s="5" t="s">
        <v>4257</v>
      </c>
      <c r="B2178" s="15" t="s">
        <v>4258</v>
      </c>
      <c r="C2178" s="20" t="s">
        <v>33</v>
      </c>
      <c r="D2178" s="47">
        <v>0.79281944036483765</v>
      </c>
      <c r="E2178" s="58">
        <v>0.79471695423126221</v>
      </c>
    </row>
    <row r="2179" spans="1:5" ht="60" x14ac:dyDescent="0.25">
      <c r="A2179" s="5" t="s">
        <v>4259</v>
      </c>
      <c r="B2179" s="15" t="s">
        <v>4260</v>
      </c>
      <c r="C2179" s="20" t="s">
        <v>33</v>
      </c>
      <c r="D2179" s="50">
        <v>3.1713978387415409E-3</v>
      </c>
      <c r="E2179" s="61">
        <v>3.3418259117752314E-3</v>
      </c>
    </row>
    <row r="2180" spans="1:5" ht="60" x14ac:dyDescent="0.25">
      <c r="A2180" s="5" t="s">
        <v>4261</v>
      </c>
      <c r="B2180" s="15" t="s">
        <v>4262</v>
      </c>
      <c r="C2180" s="20" t="s">
        <v>1347</v>
      </c>
      <c r="D2180" s="47">
        <v>0.15856988728046417</v>
      </c>
      <c r="E2180" s="58">
        <v>0.16709129512310028</v>
      </c>
    </row>
    <row r="2181" spans="1:5" ht="60" x14ac:dyDescent="0.25">
      <c r="A2181" s="5" t="s">
        <v>4263</v>
      </c>
      <c r="B2181" s="15" t="s">
        <v>4264</v>
      </c>
      <c r="C2181" s="20" t="s">
        <v>1338</v>
      </c>
      <c r="D2181" s="46">
        <v>0</v>
      </c>
      <c r="E2181" s="57">
        <v>0</v>
      </c>
    </row>
    <row r="2182" spans="1:5" ht="60" x14ac:dyDescent="0.25">
      <c r="A2182" s="5" t="s">
        <v>4265</v>
      </c>
      <c r="B2182" s="15" t="s">
        <v>4266</v>
      </c>
      <c r="C2182" s="20" t="s">
        <v>1338</v>
      </c>
      <c r="D2182" s="46">
        <v>0</v>
      </c>
      <c r="E2182" s="57">
        <v>0</v>
      </c>
    </row>
    <row r="2183" spans="1:5" ht="60" x14ac:dyDescent="0.25">
      <c r="A2183" s="5" t="s">
        <v>4267</v>
      </c>
      <c r="B2183" s="15" t="s">
        <v>4268</v>
      </c>
      <c r="C2183" s="20" t="s">
        <v>1338</v>
      </c>
      <c r="D2183" s="46">
        <v>0</v>
      </c>
      <c r="E2183" s="57">
        <v>0</v>
      </c>
    </row>
    <row r="2184" spans="1:5" ht="60" x14ac:dyDescent="0.25">
      <c r="A2184" s="5" t="s">
        <v>4269</v>
      </c>
      <c r="B2184" s="15" t="s">
        <v>4270</v>
      </c>
      <c r="C2184" s="20" t="s">
        <v>1338</v>
      </c>
      <c r="D2184" s="46">
        <v>0</v>
      </c>
      <c r="E2184" s="57">
        <v>0</v>
      </c>
    </row>
    <row r="2185" spans="1:5" ht="60" x14ac:dyDescent="0.25">
      <c r="A2185" s="5" t="s">
        <v>4271</v>
      </c>
      <c r="B2185" s="15" t="s">
        <v>4272</v>
      </c>
      <c r="C2185" s="20" t="s">
        <v>1338</v>
      </c>
      <c r="D2185" s="46">
        <v>0</v>
      </c>
      <c r="E2185" s="57">
        <v>0</v>
      </c>
    </row>
    <row r="2186" spans="1:5" ht="60" x14ac:dyDescent="0.25">
      <c r="A2186" s="5" t="s">
        <v>4273</v>
      </c>
      <c r="B2186" s="15" t="s">
        <v>4274</v>
      </c>
      <c r="C2186" s="20" t="s">
        <v>33</v>
      </c>
      <c r="D2186" s="42">
        <v>3.551063060760498</v>
      </c>
      <c r="E2186" s="53">
        <v>4.1969594955444336</v>
      </c>
    </row>
    <row r="2187" spans="1:5" ht="60" x14ac:dyDescent="0.25">
      <c r="A2187" s="5" t="s">
        <v>4275</v>
      </c>
      <c r="B2187" s="15" t="s">
        <v>4276</v>
      </c>
      <c r="C2187" s="20" t="s">
        <v>3790</v>
      </c>
      <c r="D2187" s="44">
        <v>315698.5</v>
      </c>
      <c r="E2187" s="55">
        <v>302066.4375</v>
      </c>
    </row>
    <row r="2188" spans="1:5" ht="60" x14ac:dyDescent="0.25">
      <c r="A2188" s="5" t="s">
        <v>4277</v>
      </c>
      <c r="B2188" s="15" t="s">
        <v>4278</v>
      </c>
      <c r="C2188" s="20" t="s">
        <v>38</v>
      </c>
      <c r="D2188" s="42">
        <v>1.0769232511520386</v>
      </c>
      <c r="E2188" s="53">
        <v>1.0769222974777222</v>
      </c>
    </row>
    <row r="2189" spans="1:5" ht="60" x14ac:dyDescent="0.25">
      <c r="A2189" s="5" t="s">
        <v>4279</v>
      </c>
      <c r="B2189" s="15" t="s">
        <v>4280</v>
      </c>
      <c r="C2189" s="20" t="s">
        <v>30</v>
      </c>
      <c r="D2189" s="45">
        <v>214.69790649414062</v>
      </c>
      <c r="E2189" s="56">
        <v>212.45516967773437</v>
      </c>
    </row>
    <row r="2190" spans="1:5" ht="60" x14ac:dyDescent="0.25">
      <c r="A2190" s="5" t="s">
        <v>4281</v>
      </c>
      <c r="B2190" s="15" t="s">
        <v>4282</v>
      </c>
      <c r="C2190" s="20" t="s">
        <v>41</v>
      </c>
      <c r="D2190" s="45">
        <v>171.59478759765625</v>
      </c>
      <c r="E2190" s="56">
        <v>164.72772216796875</v>
      </c>
    </row>
    <row r="2191" spans="1:5" ht="60" x14ac:dyDescent="0.25">
      <c r="A2191" s="5" t="s">
        <v>4283</v>
      </c>
      <c r="B2191" s="15" t="s">
        <v>4284</v>
      </c>
      <c r="C2191" s="20" t="s">
        <v>41</v>
      </c>
      <c r="D2191" s="46">
        <v>0</v>
      </c>
      <c r="E2191" s="57">
        <v>0</v>
      </c>
    </row>
    <row r="2192" spans="1:5" ht="75" x14ac:dyDescent="0.25">
      <c r="A2192" s="5" t="s">
        <v>4285</v>
      </c>
      <c r="B2192" s="15" t="s">
        <v>4286</v>
      </c>
      <c r="C2192" s="20" t="s">
        <v>371</v>
      </c>
      <c r="D2192" s="46">
        <v>0</v>
      </c>
      <c r="E2192" s="57">
        <v>0</v>
      </c>
    </row>
    <row r="2193" spans="1:5" ht="75" x14ac:dyDescent="0.25">
      <c r="A2193" s="5" t="s">
        <v>4287</v>
      </c>
      <c r="B2193" s="15" t="s">
        <v>4288</v>
      </c>
      <c r="C2193" s="20" t="s">
        <v>33</v>
      </c>
      <c r="D2193" s="47">
        <v>0.14531718194484711</v>
      </c>
      <c r="E2193" s="58">
        <v>0.15941399335861206</v>
      </c>
    </row>
    <row r="2194" spans="1:5" ht="60" x14ac:dyDescent="0.25">
      <c r="A2194" s="5" t="s">
        <v>4289</v>
      </c>
      <c r="B2194" s="15" t="s">
        <v>4290</v>
      </c>
      <c r="C2194" s="20" t="s">
        <v>376</v>
      </c>
      <c r="D2194" s="47">
        <v>0.68682879209518433</v>
      </c>
      <c r="E2194" s="58">
        <v>0.68369746208190918</v>
      </c>
    </row>
    <row r="2195" spans="1:5" ht="60" x14ac:dyDescent="0.25">
      <c r="A2195" s="5" t="s">
        <v>4291</v>
      </c>
      <c r="B2195" s="15" t="s">
        <v>4292</v>
      </c>
      <c r="C2195" s="20" t="s">
        <v>371</v>
      </c>
      <c r="D2195" s="45">
        <v>195.585693359375</v>
      </c>
      <c r="E2195" s="56">
        <v>193.39202880859375</v>
      </c>
    </row>
    <row r="2196" spans="1:5" ht="75" x14ac:dyDescent="0.25">
      <c r="A2196" s="5" t="s">
        <v>4293</v>
      </c>
      <c r="B2196" s="15" t="s">
        <v>4294</v>
      </c>
      <c r="C2196" s="20" t="s">
        <v>3752</v>
      </c>
      <c r="D2196" s="43">
        <v>28.657535552978516</v>
      </c>
      <c r="E2196" s="54">
        <v>28.642177581787109</v>
      </c>
    </row>
    <row r="2197" spans="1:5" ht="60" x14ac:dyDescent="0.25">
      <c r="A2197" s="5" t="s">
        <v>4295</v>
      </c>
      <c r="B2197" s="15" t="s">
        <v>4296</v>
      </c>
      <c r="C2197" s="20" t="s">
        <v>41</v>
      </c>
      <c r="D2197" s="47">
        <v>7.7599219977855682E-2</v>
      </c>
      <c r="E2197" s="58">
        <v>7.4426151812076569E-2</v>
      </c>
    </row>
    <row r="2198" spans="1:5" ht="60" x14ac:dyDescent="0.25">
      <c r="A2198" s="5" t="s">
        <v>4297</v>
      </c>
      <c r="B2198" s="15" t="s">
        <v>4298</v>
      </c>
      <c r="C2198" s="20" t="s">
        <v>162</v>
      </c>
      <c r="D2198" s="43">
        <v>62.648418426513672</v>
      </c>
      <c r="E2198" s="54">
        <v>59.896961212158203</v>
      </c>
    </row>
    <row r="2199" spans="1:5" ht="60" x14ac:dyDescent="0.25">
      <c r="A2199" s="5" t="s">
        <v>4299</v>
      </c>
      <c r="B2199" s="15" t="s">
        <v>4300</v>
      </c>
      <c r="C2199" s="20" t="s">
        <v>3759</v>
      </c>
      <c r="D2199" s="47">
        <v>0.76083719730377197</v>
      </c>
      <c r="E2199" s="58">
        <v>0.76394075155258179</v>
      </c>
    </row>
    <row r="2200" spans="1:5" ht="75" x14ac:dyDescent="0.25">
      <c r="A2200" s="5" t="s">
        <v>4301</v>
      </c>
      <c r="B2200" s="15" t="s">
        <v>4302</v>
      </c>
      <c r="C2200" s="20" t="s">
        <v>33</v>
      </c>
      <c r="D2200" s="43">
        <v>75.874130249023438</v>
      </c>
      <c r="E2200" s="54">
        <v>75.764625549316406</v>
      </c>
    </row>
    <row r="2201" spans="1:5" ht="75" x14ac:dyDescent="0.25">
      <c r="A2201" s="5" t="s">
        <v>4303</v>
      </c>
      <c r="B2201" s="15" t="s">
        <v>4304</v>
      </c>
      <c r="C2201" s="20" t="s">
        <v>33</v>
      </c>
      <c r="D2201" s="43">
        <v>20.357677459716797</v>
      </c>
      <c r="E2201" s="54">
        <v>20.32829475402832</v>
      </c>
    </row>
    <row r="2202" spans="1:5" ht="75" x14ac:dyDescent="0.25">
      <c r="A2202" s="5" t="s">
        <v>4305</v>
      </c>
      <c r="B2202" s="15" t="s">
        <v>4306</v>
      </c>
      <c r="C2202" s="20" t="s">
        <v>33</v>
      </c>
      <c r="D2202" s="47">
        <v>2.9446981847286224E-2</v>
      </c>
      <c r="E2202" s="58">
        <v>2.9404481872916222E-2</v>
      </c>
    </row>
    <row r="2203" spans="1:5" ht="75" x14ac:dyDescent="0.25">
      <c r="A2203" s="5" t="s">
        <v>4307</v>
      </c>
      <c r="B2203" s="15" t="s">
        <v>4308</v>
      </c>
      <c r="C2203" s="20" t="s">
        <v>33</v>
      </c>
      <c r="D2203" s="42">
        <v>2.8249669075012207</v>
      </c>
      <c r="E2203" s="53">
        <v>2.9652161598205566</v>
      </c>
    </row>
    <row r="2204" spans="1:5" ht="75" x14ac:dyDescent="0.25">
      <c r="A2204" s="5" t="s">
        <v>4309</v>
      </c>
      <c r="B2204" s="15" t="s">
        <v>4310</v>
      </c>
      <c r="C2204" s="20" t="s">
        <v>33</v>
      </c>
      <c r="D2204" s="46">
        <v>0</v>
      </c>
      <c r="E2204" s="57">
        <v>0</v>
      </c>
    </row>
    <row r="2205" spans="1:5" ht="75" x14ac:dyDescent="0.25">
      <c r="A2205" s="5" t="s">
        <v>4311</v>
      </c>
      <c r="B2205" s="15" t="s">
        <v>4312</v>
      </c>
      <c r="C2205" s="20" t="s">
        <v>33</v>
      </c>
      <c r="D2205" s="47">
        <v>0.91377675533294678</v>
      </c>
      <c r="E2205" s="58">
        <v>0.91245788335800171</v>
      </c>
    </row>
    <row r="2206" spans="1:5" ht="75" x14ac:dyDescent="0.25">
      <c r="A2206" s="5" t="s">
        <v>4313</v>
      </c>
      <c r="B2206" s="15" t="s">
        <v>4314</v>
      </c>
      <c r="C2206" s="20" t="s">
        <v>33</v>
      </c>
      <c r="D2206" s="46">
        <v>0</v>
      </c>
      <c r="E2206" s="57">
        <v>0</v>
      </c>
    </row>
    <row r="2207" spans="1:5" ht="75" x14ac:dyDescent="0.25">
      <c r="A2207" s="5" t="s">
        <v>4315</v>
      </c>
      <c r="B2207" s="15" t="s">
        <v>4316</v>
      </c>
      <c r="C2207" s="20" t="s">
        <v>1347</v>
      </c>
      <c r="D2207" s="46">
        <v>0</v>
      </c>
      <c r="E2207" s="57">
        <v>0</v>
      </c>
    </row>
    <row r="2208" spans="1:5" ht="60" x14ac:dyDescent="0.25">
      <c r="A2208" s="5" t="s">
        <v>4317</v>
      </c>
      <c r="B2208" s="15" t="s">
        <v>4318</v>
      </c>
      <c r="C2208" s="20" t="s">
        <v>1338</v>
      </c>
      <c r="D2208" s="46">
        <v>0</v>
      </c>
      <c r="E2208" s="57">
        <v>0</v>
      </c>
    </row>
    <row r="2209" spans="1:5" ht="75" x14ac:dyDescent="0.25">
      <c r="A2209" s="5" t="s">
        <v>4319</v>
      </c>
      <c r="B2209" s="15" t="s">
        <v>4320</v>
      </c>
      <c r="C2209" s="20" t="s">
        <v>1338</v>
      </c>
      <c r="D2209" s="46">
        <v>0</v>
      </c>
      <c r="E2209" s="57">
        <v>0</v>
      </c>
    </row>
    <row r="2210" spans="1:5" ht="60" x14ac:dyDescent="0.25">
      <c r="A2210" s="5" t="s">
        <v>4321</v>
      </c>
      <c r="B2210" s="15" t="s">
        <v>4322</v>
      </c>
      <c r="C2210" s="20" t="s">
        <v>1338</v>
      </c>
      <c r="D2210" s="46">
        <v>0</v>
      </c>
      <c r="E2210" s="57">
        <v>0</v>
      </c>
    </row>
    <row r="2211" spans="1:5" ht="60" x14ac:dyDescent="0.25">
      <c r="A2211" s="5" t="s">
        <v>4323</v>
      </c>
      <c r="B2211" s="15" t="s">
        <v>4324</v>
      </c>
      <c r="C2211" s="20" t="s">
        <v>1338</v>
      </c>
      <c r="D2211" s="46">
        <v>0</v>
      </c>
      <c r="E2211" s="57">
        <v>0</v>
      </c>
    </row>
    <row r="2212" spans="1:5" ht="60" x14ac:dyDescent="0.25">
      <c r="A2212" s="5" t="s">
        <v>4325</v>
      </c>
      <c r="B2212" s="15" t="s">
        <v>4326</v>
      </c>
      <c r="C2212" s="20" t="s">
        <v>1338</v>
      </c>
      <c r="D2212" s="46">
        <v>0</v>
      </c>
      <c r="E2212" s="57">
        <v>0</v>
      </c>
    </row>
    <row r="2213" spans="1:5" ht="60" x14ac:dyDescent="0.25">
      <c r="A2213" s="5" t="s">
        <v>4327</v>
      </c>
      <c r="B2213" s="15" t="s">
        <v>4328</v>
      </c>
      <c r="C2213" s="20" t="s">
        <v>33</v>
      </c>
      <c r="D2213" s="43">
        <v>20.949495315551758</v>
      </c>
      <c r="E2213" s="54">
        <v>20.949493408203125</v>
      </c>
    </row>
    <row r="2214" spans="1:5" ht="75" x14ac:dyDescent="0.25">
      <c r="A2214" s="5" t="s">
        <v>4329</v>
      </c>
      <c r="B2214" s="15" t="s">
        <v>4330</v>
      </c>
      <c r="C2214" s="20" t="s">
        <v>3790</v>
      </c>
      <c r="D2214" s="44">
        <v>134215.53125</v>
      </c>
      <c r="E2214" s="55">
        <v>128913.4375</v>
      </c>
    </row>
    <row r="2215" spans="1:5" ht="45" x14ac:dyDescent="0.25">
      <c r="A2215" s="5" t="s">
        <v>4331</v>
      </c>
      <c r="B2215" s="15" t="s">
        <v>4332</v>
      </c>
      <c r="C2215" s="20" t="s">
        <v>38</v>
      </c>
      <c r="D2215" s="42">
        <v>1.0893864631652832</v>
      </c>
      <c r="E2215" s="53">
        <v>1.0893855094909668</v>
      </c>
    </row>
    <row r="2216" spans="1:5" ht="60" x14ac:dyDescent="0.25">
      <c r="A2216" s="5" t="s">
        <v>4333</v>
      </c>
      <c r="B2216" s="15" t="s">
        <v>4334</v>
      </c>
      <c r="C2216" s="20" t="s">
        <v>30</v>
      </c>
      <c r="D2216" s="43">
        <v>39.697731018066406</v>
      </c>
      <c r="E2216" s="54">
        <v>37.455062866210938</v>
      </c>
    </row>
    <row r="2217" spans="1:5" ht="45" x14ac:dyDescent="0.25">
      <c r="A2217" s="5" t="s">
        <v>4335</v>
      </c>
      <c r="B2217" s="15" t="s">
        <v>4336</v>
      </c>
      <c r="C2217" s="20" t="s">
        <v>41</v>
      </c>
      <c r="D2217" s="45">
        <v>171.59478759765625</v>
      </c>
      <c r="E2217" s="56">
        <v>164.72772216796875</v>
      </c>
    </row>
    <row r="2218" spans="1:5" ht="60" x14ac:dyDescent="0.25">
      <c r="A2218" s="5" t="s">
        <v>4337</v>
      </c>
      <c r="B2218" s="15" t="s">
        <v>4338</v>
      </c>
      <c r="C2218" s="20" t="s">
        <v>41</v>
      </c>
      <c r="D2218" s="46">
        <v>0</v>
      </c>
      <c r="E2218" s="57">
        <v>0</v>
      </c>
    </row>
    <row r="2219" spans="1:5" ht="60" x14ac:dyDescent="0.25">
      <c r="A2219" s="5" t="s">
        <v>4339</v>
      </c>
      <c r="B2219" s="15" t="s">
        <v>4340</v>
      </c>
      <c r="C2219" s="20" t="s">
        <v>371</v>
      </c>
      <c r="D2219" s="46">
        <v>0</v>
      </c>
      <c r="E2219" s="57">
        <v>0</v>
      </c>
    </row>
    <row r="2220" spans="1:5" ht="60" x14ac:dyDescent="0.25">
      <c r="A2220" s="5" t="s">
        <v>4341</v>
      </c>
      <c r="B2220" s="15" t="s">
        <v>4342</v>
      </c>
      <c r="C2220" s="20" t="s">
        <v>33</v>
      </c>
      <c r="D2220" s="43">
        <v>42.407794952392578</v>
      </c>
      <c r="E2220" s="54">
        <v>50.229019165039063</v>
      </c>
    </row>
    <row r="2221" spans="1:5" ht="45" x14ac:dyDescent="0.25">
      <c r="A2221" s="5" t="s">
        <v>4343</v>
      </c>
      <c r="B2221" s="15" t="s">
        <v>4344</v>
      </c>
      <c r="C2221" s="20" t="s">
        <v>376</v>
      </c>
      <c r="D2221" s="47">
        <v>0.22546721994876862</v>
      </c>
      <c r="E2221" s="58">
        <v>0.21942892670631409</v>
      </c>
    </row>
    <row r="2222" spans="1:5" ht="45" x14ac:dyDescent="0.25">
      <c r="A2222" s="5" t="s">
        <v>4345</v>
      </c>
      <c r="B2222" s="15" t="s">
        <v>4346</v>
      </c>
      <c r="C2222" s="20" t="s">
        <v>371</v>
      </c>
      <c r="D2222" s="43">
        <v>15.041326522827148</v>
      </c>
      <c r="E2222" s="54">
        <v>12.755416870117188</v>
      </c>
    </row>
    <row r="2223" spans="1:5" ht="60" x14ac:dyDescent="0.25">
      <c r="A2223" s="5" t="s">
        <v>4347</v>
      </c>
      <c r="B2223" s="15" t="s">
        <v>4348</v>
      </c>
      <c r="C2223" s="20" t="s">
        <v>3752</v>
      </c>
      <c r="D2223" s="43">
        <v>28.657535552978516</v>
      </c>
      <c r="E2223" s="54">
        <v>28.642177581787109</v>
      </c>
    </row>
    <row r="2224" spans="1:5" ht="60" x14ac:dyDescent="0.25">
      <c r="A2224" s="5" t="s">
        <v>4349</v>
      </c>
      <c r="B2224" s="15" t="s">
        <v>4350</v>
      </c>
      <c r="C2224" s="20" t="s">
        <v>41</v>
      </c>
      <c r="D2224" s="47">
        <v>7.7599219977855682E-2</v>
      </c>
      <c r="E2224" s="58">
        <v>7.4426151812076569E-2</v>
      </c>
    </row>
    <row r="2225" spans="1:5" ht="60" x14ac:dyDescent="0.25">
      <c r="A2225" s="5" t="s">
        <v>4351</v>
      </c>
      <c r="B2225" s="15" t="s">
        <v>4352</v>
      </c>
      <c r="C2225" s="20" t="s">
        <v>162</v>
      </c>
      <c r="D2225" s="43">
        <v>39.715633392333984</v>
      </c>
      <c r="E2225" s="54">
        <v>37.873271942138672</v>
      </c>
    </row>
    <row r="2226" spans="1:5" ht="45" x14ac:dyDescent="0.25">
      <c r="A2226" s="5" t="s">
        <v>4353</v>
      </c>
      <c r="B2226" s="15" t="s">
        <v>4354</v>
      </c>
      <c r="C2226" s="20" t="s">
        <v>3759</v>
      </c>
      <c r="D2226" s="42">
        <v>1.2001633644104004</v>
      </c>
      <c r="E2226" s="53">
        <v>1.2081800699234009</v>
      </c>
    </row>
    <row r="2227" spans="1:5" ht="60" x14ac:dyDescent="0.25">
      <c r="A2227" s="5" t="s">
        <v>4355</v>
      </c>
      <c r="B2227" s="15" t="s">
        <v>4356</v>
      </c>
      <c r="C2227" s="20" t="s">
        <v>33</v>
      </c>
      <c r="D2227" s="43">
        <v>75.874130249023438</v>
      </c>
      <c r="E2227" s="54">
        <v>75.764625549316406</v>
      </c>
    </row>
    <row r="2228" spans="1:5" ht="60" x14ac:dyDescent="0.25">
      <c r="A2228" s="5" t="s">
        <v>4357</v>
      </c>
      <c r="B2228" s="15" t="s">
        <v>4358</v>
      </c>
      <c r="C2228" s="20" t="s">
        <v>33</v>
      </c>
      <c r="D2228" s="43">
        <v>20.357677459716797</v>
      </c>
      <c r="E2228" s="54">
        <v>20.32829475402832</v>
      </c>
    </row>
    <row r="2229" spans="1:5" ht="60" x14ac:dyDescent="0.25">
      <c r="A2229" s="5" t="s">
        <v>4359</v>
      </c>
      <c r="B2229" s="15" t="s">
        <v>4360</v>
      </c>
      <c r="C2229" s="20" t="s">
        <v>33</v>
      </c>
      <c r="D2229" s="47">
        <v>2.9446981847286224E-2</v>
      </c>
      <c r="E2229" s="58">
        <v>2.9404481872916222E-2</v>
      </c>
    </row>
    <row r="2230" spans="1:5" ht="60" x14ac:dyDescent="0.25">
      <c r="A2230" s="5" t="s">
        <v>4361</v>
      </c>
      <c r="B2230" s="15" t="s">
        <v>4362</v>
      </c>
      <c r="C2230" s="20" t="s">
        <v>33</v>
      </c>
      <c r="D2230" s="42">
        <v>2.8249669075012207</v>
      </c>
      <c r="E2230" s="53">
        <v>2.9652161598205566</v>
      </c>
    </row>
    <row r="2231" spans="1:5" ht="60" x14ac:dyDescent="0.25">
      <c r="A2231" s="5" t="s">
        <v>4363</v>
      </c>
      <c r="B2231" s="15" t="s">
        <v>4364</v>
      </c>
      <c r="C2231" s="20" t="s">
        <v>33</v>
      </c>
      <c r="D2231" s="46">
        <v>0</v>
      </c>
      <c r="E2231" s="57">
        <v>0</v>
      </c>
    </row>
    <row r="2232" spans="1:5" ht="60" x14ac:dyDescent="0.25">
      <c r="A2232" s="5" t="s">
        <v>4365</v>
      </c>
      <c r="B2232" s="15" t="s">
        <v>4366</v>
      </c>
      <c r="C2232" s="20" t="s">
        <v>33</v>
      </c>
      <c r="D2232" s="47">
        <v>0.91377675533294678</v>
      </c>
      <c r="E2232" s="58">
        <v>0.91245788335800171</v>
      </c>
    </row>
    <row r="2233" spans="1:5" ht="60" x14ac:dyDescent="0.25">
      <c r="A2233" s="5" t="s">
        <v>4367</v>
      </c>
      <c r="B2233" s="15" t="s">
        <v>4368</v>
      </c>
      <c r="C2233" s="20" t="s">
        <v>33</v>
      </c>
      <c r="D2233" s="46">
        <v>0</v>
      </c>
      <c r="E2233" s="57">
        <v>0</v>
      </c>
    </row>
    <row r="2234" spans="1:5" ht="60" x14ac:dyDescent="0.25">
      <c r="A2234" s="5" t="s">
        <v>4369</v>
      </c>
      <c r="B2234" s="15" t="s">
        <v>4370</v>
      </c>
      <c r="C2234" s="20" t="s">
        <v>1347</v>
      </c>
      <c r="D2234" s="46">
        <v>0</v>
      </c>
      <c r="E2234" s="57">
        <v>0</v>
      </c>
    </row>
    <row r="2235" spans="1:5" ht="60" x14ac:dyDescent="0.25">
      <c r="A2235" s="5" t="s">
        <v>4371</v>
      </c>
      <c r="B2235" s="15" t="s">
        <v>4372</v>
      </c>
      <c r="C2235" s="20" t="s">
        <v>1338</v>
      </c>
      <c r="D2235" s="46">
        <v>0</v>
      </c>
      <c r="E2235" s="57">
        <v>0</v>
      </c>
    </row>
    <row r="2236" spans="1:5" ht="60" x14ac:dyDescent="0.25">
      <c r="A2236" s="5" t="s">
        <v>4373</v>
      </c>
      <c r="B2236" s="15" t="s">
        <v>4374</v>
      </c>
      <c r="C2236" s="20" t="s">
        <v>1338</v>
      </c>
      <c r="D2236" s="46">
        <v>0</v>
      </c>
      <c r="E2236" s="57">
        <v>0</v>
      </c>
    </row>
    <row r="2237" spans="1:5" ht="60" x14ac:dyDescent="0.25">
      <c r="A2237" s="5" t="s">
        <v>4375</v>
      </c>
      <c r="B2237" s="15" t="s">
        <v>4376</v>
      </c>
      <c r="C2237" s="20" t="s">
        <v>1338</v>
      </c>
      <c r="D2237" s="46">
        <v>0</v>
      </c>
      <c r="E2237" s="57">
        <v>0</v>
      </c>
    </row>
    <row r="2238" spans="1:5" ht="60" x14ac:dyDescent="0.25">
      <c r="A2238" s="5" t="s">
        <v>4377</v>
      </c>
      <c r="B2238" s="15" t="s">
        <v>4378</v>
      </c>
      <c r="C2238" s="20" t="s">
        <v>1338</v>
      </c>
      <c r="D2238" s="46">
        <v>0</v>
      </c>
      <c r="E2238" s="57">
        <v>0</v>
      </c>
    </row>
    <row r="2239" spans="1:5" ht="60" x14ac:dyDescent="0.25">
      <c r="A2239" s="5" t="s">
        <v>4379</v>
      </c>
      <c r="B2239" s="15" t="s">
        <v>4380</v>
      </c>
      <c r="C2239" s="20" t="s">
        <v>1338</v>
      </c>
      <c r="D2239" s="46">
        <v>0</v>
      </c>
      <c r="E2239" s="57">
        <v>0</v>
      </c>
    </row>
    <row r="2240" spans="1:5" ht="60" x14ac:dyDescent="0.25">
      <c r="A2240" s="5" t="s">
        <v>4381</v>
      </c>
      <c r="B2240" s="15" t="s">
        <v>4382</v>
      </c>
      <c r="C2240" s="20" t="s">
        <v>33</v>
      </c>
      <c r="D2240" s="43">
        <v>20.949495315551758</v>
      </c>
      <c r="E2240" s="54">
        <v>20.949493408203125</v>
      </c>
    </row>
    <row r="2241" spans="1:5" ht="60" x14ac:dyDescent="0.25">
      <c r="A2241" s="5" t="s">
        <v>4383</v>
      </c>
      <c r="B2241" s="15" t="s">
        <v>4384</v>
      </c>
      <c r="C2241" s="20" t="s">
        <v>3790</v>
      </c>
      <c r="D2241" s="44">
        <v>134215.53125</v>
      </c>
      <c r="E2241" s="55">
        <v>128913.4375</v>
      </c>
    </row>
    <row r="2242" spans="1:5" ht="60" x14ac:dyDescent="0.25">
      <c r="A2242" s="5" t="s">
        <v>4385</v>
      </c>
      <c r="B2242" s="15" t="s">
        <v>4386</v>
      </c>
      <c r="C2242" s="20" t="s">
        <v>38</v>
      </c>
      <c r="D2242" s="47">
        <v>0.96679580211639404</v>
      </c>
      <c r="E2242" s="58">
        <v>0.96679484844207764</v>
      </c>
    </row>
    <row r="2243" spans="1:5" ht="60" x14ac:dyDescent="0.25">
      <c r="A2243" s="5" t="s">
        <v>4387</v>
      </c>
      <c r="B2243" s="15" t="s">
        <v>4388</v>
      </c>
      <c r="C2243" s="20" t="s">
        <v>30</v>
      </c>
      <c r="D2243" s="45">
        <v>143.604736328125</v>
      </c>
      <c r="E2243" s="54">
        <v>89.45196533203125</v>
      </c>
    </row>
    <row r="2244" spans="1:5" ht="60" x14ac:dyDescent="0.25">
      <c r="A2244" s="5" t="s">
        <v>4389</v>
      </c>
      <c r="B2244" s="15" t="s">
        <v>4390</v>
      </c>
      <c r="C2244" s="20" t="s">
        <v>41</v>
      </c>
      <c r="D2244" s="45">
        <v>403.33895874023437</v>
      </c>
      <c r="E2244" s="56">
        <v>389.76235961914062</v>
      </c>
    </row>
    <row r="2245" spans="1:5" ht="60" x14ac:dyDescent="0.25">
      <c r="A2245" s="5" t="s">
        <v>4391</v>
      </c>
      <c r="B2245" s="15" t="s">
        <v>4392</v>
      </c>
      <c r="C2245" s="20" t="s">
        <v>41</v>
      </c>
      <c r="D2245" s="50">
        <v>7.6182573102414608E-3</v>
      </c>
      <c r="E2245" s="61">
        <v>7.1421158500015736E-3</v>
      </c>
    </row>
    <row r="2246" spans="1:5" ht="60" x14ac:dyDescent="0.25">
      <c r="A2246" s="5" t="s">
        <v>4393</v>
      </c>
      <c r="B2246" s="15" t="s">
        <v>4394</v>
      </c>
      <c r="C2246" s="20" t="s">
        <v>371</v>
      </c>
      <c r="D2246" s="43">
        <v>97.753410339355469</v>
      </c>
      <c r="E2246" s="54">
        <v>50.676692962646484</v>
      </c>
    </row>
    <row r="2247" spans="1:5" ht="60" x14ac:dyDescent="0.25">
      <c r="A2247" s="5" t="s">
        <v>4395</v>
      </c>
      <c r="B2247" s="15" t="s">
        <v>4396</v>
      </c>
      <c r="C2247" s="20" t="s">
        <v>33</v>
      </c>
      <c r="D2247" s="42">
        <v>4.1353001594543457</v>
      </c>
      <c r="E2247" s="54">
        <v>22.006118774414063</v>
      </c>
    </row>
    <row r="2248" spans="1:5" ht="60" x14ac:dyDescent="0.25">
      <c r="A2248" s="5" t="s">
        <v>4397</v>
      </c>
      <c r="B2248" s="15" t="s">
        <v>4398</v>
      </c>
      <c r="C2248" s="20" t="s">
        <v>376</v>
      </c>
      <c r="D2248" s="47">
        <v>0.6672244668006897</v>
      </c>
      <c r="E2248" s="58">
        <v>0.5110241174697876</v>
      </c>
    </row>
    <row r="2249" spans="1:5" ht="60" x14ac:dyDescent="0.25">
      <c r="A2249" s="5" t="s">
        <v>4399</v>
      </c>
      <c r="B2249" s="15" t="s">
        <v>4400</v>
      </c>
      <c r="C2249" s="20" t="s">
        <v>371</v>
      </c>
      <c r="D2249" s="45">
        <v>130.05145263671875</v>
      </c>
      <c r="E2249" s="54">
        <v>69.564186096191406</v>
      </c>
    </row>
    <row r="2250" spans="1:5" ht="60" x14ac:dyDescent="0.25">
      <c r="A2250" s="5" t="s">
        <v>4401</v>
      </c>
      <c r="B2250" s="15" t="s">
        <v>4402</v>
      </c>
      <c r="C2250" s="20" t="s">
        <v>3752</v>
      </c>
      <c r="D2250" s="43">
        <v>28.637506484985352</v>
      </c>
      <c r="E2250" s="54">
        <v>28.922441482543945</v>
      </c>
    </row>
    <row r="2251" spans="1:5" ht="60" x14ac:dyDescent="0.25">
      <c r="A2251" s="5" t="s">
        <v>4403</v>
      </c>
      <c r="B2251" s="15" t="s">
        <v>4404</v>
      </c>
      <c r="C2251" s="20" t="s">
        <v>41</v>
      </c>
      <c r="D2251" s="43">
        <v>82.128883361816406</v>
      </c>
      <c r="E2251" s="54">
        <v>82.79766845703125</v>
      </c>
    </row>
    <row r="2252" spans="1:5" ht="60" x14ac:dyDescent="0.25">
      <c r="A2252" s="5" t="s">
        <v>4405</v>
      </c>
      <c r="B2252" s="15" t="s">
        <v>4406</v>
      </c>
      <c r="C2252" s="20" t="s">
        <v>162</v>
      </c>
      <c r="D2252" s="45">
        <v>140.22515869140625</v>
      </c>
      <c r="E2252" s="56">
        <v>116.73631286621094</v>
      </c>
    </row>
    <row r="2253" spans="1:5" ht="60" x14ac:dyDescent="0.25">
      <c r="A2253" s="5" t="s">
        <v>4407</v>
      </c>
      <c r="B2253" s="15" t="s">
        <v>4408</v>
      </c>
      <c r="C2253" s="20" t="s">
        <v>3759</v>
      </c>
      <c r="D2253" s="47">
        <v>0.79899114370346069</v>
      </c>
      <c r="E2253" s="58">
        <v>0.92745250463485718</v>
      </c>
    </row>
    <row r="2254" spans="1:5" ht="60" x14ac:dyDescent="0.25">
      <c r="A2254" s="5" t="s">
        <v>4409</v>
      </c>
      <c r="B2254" s="15" t="s">
        <v>4410</v>
      </c>
      <c r="C2254" s="20" t="s">
        <v>33</v>
      </c>
      <c r="D2254" s="43">
        <v>65.910049438476563</v>
      </c>
      <c r="E2254" s="54">
        <v>66.071884155273438</v>
      </c>
    </row>
    <row r="2255" spans="1:5" ht="60" x14ac:dyDescent="0.25">
      <c r="A2255" s="5" t="s">
        <v>4411</v>
      </c>
      <c r="B2255" s="15" t="s">
        <v>4412</v>
      </c>
      <c r="C2255" s="20" t="s">
        <v>33</v>
      </c>
      <c r="D2255" s="42">
        <v>2.943819522857666</v>
      </c>
      <c r="E2255" s="53">
        <v>3.5410382747650146</v>
      </c>
    </row>
    <row r="2256" spans="1:5" ht="60" x14ac:dyDescent="0.25">
      <c r="A2256" s="5" t="s">
        <v>4413</v>
      </c>
      <c r="B2256" s="15" t="s">
        <v>4414</v>
      </c>
      <c r="C2256" s="20" t="s">
        <v>33</v>
      </c>
      <c r="D2256" s="43">
        <v>13.249808311462402</v>
      </c>
      <c r="E2256" s="54">
        <v>13.960526466369629</v>
      </c>
    </row>
    <row r="2257" spans="1:5" ht="60" x14ac:dyDescent="0.25">
      <c r="A2257" s="5" t="s">
        <v>4415</v>
      </c>
      <c r="B2257" s="15" t="s">
        <v>4416</v>
      </c>
      <c r="C2257" s="20" t="s">
        <v>33</v>
      </c>
      <c r="D2257" s="43">
        <v>17.100324630737305</v>
      </c>
      <c r="E2257" s="54">
        <v>15.628491401672363</v>
      </c>
    </row>
    <row r="2258" spans="1:5" ht="75" x14ac:dyDescent="0.25">
      <c r="A2258" s="5" t="s">
        <v>4417</v>
      </c>
      <c r="B2258" s="15" t="s">
        <v>4418</v>
      </c>
      <c r="C2258" s="20" t="s">
        <v>33</v>
      </c>
      <c r="D2258" s="46">
        <v>0</v>
      </c>
      <c r="E2258" s="57">
        <v>0</v>
      </c>
    </row>
    <row r="2259" spans="1:5" ht="60" x14ac:dyDescent="0.25">
      <c r="A2259" s="5" t="s">
        <v>4419</v>
      </c>
      <c r="B2259" s="15" t="s">
        <v>4420</v>
      </c>
      <c r="C2259" s="20" t="s">
        <v>33</v>
      </c>
      <c r="D2259" s="47">
        <v>0.79281944036483765</v>
      </c>
      <c r="E2259" s="58">
        <v>0.79471695423126221</v>
      </c>
    </row>
    <row r="2260" spans="1:5" ht="60" x14ac:dyDescent="0.25">
      <c r="A2260" s="5" t="s">
        <v>4421</v>
      </c>
      <c r="B2260" s="15" t="s">
        <v>4422</v>
      </c>
      <c r="C2260" s="20" t="s">
        <v>33</v>
      </c>
      <c r="D2260" s="50">
        <v>3.1713978387415409E-3</v>
      </c>
      <c r="E2260" s="61">
        <v>3.3418259117752314E-3</v>
      </c>
    </row>
    <row r="2261" spans="1:5" ht="60" x14ac:dyDescent="0.25">
      <c r="A2261" s="5" t="s">
        <v>4423</v>
      </c>
      <c r="B2261" s="15" t="s">
        <v>4424</v>
      </c>
      <c r="C2261" s="20" t="s">
        <v>1347</v>
      </c>
      <c r="D2261" s="43">
        <v>15</v>
      </c>
      <c r="E2261" s="54">
        <v>15</v>
      </c>
    </row>
    <row r="2262" spans="1:5" ht="60" x14ac:dyDescent="0.25">
      <c r="A2262" s="5" t="s">
        <v>4425</v>
      </c>
      <c r="B2262" s="15" t="s">
        <v>4426</v>
      </c>
      <c r="C2262" s="20" t="s">
        <v>1338</v>
      </c>
      <c r="D2262" s="46">
        <v>0</v>
      </c>
      <c r="E2262" s="57">
        <v>0</v>
      </c>
    </row>
    <row r="2263" spans="1:5" ht="60" x14ac:dyDescent="0.25">
      <c r="A2263" s="5" t="s">
        <v>4427</v>
      </c>
      <c r="B2263" s="15" t="s">
        <v>4428</v>
      </c>
      <c r="C2263" s="20" t="s">
        <v>1338</v>
      </c>
      <c r="D2263" s="46">
        <v>0</v>
      </c>
      <c r="E2263" s="57">
        <v>0</v>
      </c>
    </row>
    <row r="2264" spans="1:5" ht="60" x14ac:dyDescent="0.25">
      <c r="A2264" s="5" t="s">
        <v>4429</v>
      </c>
      <c r="B2264" s="15" t="s">
        <v>4430</v>
      </c>
      <c r="C2264" s="20" t="s">
        <v>1338</v>
      </c>
      <c r="D2264" s="46">
        <v>0</v>
      </c>
      <c r="E2264" s="57">
        <v>0</v>
      </c>
    </row>
    <row r="2265" spans="1:5" ht="60" x14ac:dyDescent="0.25">
      <c r="A2265" s="5" t="s">
        <v>4431</v>
      </c>
      <c r="B2265" s="15" t="s">
        <v>4432</v>
      </c>
      <c r="C2265" s="20" t="s">
        <v>1338</v>
      </c>
      <c r="D2265" s="46">
        <v>0</v>
      </c>
      <c r="E2265" s="57">
        <v>0</v>
      </c>
    </row>
    <row r="2266" spans="1:5" ht="60" x14ac:dyDescent="0.25">
      <c r="A2266" s="5" t="s">
        <v>4433</v>
      </c>
      <c r="B2266" s="15" t="s">
        <v>4434</v>
      </c>
      <c r="C2266" s="20" t="s">
        <v>1338</v>
      </c>
      <c r="D2266" s="46">
        <v>0</v>
      </c>
      <c r="E2266" s="57">
        <v>0</v>
      </c>
    </row>
    <row r="2267" spans="1:5" ht="60" x14ac:dyDescent="0.25">
      <c r="A2267" s="5" t="s">
        <v>4435</v>
      </c>
      <c r="B2267" s="15" t="s">
        <v>4436</v>
      </c>
      <c r="C2267" s="20" t="s">
        <v>33</v>
      </c>
      <c r="D2267" s="42">
        <v>3.551063060760498</v>
      </c>
      <c r="E2267" s="53">
        <v>4.1969594955444336</v>
      </c>
    </row>
    <row r="2268" spans="1:5" ht="60" x14ac:dyDescent="0.25">
      <c r="A2268" s="5" t="s">
        <v>4437</v>
      </c>
      <c r="B2268" s="15" t="s">
        <v>4438</v>
      </c>
      <c r="C2268" s="20" t="s">
        <v>3790</v>
      </c>
      <c r="D2268" s="44">
        <v>315698.5</v>
      </c>
      <c r="E2268" s="55">
        <v>302066.4375</v>
      </c>
    </row>
    <row r="2269" spans="1:5" ht="45" x14ac:dyDescent="0.25">
      <c r="A2269" s="5" t="s">
        <v>4439</v>
      </c>
      <c r="B2269" s="15" t="s">
        <v>4440</v>
      </c>
      <c r="C2269" s="20" t="s">
        <v>38</v>
      </c>
      <c r="D2269" s="47">
        <v>0.96181046962738037</v>
      </c>
      <c r="E2269" s="58">
        <v>0.96180957555770874</v>
      </c>
    </row>
    <row r="2270" spans="1:5" ht="45" x14ac:dyDescent="0.25">
      <c r="A2270" s="5" t="s">
        <v>4441</v>
      </c>
      <c r="B2270" s="15" t="s">
        <v>4442</v>
      </c>
      <c r="C2270" s="20" t="s">
        <v>30</v>
      </c>
      <c r="D2270" s="45">
        <v>142.40473937988281</v>
      </c>
      <c r="E2270" s="54">
        <v>88.251983642578125</v>
      </c>
    </row>
    <row r="2271" spans="1:5" ht="45" x14ac:dyDescent="0.25">
      <c r="A2271" s="5" t="s">
        <v>4443</v>
      </c>
      <c r="B2271" s="15" t="s">
        <v>4444</v>
      </c>
      <c r="C2271" s="20" t="s">
        <v>41</v>
      </c>
      <c r="D2271" s="45">
        <v>403.33895874023437</v>
      </c>
      <c r="E2271" s="56">
        <v>389.76235961914062</v>
      </c>
    </row>
    <row r="2272" spans="1:5" ht="45" x14ac:dyDescent="0.25">
      <c r="A2272" s="5" t="s">
        <v>4445</v>
      </c>
      <c r="B2272" s="15" t="s">
        <v>4446</v>
      </c>
      <c r="C2272" s="20" t="s">
        <v>41</v>
      </c>
      <c r="D2272" s="50">
        <v>7.6182573102414608E-3</v>
      </c>
      <c r="E2272" s="61">
        <v>7.1421158500015736E-3</v>
      </c>
    </row>
    <row r="2273" spans="1:5" ht="60" x14ac:dyDescent="0.25">
      <c r="A2273" s="5" t="s">
        <v>4447</v>
      </c>
      <c r="B2273" s="15" t="s">
        <v>4448</v>
      </c>
      <c r="C2273" s="20" t="s">
        <v>371</v>
      </c>
      <c r="D2273" s="43">
        <v>96.668533325195312</v>
      </c>
      <c r="E2273" s="54">
        <v>49.678470611572266</v>
      </c>
    </row>
    <row r="2274" spans="1:5" ht="60" x14ac:dyDescent="0.25">
      <c r="A2274" s="5" t="s">
        <v>4449</v>
      </c>
      <c r="B2274" s="15" t="s">
        <v>4450</v>
      </c>
      <c r="C2274" s="20" t="s">
        <v>33</v>
      </c>
      <c r="D2274" s="42">
        <v>4.2537517547607422</v>
      </c>
      <c r="E2274" s="54">
        <v>22.921426773071289</v>
      </c>
    </row>
    <row r="2275" spans="1:5" ht="45" x14ac:dyDescent="0.25">
      <c r="A2275" s="5" t="s">
        <v>4451</v>
      </c>
      <c r="B2275" s="15" t="s">
        <v>4452</v>
      </c>
      <c r="C2275" s="20" t="s">
        <v>376</v>
      </c>
      <c r="D2275" s="47">
        <v>0.66552066802978516</v>
      </c>
      <c r="E2275" s="58">
        <v>0.5089077353477478</v>
      </c>
    </row>
    <row r="2276" spans="1:5" ht="45" x14ac:dyDescent="0.25">
      <c r="A2276" s="5" t="s">
        <v>4453</v>
      </c>
      <c r="B2276" s="15" t="s">
        <v>4454</v>
      </c>
      <c r="C2276" s="20" t="s">
        <v>371</v>
      </c>
      <c r="D2276" s="45">
        <v>128.71781921386719</v>
      </c>
      <c r="E2276" s="54">
        <v>68.260086059570313</v>
      </c>
    </row>
    <row r="2277" spans="1:5" ht="60" x14ac:dyDescent="0.25">
      <c r="A2277" s="5" t="s">
        <v>4455</v>
      </c>
      <c r="B2277" s="15" t="s">
        <v>4456</v>
      </c>
      <c r="C2277" s="20" t="s">
        <v>3752</v>
      </c>
      <c r="D2277" s="43">
        <v>28.637506484985352</v>
      </c>
      <c r="E2277" s="54">
        <v>28.922441482543945</v>
      </c>
    </row>
    <row r="2278" spans="1:5" ht="60" x14ac:dyDescent="0.25">
      <c r="A2278" s="5" t="s">
        <v>4457</v>
      </c>
      <c r="B2278" s="15" t="s">
        <v>4458</v>
      </c>
      <c r="C2278" s="20" t="s">
        <v>41</v>
      </c>
      <c r="D2278" s="43">
        <v>82.128883361816406</v>
      </c>
      <c r="E2278" s="54">
        <v>82.79766845703125</v>
      </c>
    </row>
    <row r="2279" spans="1:5" ht="45" x14ac:dyDescent="0.25">
      <c r="A2279" s="5" t="s">
        <v>4459</v>
      </c>
      <c r="B2279" s="15" t="s">
        <v>4460</v>
      </c>
      <c r="C2279" s="20" t="s">
        <v>162</v>
      </c>
      <c r="D2279" s="45">
        <v>140.54612731933594</v>
      </c>
      <c r="E2279" s="56">
        <v>116.95305633544922</v>
      </c>
    </row>
    <row r="2280" spans="1:5" ht="45" x14ac:dyDescent="0.25">
      <c r="A2280" s="5" t="s">
        <v>4461</v>
      </c>
      <c r="B2280" s="15" t="s">
        <v>4462</v>
      </c>
      <c r="C2280" s="20" t="s">
        <v>3759</v>
      </c>
      <c r="D2280" s="47">
        <v>0.79716646671295166</v>
      </c>
      <c r="E2280" s="58">
        <v>0.92573374509811401</v>
      </c>
    </row>
    <row r="2281" spans="1:5" ht="60" x14ac:dyDescent="0.25">
      <c r="A2281" s="5" t="s">
        <v>4463</v>
      </c>
      <c r="B2281" s="15" t="s">
        <v>4464</v>
      </c>
      <c r="C2281" s="20" t="s">
        <v>33</v>
      </c>
      <c r="D2281" s="43">
        <v>65.910049438476563</v>
      </c>
      <c r="E2281" s="54">
        <v>66.071884155273438</v>
      </c>
    </row>
    <row r="2282" spans="1:5" ht="60" x14ac:dyDescent="0.25">
      <c r="A2282" s="5" t="s">
        <v>4465</v>
      </c>
      <c r="B2282" s="15" t="s">
        <v>4466</v>
      </c>
      <c r="C2282" s="20" t="s">
        <v>33</v>
      </c>
      <c r="D2282" s="42">
        <v>2.943819522857666</v>
      </c>
      <c r="E2282" s="53">
        <v>3.5410382747650146</v>
      </c>
    </row>
    <row r="2283" spans="1:5" ht="60" x14ac:dyDescent="0.25">
      <c r="A2283" s="5" t="s">
        <v>4467</v>
      </c>
      <c r="B2283" s="15" t="s">
        <v>4468</v>
      </c>
      <c r="C2283" s="20" t="s">
        <v>33</v>
      </c>
      <c r="D2283" s="43">
        <v>13.249808311462402</v>
      </c>
      <c r="E2283" s="54">
        <v>13.960526466369629</v>
      </c>
    </row>
    <row r="2284" spans="1:5" ht="60" x14ac:dyDescent="0.25">
      <c r="A2284" s="5" t="s">
        <v>4469</v>
      </c>
      <c r="B2284" s="15" t="s">
        <v>4470</v>
      </c>
      <c r="C2284" s="20" t="s">
        <v>33</v>
      </c>
      <c r="D2284" s="43">
        <v>17.100324630737305</v>
      </c>
      <c r="E2284" s="54">
        <v>15.628491401672363</v>
      </c>
    </row>
    <row r="2285" spans="1:5" ht="60" x14ac:dyDescent="0.25">
      <c r="A2285" s="5" t="s">
        <v>4471</v>
      </c>
      <c r="B2285" s="15" t="s">
        <v>4472</v>
      </c>
      <c r="C2285" s="20" t="s">
        <v>33</v>
      </c>
      <c r="D2285" s="46">
        <v>0</v>
      </c>
      <c r="E2285" s="57">
        <v>0</v>
      </c>
    </row>
    <row r="2286" spans="1:5" ht="60" x14ac:dyDescent="0.25">
      <c r="A2286" s="5" t="s">
        <v>4473</v>
      </c>
      <c r="B2286" s="15" t="s">
        <v>4474</v>
      </c>
      <c r="C2286" s="20" t="s">
        <v>33</v>
      </c>
      <c r="D2286" s="47">
        <v>0.79281944036483765</v>
      </c>
      <c r="E2286" s="58">
        <v>0.79471695423126221</v>
      </c>
    </row>
    <row r="2287" spans="1:5" ht="60" x14ac:dyDescent="0.25">
      <c r="A2287" s="5" t="s">
        <v>4475</v>
      </c>
      <c r="B2287" s="15" t="s">
        <v>4476</v>
      </c>
      <c r="C2287" s="20" t="s">
        <v>33</v>
      </c>
      <c r="D2287" s="50">
        <v>3.1713978387415409E-3</v>
      </c>
      <c r="E2287" s="61">
        <v>3.3418259117752314E-3</v>
      </c>
    </row>
    <row r="2288" spans="1:5" ht="60" x14ac:dyDescent="0.25">
      <c r="A2288" s="5" t="s">
        <v>4477</v>
      </c>
      <c r="B2288" s="15" t="s">
        <v>4478</v>
      </c>
      <c r="C2288" s="20" t="s">
        <v>1347</v>
      </c>
      <c r="D2288" s="43">
        <v>15</v>
      </c>
      <c r="E2288" s="54">
        <v>15</v>
      </c>
    </row>
    <row r="2289" spans="1:5" ht="45" x14ac:dyDescent="0.25">
      <c r="A2289" s="5" t="s">
        <v>4479</v>
      </c>
      <c r="B2289" s="15" t="s">
        <v>4480</v>
      </c>
      <c r="C2289" s="20" t="s">
        <v>1338</v>
      </c>
      <c r="D2289" s="46">
        <v>0</v>
      </c>
      <c r="E2289" s="57">
        <v>0</v>
      </c>
    </row>
    <row r="2290" spans="1:5" ht="60" x14ac:dyDescent="0.25">
      <c r="A2290" s="5" t="s">
        <v>4481</v>
      </c>
      <c r="B2290" s="15" t="s">
        <v>4482</v>
      </c>
      <c r="C2290" s="20" t="s">
        <v>1338</v>
      </c>
      <c r="D2290" s="46">
        <v>0</v>
      </c>
      <c r="E2290" s="57">
        <v>0</v>
      </c>
    </row>
    <row r="2291" spans="1:5" ht="45" x14ac:dyDescent="0.25">
      <c r="A2291" s="5" t="s">
        <v>4483</v>
      </c>
      <c r="B2291" s="15" t="s">
        <v>4484</v>
      </c>
      <c r="C2291" s="20" t="s">
        <v>1338</v>
      </c>
      <c r="D2291" s="46">
        <v>0</v>
      </c>
      <c r="E2291" s="57">
        <v>0</v>
      </c>
    </row>
    <row r="2292" spans="1:5" ht="60" x14ac:dyDescent="0.25">
      <c r="A2292" s="5" t="s">
        <v>4485</v>
      </c>
      <c r="B2292" s="15" t="s">
        <v>4486</v>
      </c>
      <c r="C2292" s="20" t="s">
        <v>1338</v>
      </c>
      <c r="D2292" s="46">
        <v>0</v>
      </c>
      <c r="E2292" s="57">
        <v>0</v>
      </c>
    </row>
    <row r="2293" spans="1:5" ht="45" x14ac:dyDescent="0.25">
      <c r="A2293" s="5" t="s">
        <v>4487</v>
      </c>
      <c r="B2293" s="15" t="s">
        <v>4488</v>
      </c>
      <c r="C2293" s="20" t="s">
        <v>1338</v>
      </c>
      <c r="D2293" s="46">
        <v>0</v>
      </c>
      <c r="E2293" s="57">
        <v>0</v>
      </c>
    </row>
    <row r="2294" spans="1:5" ht="45" x14ac:dyDescent="0.25">
      <c r="A2294" s="5" t="s">
        <v>4489</v>
      </c>
      <c r="B2294" s="15" t="s">
        <v>4490</v>
      </c>
      <c r="C2294" s="20" t="s">
        <v>33</v>
      </c>
      <c r="D2294" s="42">
        <v>3.551063060760498</v>
      </c>
      <c r="E2294" s="53">
        <v>4.1969594955444336</v>
      </c>
    </row>
    <row r="2295" spans="1:5" ht="60" x14ac:dyDescent="0.25">
      <c r="A2295" s="5" t="s">
        <v>4491</v>
      </c>
      <c r="B2295" s="15" t="s">
        <v>4492</v>
      </c>
      <c r="C2295" s="20" t="s">
        <v>3790</v>
      </c>
      <c r="D2295" s="44">
        <v>315698.5</v>
      </c>
      <c r="E2295" s="55">
        <v>302066.4375</v>
      </c>
    </row>
    <row r="2296" spans="1:5" ht="45" x14ac:dyDescent="0.25">
      <c r="A2296" s="5" t="s">
        <v>4493</v>
      </c>
      <c r="B2296" s="15" t="s">
        <v>4494</v>
      </c>
      <c r="C2296" s="20" t="s">
        <v>38</v>
      </c>
      <c r="D2296" s="42">
        <v>1.0124009847640991</v>
      </c>
      <c r="E2296" s="53">
        <v>1.0124000310897827</v>
      </c>
    </row>
    <row r="2297" spans="1:5" ht="45" x14ac:dyDescent="0.25">
      <c r="A2297" s="5" t="s">
        <v>4495</v>
      </c>
      <c r="B2297" s="15" t="s">
        <v>4496</v>
      </c>
      <c r="C2297" s="20" t="s">
        <v>30</v>
      </c>
      <c r="D2297" s="45">
        <v>149.40191650390625</v>
      </c>
      <c r="E2297" s="54">
        <v>94.416191101074219</v>
      </c>
    </row>
    <row r="2298" spans="1:5" ht="45" x14ac:dyDescent="0.25">
      <c r="A2298" s="5" t="s">
        <v>4497</v>
      </c>
      <c r="B2298" s="15" t="s">
        <v>4498</v>
      </c>
      <c r="C2298" s="20" t="s">
        <v>41</v>
      </c>
      <c r="D2298" s="45">
        <v>403.33895874023437</v>
      </c>
      <c r="E2298" s="56">
        <v>389.76235961914062</v>
      </c>
    </row>
    <row r="2299" spans="1:5" ht="45" x14ac:dyDescent="0.25">
      <c r="A2299" s="5" t="s">
        <v>4499</v>
      </c>
      <c r="B2299" s="15" t="s">
        <v>4500</v>
      </c>
      <c r="C2299" s="20" t="s">
        <v>41</v>
      </c>
      <c r="D2299" s="50">
        <v>7.6182573102414608E-3</v>
      </c>
      <c r="E2299" s="61">
        <v>7.1421158500015736E-3</v>
      </c>
    </row>
    <row r="2300" spans="1:5" ht="45" x14ac:dyDescent="0.25">
      <c r="A2300" s="5" t="s">
        <v>4501</v>
      </c>
      <c r="B2300" s="15" t="s">
        <v>4502</v>
      </c>
      <c r="C2300" s="20" t="s">
        <v>371</v>
      </c>
      <c r="D2300" s="45">
        <v>103.02014923095703</v>
      </c>
      <c r="E2300" s="54">
        <v>54.827541351318359</v>
      </c>
    </row>
    <row r="2301" spans="1:5" ht="60" x14ac:dyDescent="0.25">
      <c r="A2301" s="5" t="s">
        <v>4503</v>
      </c>
      <c r="B2301" s="15" t="s">
        <v>4504</v>
      </c>
      <c r="C2301" s="20" t="s">
        <v>33</v>
      </c>
      <c r="D2301" s="42">
        <v>3.6960299015045166</v>
      </c>
      <c r="E2301" s="54">
        <v>19.126676559448242</v>
      </c>
    </row>
    <row r="2302" spans="1:5" ht="45" x14ac:dyDescent="0.25">
      <c r="A2302" s="5" t="s">
        <v>4505</v>
      </c>
      <c r="B2302" s="15" t="s">
        <v>4506</v>
      </c>
      <c r="C2302" s="20" t="s">
        <v>376</v>
      </c>
      <c r="D2302" s="47">
        <v>0.66920924186706543</v>
      </c>
      <c r="E2302" s="58">
        <v>0.512562096118927</v>
      </c>
    </row>
    <row r="2303" spans="1:5" ht="45" x14ac:dyDescent="0.25">
      <c r="A2303" s="5" t="s">
        <v>4507</v>
      </c>
      <c r="B2303" s="15" t="s">
        <v>4508</v>
      </c>
      <c r="C2303" s="20" t="s">
        <v>371</v>
      </c>
      <c r="D2303" s="45">
        <v>136.50004577636719</v>
      </c>
      <c r="E2303" s="54">
        <v>74.962532043457031</v>
      </c>
    </row>
    <row r="2304" spans="1:5" ht="60" x14ac:dyDescent="0.25">
      <c r="A2304" s="5" t="s">
        <v>4509</v>
      </c>
      <c r="B2304" s="15" t="s">
        <v>4510</v>
      </c>
      <c r="C2304" s="20" t="s">
        <v>3752</v>
      </c>
      <c r="D2304" s="43">
        <v>28.637506484985352</v>
      </c>
      <c r="E2304" s="54">
        <v>28.922441482543945</v>
      </c>
    </row>
    <row r="2305" spans="1:5" ht="45" x14ac:dyDescent="0.25">
      <c r="A2305" s="5" t="s">
        <v>4511</v>
      </c>
      <c r="B2305" s="15" t="s">
        <v>4512</v>
      </c>
      <c r="C2305" s="20" t="s">
        <v>41</v>
      </c>
      <c r="D2305" s="43">
        <v>82.128883361816406</v>
      </c>
      <c r="E2305" s="54">
        <v>82.79766845703125</v>
      </c>
    </row>
    <row r="2306" spans="1:5" ht="45" x14ac:dyDescent="0.25">
      <c r="A2306" s="5" t="s">
        <v>4513</v>
      </c>
      <c r="B2306" s="15" t="s">
        <v>4514</v>
      </c>
      <c r="C2306" s="20" t="s">
        <v>162</v>
      </c>
      <c r="D2306" s="45">
        <v>135.77122497558594</v>
      </c>
      <c r="E2306" s="56">
        <v>113.00392913818359</v>
      </c>
    </row>
    <row r="2307" spans="1:5" ht="45" x14ac:dyDescent="0.25">
      <c r="A2307" s="5" t="s">
        <v>4515</v>
      </c>
      <c r="B2307" s="15" t="s">
        <v>4516</v>
      </c>
      <c r="C2307" s="20" t="s">
        <v>3759</v>
      </c>
      <c r="D2307" s="47">
        <v>0.82520192861557007</v>
      </c>
      <c r="E2307" s="58">
        <v>0.95808517932891846</v>
      </c>
    </row>
    <row r="2308" spans="1:5" ht="60" x14ac:dyDescent="0.25">
      <c r="A2308" s="5" t="s">
        <v>4517</v>
      </c>
      <c r="B2308" s="15" t="s">
        <v>4518</v>
      </c>
      <c r="C2308" s="20" t="s">
        <v>33</v>
      </c>
      <c r="D2308" s="43">
        <v>65.910049438476563</v>
      </c>
      <c r="E2308" s="54">
        <v>66.071884155273438</v>
      </c>
    </row>
    <row r="2309" spans="1:5" ht="60" x14ac:dyDescent="0.25">
      <c r="A2309" s="5" t="s">
        <v>4519</v>
      </c>
      <c r="B2309" s="15" t="s">
        <v>4520</v>
      </c>
      <c r="C2309" s="20" t="s">
        <v>33</v>
      </c>
      <c r="D2309" s="42">
        <v>2.943819522857666</v>
      </c>
      <c r="E2309" s="53">
        <v>3.5410382747650146</v>
      </c>
    </row>
    <row r="2310" spans="1:5" ht="60" x14ac:dyDescent="0.25">
      <c r="A2310" s="5" t="s">
        <v>4521</v>
      </c>
      <c r="B2310" s="15" t="s">
        <v>4522</v>
      </c>
      <c r="C2310" s="20" t="s">
        <v>33</v>
      </c>
      <c r="D2310" s="43">
        <v>13.249808311462402</v>
      </c>
      <c r="E2310" s="54">
        <v>13.960526466369629</v>
      </c>
    </row>
    <row r="2311" spans="1:5" ht="60" x14ac:dyDescent="0.25">
      <c r="A2311" s="5" t="s">
        <v>4523</v>
      </c>
      <c r="B2311" s="15" t="s">
        <v>4524</v>
      </c>
      <c r="C2311" s="20" t="s">
        <v>33</v>
      </c>
      <c r="D2311" s="43">
        <v>17.100324630737305</v>
      </c>
      <c r="E2311" s="54">
        <v>15.628491401672363</v>
      </c>
    </row>
    <row r="2312" spans="1:5" ht="60" x14ac:dyDescent="0.25">
      <c r="A2312" s="5" t="s">
        <v>4525</v>
      </c>
      <c r="B2312" s="15" t="s">
        <v>4526</v>
      </c>
      <c r="C2312" s="20" t="s">
        <v>33</v>
      </c>
      <c r="D2312" s="46">
        <v>0</v>
      </c>
      <c r="E2312" s="57">
        <v>0</v>
      </c>
    </row>
    <row r="2313" spans="1:5" ht="60" x14ac:dyDescent="0.25">
      <c r="A2313" s="5" t="s">
        <v>4527</v>
      </c>
      <c r="B2313" s="15" t="s">
        <v>4528</v>
      </c>
      <c r="C2313" s="20" t="s">
        <v>33</v>
      </c>
      <c r="D2313" s="47">
        <v>0.79281944036483765</v>
      </c>
      <c r="E2313" s="58">
        <v>0.79471695423126221</v>
      </c>
    </row>
    <row r="2314" spans="1:5" ht="60" x14ac:dyDescent="0.25">
      <c r="A2314" s="5" t="s">
        <v>4529</v>
      </c>
      <c r="B2314" s="15" t="s">
        <v>4530</v>
      </c>
      <c r="C2314" s="20" t="s">
        <v>33</v>
      </c>
      <c r="D2314" s="50">
        <v>3.1713978387415409E-3</v>
      </c>
      <c r="E2314" s="61">
        <v>3.3418259117752314E-3</v>
      </c>
    </row>
    <row r="2315" spans="1:5" ht="60" x14ac:dyDescent="0.25">
      <c r="A2315" s="5" t="s">
        <v>4531</v>
      </c>
      <c r="B2315" s="15" t="s">
        <v>4532</v>
      </c>
      <c r="C2315" s="20" t="s">
        <v>1347</v>
      </c>
      <c r="D2315" s="43">
        <v>15</v>
      </c>
      <c r="E2315" s="54">
        <v>15</v>
      </c>
    </row>
    <row r="2316" spans="1:5" ht="45" x14ac:dyDescent="0.25">
      <c r="A2316" s="5" t="s">
        <v>4533</v>
      </c>
      <c r="B2316" s="15" t="s">
        <v>4534</v>
      </c>
      <c r="C2316" s="20" t="s">
        <v>1338</v>
      </c>
      <c r="D2316" s="46">
        <v>0</v>
      </c>
      <c r="E2316" s="57">
        <v>0</v>
      </c>
    </row>
    <row r="2317" spans="1:5" ht="45" x14ac:dyDescent="0.25">
      <c r="A2317" s="5" t="s">
        <v>4535</v>
      </c>
      <c r="B2317" s="15" t="s">
        <v>4536</v>
      </c>
      <c r="C2317" s="20" t="s">
        <v>1338</v>
      </c>
      <c r="D2317" s="46">
        <v>0</v>
      </c>
      <c r="E2317" s="57">
        <v>0</v>
      </c>
    </row>
    <row r="2318" spans="1:5" ht="45" x14ac:dyDescent="0.25">
      <c r="A2318" s="5" t="s">
        <v>4537</v>
      </c>
      <c r="B2318" s="15" t="s">
        <v>4538</v>
      </c>
      <c r="C2318" s="20" t="s">
        <v>1338</v>
      </c>
      <c r="D2318" s="46">
        <v>0</v>
      </c>
      <c r="E2318" s="57">
        <v>0</v>
      </c>
    </row>
    <row r="2319" spans="1:5" ht="45" x14ac:dyDescent="0.25">
      <c r="A2319" s="5" t="s">
        <v>4539</v>
      </c>
      <c r="B2319" s="15" t="s">
        <v>4540</v>
      </c>
      <c r="C2319" s="20" t="s">
        <v>1338</v>
      </c>
      <c r="D2319" s="46">
        <v>0</v>
      </c>
      <c r="E2319" s="57">
        <v>0</v>
      </c>
    </row>
    <row r="2320" spans="1:5" ht="45" x14ac:dyDescent="0.25">
      <c r="A2320" s="5" t="s">
        <v>4541</v>
      </c>
      <c r="B2320" s="15" t="s">
        <v>4542</v>
      </c>
      <c r="C2320" s="20" t="s">
        <v>1338</v>
      </c>
      <c r="D2320" s="46">
        <v>0</v>
      </c>
      <c r="E2320" s="57">
        <v>0</v>
      </c>
    </row>
    <row r="2321" spans="1:5" ht="45" x14ac:dyDescent="0.25">
      <c r="A2321" s="5" t="s">
        <v>4543</v>
      </c>
      <c r="B2321" s="15" t="s">
        <v>4544</v>
      </c>
      <c r="C2321" s="20" t="s">
        <v>33</v>
      </c>
      <c r="D2321" s="42">
        <v>3.551063060760498</v>
      </c>
      <c r="E2321" s="53">
        <v>4.1969594955444336</v>
      </c>
    </row>
    <row r="2322" spans="1:5" ht="60" x14ac:dyDescent="0.25">
      <c r="A2322" s="5" t="s">
        <v>4545</v>
      </c>
      <c r="B2322" s="15" t="s">
        <v>4546</v>
      </c>
      <c r="C2322" s="20" t="s">
        <v>3790</v>
      </c>
      <c r="D2322" s="44">
        <v>315698.5</v>
      </c>
      <c r="E2322" s="55">
        <v>302066.4375</v>
      </c>
    </row>
    <row r="2323" spans="1:5" ht="45" x14ac:dyDescent="0.25">
      <c r="A2323" s="5" t="s">
        <v>4547</v>
      </c>
      <c r="B2323" s="15" t="s">
        <v>4548</v>
      </c>
      <c r="C2323" s="20" t="s">
        <v>38</v>
      </c>
      <c r="D2323" s="42">
        <v>1.0124009847640991</v>
      </c>
      <c r="E2323" s="53">
        <v>1.0124000310897827</v>
      </c>
    </row>
    <row r="2324" spans="1:5" ht="45" x14ac:dyDescent="0.25">
      <c r="A2324" s="5" t="s">
        <v>4549</v>
      </c>
      <c r="B2324" s="15" t="s">
        <v>4550</v>
      </c>
      <c r="C2324" s="20" t="s">
        <v>30</v>
      </c>
      <c r="D2324" s="43">
        <v>32.180335998535156</v>
      </c>
      <c r="E2324" s="54">
        <v>30.000160217285156</v>
      </c>
    </row>
    <row r="2325" spans="1:5" ht="45" x14ac:dyDescent="0.25">
      <c r="A2325" s="5" t="s">
        <v>4551</v>
      </c>
      <c r="B2325" s="15" t="s">
        <v>4552</v>
      </c>
      <c r="C2325" s="20" t="s">
        <v>41</v>
      </c>
      <c r="D2325" s="43">
        <v>89.299324035644531</v>
      </c>
      <c r="E2325" s="54">
        <v>85.72564697265625</v>
      </c>
    </row>
    <row r="2326" spans="1:5" ht="45" x14ac:dyDescent="0.25">
      <c r="A2326" s="5" t="s">
        <v>4553</v>
      </c>
      <c r="B2326" s="15" t="s">
        <v>4554</v>
      </c>
      <c r="C2326" s="20" t="s">
        <v>41</v>
      </c>
      <c r="D2326" s="46">
        <v>0</v>
      </c>
      <c r="E2326" s="57">
        <v>0</v>
      </c>
    </row>
    <row r="2327" spans="1:5" ht="45" x14ac:dyDescent="0.25">
      <c r="A2327" s="5" t="s">
        <v>4555</v>
      </c>
      <c r="B2327" s="15" t="s">
        <v>4556</v>
      </c>
      <c r="C2327" s="20" t="s">
        <v>371</v>
      </c>
      <c r="D2327" s="46">
        <v>0</v>
      </c>
      <c r="E2327" s="57">
        <v>0</v>
      </c>
    </row>
    <row r="2328" spans="1:5" ht="45" x14ac:dyDescent="0.25">
      <c r="A2328" s="5" t="s">
        <v>4557</v>
      </c>
      <c r="B2328" s="15" t="s">
        <v>4558</v>
      </c>
      <c r="C2328" s="20" t="s">
        <v>33</v>
      </c>
      <c r="D2328" s="43">
        <v>59.558887481689453</v>
      </c>
      <c r="E2328" s="54">
        <v>70.777122497558594</v>
      </c>
    </row>
    <row r="2329" spans="1:5" ht="45" x14ac:dyDescent="0.25">
      <c r="A2329" s="5" t="s">
        <v>4559</v>
      </c>
      <c r="B2329" s="15" t="s">
        <v>4560</v>
      </c>
      <c r="C2329" s="20" t="s">
        <v>376</v>
      </c>
      <c r="D2329" s="47">
        <v>0.22183829545974731</v>
      </c>
      <c r="E2329" s="58">
        <v>0.21582317352294922</v>
      </c>
    </row>
    <row r="2330" spans="1:5" ht="45" x14ac:dyDescent="0.25">
      <c r="A2330" s="5" t="s">
        <v>4561</v>
      </c>
      <c r="B2330" s="15" t="s">
        <v>4562</v>
      </c>
      <c r="C2330" s="20" t="s">
        <v>371</v>
      </c>
      <c r="D2330" s="42">
        <v>7.3473086357116699</v>
      </c>
      <c r="E2330" s="53">
        <v>5.1202263832092285</v>
      </c>
    </row>
    <row r="2331" spans="1:5" ht="45" x14ac:dyDescent="0.25">
      <c r="A2331" s="5" t="s">
        <v>4563</v>
      </c>
      <c r="B2331" s="15" t="s">
        <v>4564</v>
      </c>
      <c r="C2331" s="20" t="s">
        <v>3752</v>
      </c>
      <c r="D2331" s="43">
        <v>28.657535552978516</v>
      </c>
      <c r="E2331" s="54">
        <v>28.642177581787109</v>
      </c>
    </row>
    <row r="2332" spans="1:5" ht="45" x14ac:dyDescent="0.25">
      <c r="A2332" s="5" t="s">
        <v>4565</v>
      </c>
      <c r="B2332" s="15" t="s">
        <v>4566</v>
      </c>
      <c r="C2332" s="20" t="s">
        <v>41</v>
      </c>
      <c r="D2332" s="47">
        <v>4.0383268147706985E-2</v>
      </c>
      <c r="E2332" s="58">
        <v>3.8731977343559265E-2</v>
      </c>
    </row>
    <row r="2333" spans="1:5" ht="45" x14ac:dyDescent="0.25">
      <c r="A2333" s="5" t="s">
        <v>4567</v>
      </c>
      <c r="B2333" s="15" t="s">
        <v>4568</v>
      </c>
      <c r="C2333" s="20" t="s">
        <v>162</v>
      </c>
      <c r="D2333" s="43">
        <v>21.705606460571289</v>
      </c>
      <c r="E2333" s="54">
        <v>20.699296951293945</v>
      </c>
    </row>
    <row r="2334" spans="1:5" ht="45" x14ac:dyDescent="0.25">
      <c r="A2334" s="5" t="s">
        <v>4569</v>
      </c>
      <c r="B2334" s="15" t="s">
        <v>4570</v>
      </c>
      <c r="C2334" s="20" t="s">
        <v>3759</v>
      </c>
      <c r="D2334" s="42">
        <v>1.1428098678588867</v>
      </c>
      <c r="E2334" s="53">
        <v>1.1504107713699341</v>
      </c>
    </row>
    <row r="2335" spans="1:5" ht="45" x14ac:dyDescent="0.25">
      <c r="A2335" s="5" t="s">
        <v>4571</v>
      </c>
      <c r="B2335" s="15" t="s">
        <v>4572</v>
      </c>
      <c r="C2335" s="20" t="s">
        <v>33</v>
      </c>
      <c r="D2335" s="43">
        <v>75.874130249023438</v>
      </c>
      <c r="E2335" s="54">
        <v>75.764625549316406</v>
      </c>
    </row>
    <row r="2336" spans="1:5" ht="45" x14ac:dyDescent="0.25">
      <c r="A2336" s="5" t="s">
        <v>4573</v>
      </c>
      <c r="B2336" s="15" t="s">
        <v>4574</v>
      </c>
      <c r="C2336" s="20" t="s">
        <v>33</v>
      </c>
      <c r="D2336" s="43">
        <v>20.357677459716797</v>
      </c>
      <c r="E2336" s="54">
        <v>20.328296661376953</v>
      </c>
    </row>
    <row r="2337" spans="1:5" ht="45" x14ac:dyDescent="0.25">
      <c r="A2337" s="5" t="s">
        <v>4575</v>
      </c>
      <c r="B2337" s="15" t="s">
        <v>4576</v>
      </c>
      <c r="C2337" s="20" t="s">
        <v>33</v>
      </c>
      <c r="D2337" s="47">
        <v>2.9446981847286224E-2</v>
      </c>
      <c r="E2337" s="58">
        <v>2.9404481872916222E-2</v>
      </c>
    </row>
    <row r="2338" spans="1:5" ht="45" x14ac:dyDescent="0.25">
      <c r="A2338" s="5" t="s">
        <v>4577</v>
      </c>
      <c r="B2338" s="15" t="s">
        <v>4578</v>
      </c>
      <c r="C2338" s="20" t="s">
        <v>33</v>
      </c>
      <c r="D2338" s="42">
        <v>2.8249666690826416</v>
      </c>
      <c r="E2338" s="53">
        <v>2.9652163982391357</v>
      </c>
    </row>
    <row r="2339" spans="1:5" ht="45" x14ac:dyDescent="0.25">
      <c r="A2339" s="5" t="s">
        <v>4579</v>
      </c>
      <c r="B2339" s="15" t="s">
        <v>4580</v>
      </c>
      <c r="C2339" s="20" t="s">
        <v>33</v>
      </c>
      <c r="D2339" s="46">
        <v>0</v>
      </c>
      <c r="E2339" s="57">
        <v>0</v>
      </c>
    </row>
    <row r="2340" spans="1:5" ht="45" x14ac:dyDescent="0.25">
      <c r="A2340" s="5" t="s">
        <v>4581</v>
      </c>
      <c r="B2340" s="15" t="s">
        <v>4582</v>
      </c>
      <c r="C2340" s="20" t="s">
        <v>33</v>
      </c>
      <c r="D2340" s="47">
        <v>0.91377675533294678</v>
      </c>
      <c r="E2340" s="58">
        <v>0.91245788335800171</v>
      </c>
    </row>
    <row r="2341" spans="1:5" ht="45" x14ac:dyDescent="0.25">
      <c r="A2341" s="5" t="s">
        <v>4583</v>
      </c>
      <c r="B2341" s="15" t="s">
        <v>4584</v>
      </c>
      <c r="C2341" s="20" t="s">
        <v>33</v>
      </c>
      <c r="D2341" s="46">
        <v>0</v>
      </c>
      <c r="E2341" s="57">
        <v>0</v>
      </c>
    </row>
    <row r="2342" spans="1:5" ht="45" x14ac:dyDescent="0.25">
      <c r="A2342" s="5" t="s">
        <v>4585</v>
      </c>
      <c r="B2342" s="15" t="s">
        <v>4586</v>
      </c>
      <c r="C2342" s="20" t="s">
        <v>1347</v>
      </c>
      <c r="D2342" s="46">
        <v>0</v>
      </c>
      <c r="E2342" s="57">
        <v>0</v>
      </c>
    </row>
    <row r="2343" spans="1:5" ht="45" x14ac:dyDescent="0.25">
      <c r="A2343" s="5" t="s">
        <v>4587</v>
      </c>
      <c r="B2343" s="15" t="s">
        <v>4588</v>
      </c>
      <c r="C2343" s="20" t="s">
        <v>1338</v>
      </c>
      <c r="D2343" s="46">
        <v>0</v>
      </c>
      <c r="E2343" s="57">
        <v>0</v>
      </c>
    </row>
    <row r="2344" spans="1:5" ht="45" x14ac:dyDescent="0.25">
      <c r="A2344" s="5" t="s">
        <v>4589</v>
      </c>
      <c r="B2344" s="15" t="s">
        <v>4590</v>
      </c>
      <c r="C2344" s="20" t="s">
        <v>1338</v>
      </c>
      <c r="D2344" s="46">
        <v>0</v>
      </c>
      <c r="E2344" s="57">
        <v>0</v>
      </c>
    </row>
    <row r="2345" spans="1:5" ht="45" x14ac:dyDescent="0.25">
      <c r="A2345" s="5" t="s">
        <v>4591</v>
      </c>
      <c r="B2345" s="15" t="s">
        <v>4592</v>
      </c>
      <c r="C2345" s="20" t="s">
        <v>1338</v>
      </c>
      <c r="D2345" s="46">
        <v>0</v>
      </c>
      <c r="E2345" s="57">
        <v>0</v>
      </c>
    </row>
    <row r="2346" spans="1:5" ht="45" x14ac:dyDescent="0.25">
      <c r="A2346" s="5" t="s">
        <v>4593</v>
      </c>
      <c r="B2346" s="15" t="s">
        <v>4594</v>
      </c>
      <c r="C2346" s="20" t="s">
        <v>1338</v>
      </c>
      <c r="D2346" s="46">
        <v>0</v>
      </c>
      <c r="E2346" s="57">
        <v>0</v>
      </c>
    </row>
    <row r="2347" spans="1:5" ht="45" x14ac:dyDescent="0.25">
      <c r="A2347" s="5" t="s">
        <v>4595</v>
      </c>
      <c r="B2347" s="15" t="s">
        <v>4596</v>
      </c>
      <c r="C2347" s="20" t="s">
        <v>1338</v>
      </c>
      <c r="D2347" s="46">
        <v>0</v>
      </c>
      <c r="E2347" s="57">
        <v>0</v>
      </c>
    </row>
    <row r="2348" spans="1:5" ht="45" x14ac:dyDescent="0.25">
      <c r="A2348" s="5" t="s">
        <v>4597</v>
      </c>
      <c r="B2348" s="15" t="s">
        <v>4598</v>
      </c>
      <c r="C2348" s="20" t="s">
        <v>33</v>
      </c>
      <c r="D2348" s="43">
        <v>20.949495315551758</v>
      </c>
      <c r="E2348" s="54">
        <v>20.949495315551758</v>
      </c>
    </row>
    <row r="2349" spans="1:5" ht="45" x14ac:dyDescent="0.25">
      <c r="A2349" s="5" t="s">
        <v>4599</v>
      </c>
      <c r="B2349" s="15" t="s">
        <v>4600</v>
      </c>
      <c r="C2349" s="20" t="s">
        <v>3790</v>
      </c>
      <c r="D2349" s="44">
        <v>69846.859375</v>
      </c>
      <c r="E2349" s="55">
        <v>67087.609375</v>
      </c>
    </row>
    <row r="2350" spans="1:5" ht="45" x14ac:dyDescent="0.25">
      <c r="A2350" s="5" t="s">
        <v>4601</v>
      </c>
      <c r="B2350" s="15" t="s">
        <v>4602</v>
      </c>
      <c r="C2350" s="20" t="s">
        <v>38</v>
      </c>
      <c r="D2350" s="42">
        <v>1.179408073425293</v>
      </c>
      <c r="E2350" s="53">
        <v>1.1794071197509766</v>
      </c>
    </row>
    <row r="2351" spans="1:5" ht="45" x14ac:dyDescent="0.25">
      <c r="A2351" s="5" t="s">
        <v>4603</v>
      </c>
      <c r="B2351" s="15" t="s">
        <v>4604</v>
      </c>
      <c r="C2351" s="20" t="s">
        <v>30</v>
      </c>
      <c r="D2351" s="43">
        <v>49.060932159423828</v>
      </c>
      <c r="E2351" s="54">
        <v>46.757736206054688</v>
      </c>
    </row>
    <row r="2352" spans="1:5" ht="45" x14ac:dyDescent="0.25">
      <c r="A2352" s="5" t="s">
        <v>4605</v>
      </c>
      <c r="B2352" s="15" t="s">
        <v>4606</v>
      </c>
      <c r="C2352" s="20" t="s">
        <v>41</v>
      </c>
      <c r="D2352" s="43">
        <v>89.299324035644531</v>
      </c>
      <c r="E2352" s="54">
        <v>85.72564697265625</v>
      </c>
    </row>
    <row r="2353" spans="1:5" ht="45" x14ac:dyDescent="0.25">
      <c r="A2353" s="5" t="s">
        <v>4607</v>
      </c>
      <c r="B2353" s="15" t="s">
        <v>4608</v>
      </c>
      <c r="C2353" s="20" t="s">
        <v>41</v>
      </c>
      <c r="D2353" s="46">
        <v>0</v>
      </c>
      <c r="E2353" s="57">
        <v>0</v>
      </c>
    </row>
    <row r="2354" spans="1:5" ht="45" x14ac:dyDescent="0.25">
      <c r="A2354" s="5" t="s">
        <v>4609</v>
      </c>
      <c r="B2354" s="15" t="s">
        <v>4610</v>
      </c>
      <c r="C2354" s="20" t="s">
        <v>371</v>
      </c>
      <c r="D2354" s="46">
        <v>0</v>
      </c>
      <c r="E2354" s="57">
        <v>0</v>
      </c>
    </row>
    <row r="2355" spans="1:5" ht="45" x14ac:dyDescent="0.25">
      <c r="A2355" s="5" t="s">
        <v>4611</v>
      </c>
      <c r="B2355" s="15" t="s">
        <v>4612</v>
      </c>
      <c r="C2355" s="20" t="s">
        <v>33</v>
      </c>
      <c r="D2355" s="43">
        <v>28.303558349609375</v>
      </c>
      <c r="E2355" s="54">
        <v>33.362796783447266</v>
      </c>
    </row>
    <row r="2356" spans="1:5" ht="30" x14ac:dyDescent="0.25">
      <c r="A2356" s="5" t="s">
        <v>4613</v>
      </c>
      <c r="B2356" s="15" t="s">
        <v>4614</v>
      </c>
      <c r="C2356" s="20" t="s">
        <v>376</v>
      </c>
      <c r="D2356" s="47">
        <v>0.23262013494968414</v>
      </c>
      <c r="E2356" s="58">
        <v>0.22661091387271881</v>
      </c>
    </row>
    <row r="2357" spans="1:5" ht="45" x14ac:dyDescent="0.25">
      <c r="A2357" s="5" t="s">
        <v>4615</v>
      </c>
      <c r="B2357" s="15" t="s">
        <v>4616</v>
      </c>
      <c r="C2357" s="20" t="s">
        <v>371</v>
      </c>
      <c r="D2357" s="43">
        <v>24.626461029052734</v>
      </c>
      <c r="E2357" s="54">
        <v>22.284976959228516</v>
      </c>
    </row>
    <row r="2358" spans="1:5" ht="45" x14ac:dyDescent="0.25">
      <c r="A2358" s="5" t="s">
        <v>4617</v>
      </c>
      <c r="B2358" s="15" t="s">
        <v>4618</v>
      </c>
      <c r="C2358" s="20" t="s">
        <v>3752</v>
      </c>
      <c r="D2358" s="43">
        <v>28.657535552978516</v>
      </c>
      <c r="E2358" s="54">
        <v>28.642177581787109</v>
      </c>
    </row>
    <row r="2359" spans="1:5" ht="45" x14ac:dyDescent="0.25">
      <c r="A2359" s="5" t="s">
        <v>4619</v>
      </c>
      <c r="B2359" s="15" t="s">
        <v>4620</v>
      </c>
      <c r="C2359" s="20" t="s">
        <v>41</v>
      </c>
      <c r="D2359" s="47">
        <v>4.0383268147706985E-2</v>
      </c>
      <c r="E2359" s="58">
        <v>3.8731977343559265E-2</v>
      </c>
    </row>
    <row r="2360" spans="1:5" ht="45" x14ac:dyDescent="0.25">
      <c r="A2360" s="5" t="s">
        <v>4621</v>
      </c>
      <c r="B2360" s="15" t="s">
        <v>4622</v>
      </c>
      <c r="C2360" s="20" t="s">
        <v>162</v>
      </c>
      <c r="D2360" s="43">
        <v>19.662136077880859</v>
      </c>
      <c r="E2360" s="54">
        <v>18.750417709350586</v>
      </c>
    </row>
    <row r="2361" spans="1:5" ht="30" x14ac:dyDescent="0.25">
      <c r="A2361" s="5" t="s">
        <v>4623</v>
      </c>
      <c r="B2361" s="15" t="s">
        <v>4624</v>
      </c>
      <c r="C2361" s="20" t="s">
        <v>3759</v>
      </c>
      <c r="D2361" s="42">
        <v>1.2615811824798584</v>
      </c>
      <c r="E2361" s="53">
        <v>1.2699822187423706</v>
      </c>
    </row>
    <row r="2362" spans="1:5" ht="45" x14ac:dyDescent="0.25">
      <c r="A2362" s="5" t="s">
        <v>4625</v>
      </c>
      <c r="B2362" s="15" t="s">
        <v>4626</v>
      </c>
      <c r="C2362" s="20" t="s">
        <v>33</v>
      </c>
      <c r="D2362" s="43">
        <v>75.874130249023438</v>
      </c>
      <c r="E2362" s="54">
        <v>75.764625549316406</v>
      </c>
    </row>
    <row r="2363" spans="1:5" ht="45" x14ac:dyDescent="0.25">
      <c r="A2363" s="5" t="s">
        <v>4627</v>
      </c>
      <c r="B2363" s="15" t="s">
        <v>4628</v>
      </c>
      <c r="C2363" s="20" t="s">
        <v>33</v>
      </c>
      <c r="D2363" s="43">
        <v>20.357677459716797</v>
      </c>
      <c r="E2363" s="54">
        <v>20.328296661376953</v>
      </c>
    </row>
    <row r="2364" spans="1:5" ht="45" x14ac:dyDescent="0.25">
      <c r="A2364" s="5" t="s">
        <v>4629</v>
      </c>
      <c r="B2364" s="15" t="s">
        <v>4630</v>
      </c>
      <c r="C2364" s="20" t="s">
        <v>33</v>
      </c>
      <c r="D2364" s="47">
        <v>2.9446981847286224E-2</v>
      </c>
      <c r="E2364" s="58">
        <v>2.9404481872916222E-2</v>
      </c>
    </row>
    <row r="2365" spans="1:5" ht="45" x14ac:dyDescent="0.25">
      <c r="A2365" s="5" t="s">
        <v>4631</v>
      </c>
      <c r="B2365" s="15" t="s">
        <v>4632</v>
      </c>
      <c r="C2365" s="20" t="s">
        <v>33</v>
      </c>
      <c r="D2365" s="42">
        <v>2.8249666690826416</v>
      </c>
      <c r="E2365" s="53">
        <v>2.9652163982391357</v>
      </c>
    </row>
    <row r="2366" spans="1:5" ht="45" x14ac:dyDescent="0.25">
      <c r="A2366" s="5" t="s">
        <v>4633</v>
      </c>
      <c r="B2366" s="15" t="s">
        <v>4634</v>
      </c>
      <c r="C2366" s="20" t="s">
        <v>33</v>
      </c>
      <c r="D2366" s="46">
        <v>0</v>
      </c>
      <c r="E2366" s="57">
        <v>0</v>
      </c>
    </row>
    <row r="2367" spans="1:5" ht="45" x14ac:dyDescent="0.25">
      <c r="A2367" s="5" t="s">
        <v>4635</v>
      </c>
      <c r="B2367" s="15" t="s">
        <v>4636</v>
      </c>
      <c r="C2367" s="20" t="s">
        <v>33</v>
      </c>
      <c r="D2367" s="47">
        <v>0.91377675533294678</v>
      </c>
      <c r="E2367" s="58">
        <v>0.91245788335800171</v>
      </c>
    </row>
    <row r="2368" spans="1:5" ht="45" x14ac:dyDescent="0.25">
      <c r="A2368" s="5" t="s">
        <v>4637</v>
      </c>
      <c r="B2368" s="15" t="s">
        <v>4638</v>
      </c>
      <c r="C2368" s="20" t="s">
        <v>33</v>
      </c>
      <c r="D2368" s="46">
        <v>0</v>
      </c>
      <c r="E2368" s="57">
        <v>0</v>
      </c>
    </row>
    <row r="2369" spans="1:5" ht="45" x14ac:dyDescent="0.25">
      <c r="A2369" s="5" t="s">
        <v>4639</v>
      </c>
      <c r="B2369" s="15" t="s">
        <v>4640</v>
      </c>
      <c r="C2369" s="20" t="s">
        <v>1347</v>
      </c>
      <c r="D2369" s="46">
        <v>0</v>
      </c>
      <c r="E2369" s="57">
        <v>0</v>
      </c>
    </row>
    <row r="2370" spans="1:5" ht="45" x14ac:dyDescent="0.25">
      <c r="A2370" s="5" t="s">
        <v>4641</v>
      </c>
      <c r="B2370" s="15" t="s">
        <v>4642</v>
      </c>
      <c r="C2370" s="20" t="s">
        <v>1338</v>
      </c>
      <c r="D2370" s="46">
        <v>0</v>
      </c>
      <c r="E2370" s="57">
        <v>0</v>
      </c>
    </row>
    <row r="2371" spans="1:5" ht="45" x14ac:dyDescent="0.25">
      <c r="A2371" s="5" t="s">
        <v>4643</v>
      </c>
      <c r="B2371" s="15" t="s">
        <v>4644</v>
      </c>
      <c r="C2371" s="20" t="s">
        <v>1338</v>
      </c>
      <c r="D2371" s="46">
        <v>0</v>
      </c>
      <c r="E2371" s="57">
        <v>0</v>
      </c>
    </row>
    <row r="2372" spans="1:5" ht="45" x14ac:dyDescent="0.25">
      <c r="A2372" s="5" t="s">
        <v>4645</v>
      </c>
      <c r="B2372" s="15" t="s">
        <v>4646</v>
      </c>
      <c r="C2372" s="20" t="s">
        <v>1338</v>
      </c>
      <c r="D2372" s="46">
        <v>0</v>
      </c>
      <c r="E2372" s="57">
        <v>0</v>
      </c>
    </row>
    <row r="2373" spans="1:5" ht="45" x14ac:dyDescent="0.25">
      <c r="A2373" s="5" t="s">
        <v>4647</v>
      </c>
      <c r="B2373" s="15" t="s">
        <v>4648</v>
      </c>
      <c r="C2373" s="20" t="s">
        <v>1338</v>
      </c>
      <c r="D2373" s="46">
        <v>0</v>
      </c>
      <c r="E2373" s="57">
        <v>0</v>
      </c>
    </row>
    <row r="2374" spans="1:5" ht="45" x14ac:dyDescent="0.25">
      <c r="A2374" s="5" t="s">
        <v>4649</v>
      </c>
      <c r="B2374" s="15" t="s">
        <v>4650</v>
      </c>
      <c r="C2374" s="20" t="s">
        <v>1338</v>
      </c>
      <c r="D2374" s="46">
        <v>0</v>
      </c>
      <c r="E2374" s="57">
        <v>0</v>
      </c>
    </row>
    <row r="2375" spans="1:5" ht="45" x14ac:dyDescent="0.25">
      <c r="A2375" s="5" t="s">
        <v>4651</v>
      </c>
      <c r="B2375" s="15" t="s">
        <v>4652</v>
      </c>
      <c r="C2375" s="20" t="s">
        <v>33</v>
      </c>
      <c r="D2375" s="43">
        <v>20.949495315551758</v>
      </c>
      <c r="E2375" s="54">
        <v>20.949495315551758</v>
      </c>
    </row>
    <row r="2376" spans="1:5" ht="45" x14ac:dyDescent="0.25">
      <c r="A2376" s="5" t="s">
        <v>4653</v>
      </c>
      <c r="B2376" s="15" t="s">
        <v>4654</v>
      </c>
      <c r="C2376" s="20" t="s">
        <v>3790</v>
      </c>
      <c r="D2376" s="44">
        <v>69846.859375</v>
      </c>
      <c r="E2376" s="55">
        <v>67087.609375</v>
      </c>
    </row>
    <row r="2377" spans="1:5" ht="45" x14ac:dyDescent="0.25">
      <c r="A2377" s="5" t="s">
        <v>4655</v>
      </c>
      <c r="B2377" s="15" t="s">
        <v>4656</v>
      </c>
      <c r="C2377" s="20" t="s">
        <v>38</v>
      </c>
      <c r="D2377" s="42">
        <v>1.0943717956542969</v>
      </c>
      <c r="E2377" s="53">
        <v>1.0943708419799805</v>
      </c>
    </row>
    <row r="2378" spans="1:5" ht="45" x14ac:dyDescent="0.25">
      <c r="A2378" s="5" t="s">
        <v>4657</v>
      </c>
      <c r="B2378" s="15" t="s">
        <v>4658</v>
      </c>
      <c r="C2378" s="20" t="s">
        <v>30</v>
      </c>
      <c r="D2378" s="43">
        <v>40.697723388671875</v>
      </c>
      <c r="E2378" s="54">
        <v>38.455055236816406</v>
      </c>
    </row>
    <row r="2379" spans="1:5" ht="45" x14ac:dyDescent="0.25">
      <c r="A2379" s="5" t="s">
        <v>4659</v>
      </c>
      <c r="B2379" s="15" t="s">
        <v>4660</v>
      </c>
      <c r="C2379" s="20" t="s">
        <v>41</v>
      </c>
      <c r="D2379" s="43">
        <v>85.797393798828125</v>
      </c>
      <c r="E2379" s="54">
        <v>82.363861083984375</v>
      </c>
    </row>
    <row r="2380" spans="1:5" ht="45" x14ac:dyDescent="0.25">
      <c r="A2380" s="5" t="s">
        <v>4661</v>
      </c>
      <c r="B2380" s="15" t="s">
        <v>4662</v>
      </c>
      <c r="C2380" s="20" t="s">
        <v>41</v>
      </c>
      <c r="D2380" s="46">
        <v>0</v>
      </c>
      <c r="E2380" s="57">
        <v>0</v>
      </c>
    </row>
    <row r="2381" spans="1:5" ht="45" x14ac:dyDescent="0.25">
      <c r="A2381" s="5" t="s">
        <v>4663</v>
      </c>
      <c r="B2381" s="15" t="s">
        <v>4664</v>
      </c>
      <c r="C2381" s="20" t="s">
        <v>371</v>
      </c>
      <c r="D2381" s="46">
        <v>0</v>
      </c>
      <c r="E2381" s="57">
        <v>0</v>
      </c>
    </row>
    <row r="2382" spans="1:5" ht="45" x14ac:dyDescent="0.25">
      <c r="A2382" s="5" t="s">
        <v>4665</v>
      </c>
      <c r="B2382" s="15" t="s">
        <v>4666</v>
      </c>
      <c r="C2382" s="20" t="s">
        <v>33</v>
      </c>
      <c r="D2382" s="43">
        <v>40.393253326416016</v>
      </c>
      <c r="E2382" s="54">
        <v>47.800987243652344</v>
      </c>
    </row>
    <row r="2383" spans="1:5" ht="30" x14ac:dyDescent="0.25">
      <c r="A2383" s="5" t="s">
        <v>4667</v>
      </c>
      <c r="B2383" s="15" t="s">
        <v>4668</v>
      </c>
      <c r="C2383" s="20" t="s">
        <v>376</v>
      </c>
      <c r="D2383" s="47">
        <v>0.22740906476974487</v>
      </c>
      <c r="E2383" s="58">
        <v>0.22139586508274078</v>
      </c>
    </row>
    <row r="2384" spans="1:5" ht="45" x14ac:dyDescent="0.25">
      <c r="A2384" s="5" t="s">
        <v>4669</v>
      </c>
      <c r="B2384" s="15" t="s">
        <v>4670</v>
      </c>
      <c r="C2384" s="20" t="s">
        <v>371</v>
      </c>
      <c r="D2384" s="43">
        <v>16.064878463745117</v>
      </c>
      <c r="E2384" s="54">
        <v>13.779669761657715</v>
      </c>
    </row>
    <row r="2385" spans="1:5" ht="45" x14ac:dyDescent="0.25">
      <c r="A2385" s="5" t="s">
        <v>4671</v>
      </c>
      <c r="B2385" s="15" t="s">
        <v>4672</v>
      </c>
      <c r="C2385" s="20" t="s">
        <v>3752</v>
      </c>
      <c r="D2385" s="43">
        <v>28.657535552978516</v>
      </c>
      <c r="E2385" s="54">
        <v>28.642177581787109</v>
      </c>
    </row>
    <row r="2386" spans="1:5" ht="45" x14ac:dyDescent="0.25">
      <c r="A2386" s="5" t="s">
        <v>4673</v>
      </c>
      <c r="B2386" s="15" t="s">
        <v>4674</v>
      </c>
      <c r="C2386" s="20" t="s">
        <v>41</v>
      </c>
      <c r="D2386" s="47">
        <v>3.8799609988927841E-2</v>
      </c>
      <c r="E2386" s="58">
        <v>3.7213075906038284E-2</v>
      </c>
    </row>
    <row r="2387" spans="1:5" ht="45" x14ac:dyDescent="0.25">
      <c r="A2387" s="5" t="s">
        <v>4675</v>
      </c>
      <c r="B2387" s="15" t="s">
        <v>4676</v>
      </c>
      <c r="C2387" s="20" t="s">
        <v>162</v>
      </c>
      <c r="D2387" s="43">
        <v>19.830541610717773</v>
      </c>
      <c r="E2387" s="54">
        <v>18.911060333251953</v>
      </c>
    </row>
    <row r="2388" spans="1:5" ht="30" x14ac:dyDescent="0.25">
      <c r="A2388" s="5" t="s">
        <v>4677</v>
      </c>
      <c r="B2388" s="15" t="s">
        <v>4678</v>
      </c>
      <c r="C2388" s="20" t="s">
        <v>3759</v>
      </c>
      <c r="D2388" s="42">
        <v>1.2018140554428101</v>
      </c>
      <c r="E2388" s="53">
        <v>1.2098139524459839</v>
      </c>
    </row>
    <row r="2389" spans="1:5" ht="45" x14ac:dyDescent="0.25">
      <c r="A2389" s="5" t="s">
        <v>4679</v>
      </c>
      <c r="B2389" s="15" t="s">
        <v>4680</v>
      </c>
      <c r="C2389" s="20" t="s">
        <v>33</v>
      </c>
      <c r="D2389" s="43">
        <v>75.874130249023438</v>
      </c>
      <c r="E2389" s="54">
        <v>75.764625549316406</v>
      </c>
    </row>
    <row r="2390" spans="1:5" ht="45" x14ac:dyDescent="0.25">
      <c r="A2390" s="5" t="s">
        <v>4681</v>
      </c>
      <c r="B2390" s="15" t="s">
        <v>4682</v>
      </c>
      <c r="C2390" s="20" t="s">
        <v>33</v>
      </c>
      <c r="D2390" s="43">
        <v>20.357677459716797</v>
      </c>
      <c r="E2390" s="54">
        <v>20.328296661376953</v>
      </c>
    </row>
    <row r="2391" spans="1:5" ht="45" x14ac:dyDescent="0.25">
      <c r="A2391" s="5" t="s">
        <v>4683</v>
      </c>
      <c r="B2391" s="15" t="s">
        <v>4684</v>
      </c>
      <c r="C2391" s="20" t="s">
        <v>33</v>
      </c>
      <c r="D2391" s="47">
        <v>2.9446981847286224E-2</v>
      </c>
      <c r="E2391" s="58">
        <v>2.9404481872916222E-2</v>
      </c>
    </row>
    <row r="2392" spans="1:5" ht="45" x14ac:dyDescent="0.25">
      <c r="A2392" s="5" t="s">
        <v>4685</v>
      </c>
      <c r="B2392" s="15" t="s">
        <v>4686</v>
      </c>
      <c r="C2392" s="20" t="s">
        <v>33</v>
      </c>
      <c r="D2392" s="42">
        <v>2.8249666690826416</v>
      </c>
      <c r="E2392" s="53">
        <v>2.9652163982391357</v>
      </c>
    </row>
    <row r="2393" spans="1:5" ht="45" x14ac:dyDescent="0.25">
      <c r="A2393" s="5" t="s">
        <v>4687</v>
      </c>
      <c r="B2393" s="15" t="s">
        <v>4688</v>
      </c>
      <c r="C2393" s="20" t="s">
        <v>33</v>
      </c>
      <c r="D2393" s="46">
        <v>0</v>
      </c>
      <c r="E2393" s="57">
        <v>0</v>
      </c>
    </row>
    <row r="2394" spans="1:5" ht="45" x14ac:dyDescent="0.25">
      <c r="A2394" s="5" t="s">
        <v>4689</v>
      </c>
      <c r="B2394" s="15" t="s">
        <v>4690</v>
      </c>
      <c r="C2394" s="20" t="s">
        <v>33</v>
      </c>
      <c r="D2394" s="47">
        <v>0.91377675533294678</v>
      </c>
      <c r="E2394" s="58">
        <v>0.91245788335800171</v>
      </c>
    </row>
    <row r="2395" spans="1:5" ht="45" x14ac:dyDescent="0.25">
      <c r="A2395" s="5" t="s">
        <v>4691</v>
      </c>
      <c r="B2395" s="15" t="s">
        <v>4692</v>
      </c>
      <c r="C2395" s="20" t="s">
        <v>33</v>
      </c>
      <c r="D2395" s="46">
        <v>0</v>
      </c>
      <c r="E2395" s="57">
        <v>0</v>
      </c>
    </row>
    <row r="2396" spans="1:5" ht="45" x14ac:dyDescent="0.25">
      <c r="A2396" s="5" t="s">
        <v>4693</v>
      </c>
      <c r="B2396" s="15" t="s">
        <v>4694</v>
      </c>
      <c r="C2396" s="20" t="s">
        <v>1347</v>
      </c>
      <c r="D2396" s="46">
        <v>0</v>
      </c>
      <c r="E2396" s="57">
        <v>0</v>
      </c>
    </row>
    <row r="2397" spans="1:5" ht="45" x14ac:dyDescent="0.25">
      <c r="A2397" s="5" t="s">
        <v>4695</v>
      </c>
      <c r="B2397" s="15" t="s">
        <v>4696</v>
      </c>
      <c r="C2397" s="20" t="s">
        <v>1338</v>
      </c>
      <c r="D2397" s="46">
        <v>0</v>
      </c>
      <c r="E2397" s="57">
        <v>0</v>
      </c>
    </row>
    <row r="2398" spans="1:5" ht="45" x14ac:dyDescent="0.25">
      <c r="A2398" s="5" t="s">
        <v>4697</v>
      </c>
      <c r="B2398" s="15" t="s">
        <v>4698</v>
      </c>
      <c r="C2398" s="20" t="s">
        <v>1338</v>
      </c>
      <c r="D2398" s="46">
        <v>0</v>
      </c>
      <c r="E2398" s="57">
        <v>0</v>
      </c>
    </row>
    <row r="2399" spans="1:5" ht="45" x14ac:dyDescent="0.25">
      <c r="A2399" s="5" t="s">
        <v>4699</v>
      </c>
      <c r="B2399" s="15" t="s">
        <v>4700</v>
      </c>
      <c r="C2399" s="20" t="s">
        <v>1338</v>
      </c>
      <c r="D2399" s="46">
        <v>0</v>
      </c>
      <c r="E2399" s="57">
        <v>0</v>
      </c>
    </row>
    <row r="2400" spans="1:5" ht="45" x14ac:dyDescent="0.25">
      <c r="A2400" s="5" t="s">
        <v>4701</v>
      </c>
      <c r="B2400" s="15" t="s">
        <v>4702</v>
      </c>
      <c r="C2400" s="20" t="s">
        <v>1338</v>
      </c>
      <c r="D2400" s="46">
        <v>0</v>
      </c>
      <c r="E2400" s="57">
        <v>0</v>
      </c>
    </row>
    <row r="2401" spans="1:5" ht="45" x14ac:dyDescent="0.25">
      <c r="A2401" s="5" t="s">
        <v>4703</v>
      </c>
      <c r="B2401" s="15" t="s">
        <v>4704</v>
      </c>
      <c r="C2401" s="20" t="s">
        <v>1338</v>
      </c>
      <c r="D2401" s="46">
        <v>0</v>
      </c>
      <c r="E2401" s="57">
        <v>0</v>
      </c>
    </row>
    <row r="2402" spans="1:5" ht="45" x14ac:dyDescent="0.25">
      <c r="A2402" s="5" t="s">
        <v>4705</v>
      </c>
      <c r="B2402" s="15" t="s">
        <v>4706</v>
      </c>
      <c r="C2402" s="20" t="s">
        <v>33</v>
      </c>
      <c r="D2402" s="43">
        <v>20.949495315551758</v>
      </c>
      <c r="E2402" s="54">
        <v>20.949495315551758</v>
      </c>
    </row>
    <row r="2403" spans="1:5" ht="45" x14ac:dyDescent="0.25">
      <c r="A2403" s="5" t="s">
        <v>4707</v>
      </c>
      <c r="B2403" s="15" t="s">
        <v>4708</v>
      </c>
      <c r="C2403" s="20" t="s">
        <v>3790</v>
      </c>
      <c r="D2403" s="44">
        <v>67107.765625</v>
      </c>
      <c r="E2403" s="55">
        <v>64456.71875</v>
      </c>
    </row>
    <row r="2404" spans="1:5" ht="45" x14ac:dyDescent="0.25">
      <c r="A2404" s="5" t="s">
        <v>4709</v>
      </c>
      <c r="B2404" s="15" t="s">
        <v>4710</v>
      </c>
      <c r="C2404" s="20" t="s">
        <v>38</v>
      </c>
      <c r="D2404" s="42">
        <v>1.0124009847640991</v>
      </c>
      <c r="E2404" s="53">
        <v>1.0124000310897827</v>
      </c>
    </row>
    <row r="2405" spans="1:5" ht="45" x14ac:dyDescent="0.25">
      <c r="A2405" s="5" t="s">
        <v>4711</v>
      </c>
      <c r="B2405" s="15" t="s">
        <v>4712</v>
      </c>
      <c r="C2405" s="20" t="s">
        <v>30</v>
      </c>
      <c r="D2405" s="43">
        <v>32.180335998535156</v>
      </c>
      <c r="E2405" s="54">
        <v>30.000160217285156</v>
      </c>
    </row>
    <row r="2406" spans="1:5" ht="45" x14ac:dyDescent="0.25">
      <c r="A2406" s="5" t="s">
        <v>4713</v>
      </c>
      <c r="B2406" s="15" t="s">
        <v>4714</v>
      </c>
      <c r="C2406" s="20" t="s">
        <v>41</v>
      </c>
      <c r="D2406" s="43">
        <v>85.797393798828125</v>
      </c>
      <c r="E2406" s="54">
        <v>82.363861083984375</v>
      </c>
    </row>
    <row r="2407" spans="1:5" ht="45" x14ac:dyDescent="0.25">
      <c r="A2407" s="5" t="s">
        <v>4715</v>
      </c>
      <c r="B2407" s="15" t="s">
        <v>4716</v>
      </c>
      <c r="C2407" s="20" t="s">
        <v>41</v>
      </c>
      <c r="D2407" s="46">
        <v>0</v>
      </c>
      <c r="E2407" s="57">
        <v>0</v>
      </c>
    </row>
    <row r="2408" spans="1:5" ht="45" x14ac:dyDescent="0.25">
      <c r="A2408" s="5" t="s">
        <v>4717</v>
      </c>
      <c r="B2408" s="15" t="s">
        <v>4718</v>
      </c>
      <c r="C2408" s="20" t="s">
        <v>371</v>
      </c>
      <c r="D2408" s="46">
        <v>0</v>
      </c>
      <c r="E2408" s="57">
        <v>0</v>
      </c>
    </row>
    <row r="2409" spans="1:5" ht="45" x14ac:dyDescent="0.25">
      <c r="A2409" s="5" t="s">
        <v>4719</v>
      </c>
      <c r="B2409" s="15" t="s">
        <v>4720</v>
      </c>
      <c r="C2409" s="20" t="s">
        <v>33</v>
      </c>
      <c r="D2409" s="43">
        <v>59.558887481689453</v>
      </c>
      <c r="E2409" s="54">
        <v>70.777122497558594</v>
      </c>
    </row>
    <row r="2410" spans="1:5" ht="45" x14ac:dyDescent="0.25">
      <c r="A2410" s="5" t="s">
        <v>4721</v>
      </c>
      <c r="B2410" s="15" t="s">
        <v>4722</v>
      </c>
      <c r="C2410" s="20" t="s">
        <v>376</v>
      </c>
      <c r="D2410" s="47">
        <v>0.22183829545974731</v>
      </c>
      <c r="E2410" s="58">
        <v>0.21582317352294922</v>
      </c>
    </row>
    <row r="2411" spans="1:5" ht="45" x14ac:dyDescent="0.25">
      <c r="A2411" s="5" t="s">
        <v>4723</v>
      </c>
      <c r="B2411" s="15" t="s">
        <v>4724</v>
      </c>
      <c r="C2411" s="20" t="s">
        <v>371</v>
      </c>
      <c r="D2411" s="42">
        <v>7.3473086357116699</v>
      </c>
      <c r="E2411" s="53">
        <v>5.1202263832092285</v>
      </c>
    </row>
    <row r="2412" spans="1:5" ht="45" x14ac:dyDescent="0.25">
      <c r="A2412" s="5" t="s">
        <v>4725</v>
      </c>
      <c r="B2412" s="15" t="s">
        <v>4726</v>
      </c>
      <c r="C2412" s="20" t="s">
        <v>3752</v>
      </c>
      <c r="D2412" s="43">
        <v>28.657535552978516</v>
      </c>
      <c r="E2412" s="54">
        <v>28.642177581787109</v>
      </c>
    </row>
    <row r="2413" spans="1:5" ht="45" x14ac:dyDescent="0.25">
      <c r="A2413" s="5" t="s">
        <v>4727</v>
      </c>
      <c r="B2413" s="15" t="s">
        <v>4728</v>
      </c>
      <c r="C2413" s="20" t="s">
        <v>41</v>
      </c>
      <c r="D2413" s="47">
        <v>3.8799609988927841E-2</v>
      </c>
      <c r="E2413" s="58">
        <v>3.7213075906038284E-2</v>
      </c>
    </row>
    <row r="2414" spans="1:5" ht="45" x14ac:dyDescent="0.25">
      <c r="A2414" s="5" t="s">
        <v>4729</v>
      </c>
      <c r="B2414" s="15" t="s">
        <v>4730</v>
      </c>
      <c r="C2414" s="20" t="s">
        <v>162</v>
      </c>
      <c r="D2414" s="43">
        <v>20.854406356811523</v>
      </c>
      <c r="E2414" s="54">
        <v>19.88755989074707</v>
      </c>
    </row>
    <row r="2415" spans="1:5" ht="45" x14ac:dyDescent="0.25">
      <c r="A2415" s="5" t="s">
        <v>4731</v>
      </c>
      <c r="B2415" s="15" t="s">
        <v>4732</v>
      </c>
      <c r="C2415" s="20" t="s">
        <v>3759</v>
      </c>
      <c r="D2415" s="42">
        <v>1.1428098678588867</v>
      </c>
      <c r="E2415" s="53">
        <v>1.1504107713699341</v>
      </c>
    </row>
    <row r="2416" spans="1:5" ht="45" x14ac:dyDescent="0.25">
      <c r="A2416" s="5" t="s">
        <v>4733</v>
      </c>
      <c r="B2416" s="15" t="s">
        <v>4734</v>
      </c>
      <c r="C2416" s="20" t="s">
        <v>33</v>
      </c>
      <c r="D2416" s="43">
        <v>75.874130249023438</v>
      </c>
      <c r="E2416" s="54">
        <v>75.764625549316406</v>
      </c>
    </row>
    <row r="2417" spans="1:5" ht="45" x14ac:dyDescent="0.25">
      <c r="A2417" s="5" t="s">
        <v>4735</v>
      </c>
      <c r="B2417" s="15" t="s">
        <v>4736</v>
      </c>
      <c r="C2417" s="20" t="s">
        <v>33</v>
      </c>
      <c r="D2417" s="43">
        <v>20.357677459716797</v>
      </c>
      <c r="E2417" s="54">
        <v>20.328296661376953</v>
      </c>
    </row>
    <row r="2418" spans="1:5" ht="45" x14ac:dyDescent="0.25">
      <c r="A2418" s="5" t="s">
        <v>4737</v>
      </c>
      <c r="B2418" s="15" t="s">
        <v>4738</v>
      </c>
      <c r="C2418" s="20" t="s">
        <v>33</v>
      </c>
      <c r="D2418" s="47">
        <v>2.9446981847286224E-2</v>
      </c>
      <c r="E2418" s="58">
        <v>2.9404481872916222E-2</v>
      </c>
    </row>
    <row r="2419" spans="1:5" ht="45" x14ac:dyDescent="0.25">
      <c r="A2419" s="5" t="s">
        <v>4739</v>
      </c>
      <c r="B2419" s="15" t="s">
        <v>4740</v>
      </c>
      <c r="C2419" s="20" t="s">
        <v>33</v>
      </c>
      <c r="D2419" s="42">
        <v>2.8249666690826416</v>
      </c>
      <c r="E2419" s="53">
        <v>2.9652163982391357</v>
      </c>
    </row>
    <row r="2420" spans="1:5" ht="45" x14ac:dyDescent="0.25">
      <c r="A2420" s="5" t="s">
        <v>4741</v>
      </c>
      <c r="B2420" s="15" t="s">
        <v>4742</v>
      </c>
      <c r="C2420" s="20" t="s">
        <v>33</v>
      </c>
      <c r="D2420" s="46">
        <v>0</v>
      </c>
      <c r="E2420" s="57">
        <v>0</v>
      </c>
    </row>
    <row r="2421" spans="1:5" ht="45" x14ac:dyDescent="0.25">
      <c r="A2421" s="5" t="s">
        <v>4743</v>
      </c>
      <c r="B2421" s="15" t="s">
        <v>4744</v>
      </c>
      <c r="C2421" s="20" t="s">
        <v>33</v>
      </c>
      <c r="D2421" s="47">
        <v>0.91377675533294678</v>
      </c>
      <c r="E2421" s="58">
        <v>0.91245788335800171</v>
      </c>
    </row>
    <row r="2422" spans="1:5" ht="45" x14ac:dyDescent="0.25">
      <c r="A2422" s="5" t="s">
        <v>4745</v>
      </c>
      <c r="B2422" s="15" t="s">
        <v>4746</v>
      </c>
      <c r="C2422" s="20" t="s">
        <v>33</v>
      </c>
      <c r="D2422" s="46">
        <v>0</v>
      </c>
      <c r="E2422" s="57">
        <v>0</v>
      </c>
    </row>
    <row r="2423" spans="1:5" ht="45" x14ac:dyDescent="0.25">
      <c r="A2423" s="5" t="s">
        <v>4747</v>
      </c>
      <c r="B2423" s="15" t="s">
        <v>4748</v>
      </c>
      <c r="C2423" s="20" t="s">
        <v>1347</v>
      </c>
      <c r="D2423" s="46">
        <v>0</v>
      </c>
      <c r="E2423" s="57">
        <v>0</v>
      </c>
    </row>
    <row r="2424" spans="1:5" ht="45" x14ac:dyDescent="0.25">
      <c r="A2424" s="5" t="s">
        <v>4749</v>
      </c>
      <c r="B2424" s="15" t="s">
        <v>4750</v>
      </c>
      <c r="C2424" s="20" t="s">
        <v>1338</v>
      </c>
      <c r="D2424" s="46">
        <v>0</v>
      </c>
      <c r="E2424" s="57">
        <v>0</v>
      </c>
    </row>
    <row r="2425" spans="1:5" ht="45" x14ac:dyDescent="0.25">
      <c r="A2425" s="5" t="s">
        <v>4751</v>
      </c>
      <c r="B2425" s="15" t="s">
        <v>4752</v>
      </c>
      <c r="C2425" s="20" t="s">
        <v>1338</v>
      </c>
      <c r="D2425" s="46">
        <v>0</v>
      </c>
      <c r="E2425" s="57">
        <v>0</v>
      </c>
    </row>
    <row r="2426" spans="1:5" ht="45" x14ac:dyDescent="0.25">
      <c r="A2426" s="5" t="s">
        <v>4753</v>
      </c>
      <c r="B2426" s="15" t="s">
        <v>4754</v>
      </c>
      <c r="C2426" s="20" t="s">
        <v>1338</v>
      </c>
      <c r="D2426" s="46">
        <v>0</v>
      </c>
      <c r="E2426" s="57">
        <v>0</v>
      </c>
    </row>
    <row r="2427" spans="1:5" ht="45" x14ac:dyDescent="0.25">
      <c r="A2427" s="5" t="s">
        <v>4755</v>
      </c>
      <c r="B2427" s="15" t="s">
        <v>4756</v>
      </c>
      <c r="C2427" s="20" t="s">
        <v>1338</v>
      </c>
      <c r="D2427" s="46">
        <v>0</v>
      </c>
      <c r="E2427" s="57">
        <v>0</v>
      </c>
    </row>
    <row r="2428" spans="1:5" ht="45" x14ac:dyDescent="0.25">
      <c r="A2428" s="5" t="s">
        <v>4757</v>
      </c>
      <c r="B2428" s="15" t="s">
        <v>4758</v>
      </c>
      <c r="C2428" s="20" t="s">
        <v>1338</v>
      </c>
      <c r="D2428" s="46">
        <v>0</v>
      </c>
      <c r="E2428" s="57">
        <v>0</v>
      </c>
    </row>
    <row r="2429" spans="1:5" ht="45" x14ac:dyDescent="0.25">
      <c r="A2429" s="5" t="s">
        <v>4759</v>
      </c>
      <c r="B2429" s="15" t="s">
        <v>4760</v>
      </c>
      <c r="C2429" s="20" t="s">
        <v>33</v>
      </c>
      <c r="D2429" s="43">
        <v>20.949495315551758</v>
      </c>
      <c r="E2429" s="54">
        <v>20.949495315551758</v>
      </c>
    </row>
    <row r="2430" spans="1:5" ht="45" x14ac:dyDescent="0.25">
      <c r="A2430" s="5" t="s">
        <v>4761</v>
      </c>
      <c r="B2430" s="15" t="s">
        <v>4762</v>
      </c>
      <c r="C2430" s="20" t="s">
        <v>3790</v>
      </c>
      <c r="D2430" s="44">
        <v>67107.765625</v>
      </c>
      <c r="E2430" s="55">
        <v>64456.71875</v>
      </c>
    </row>
    <row r="2431" spans="1:5" ht="30" x14ac:dyDescent="0.25">
      <c r="A2431" s="5" t="s">
        <v>4763</v>
      </c>
      <c r="B2431" s="15" t="s">
        <v>4764</v>
      </c>
      <c r="C2431" s="20" t="s">
        <v>38</v>
      </c>
      <c r="D2431" s="42">
        <v>1.0124009847640991</v>
      </c>
      <c r="E2431" s="53">
        <v>1.0124000310897827</v>
      </c>
    </row>
    <row r="2432" spans="1:5" ht="30" x14ac:dyDescent="0.25">
      <c r="A2432" s="5" t="s">
        <v>4765</v>
      </c>
      <c r="B2432" s="15" t="s">
        <v>4766</v>
      </c>
      <c r="C2432" s="20" t="s">
        <v>30</v>
      </c>
      <c r="D2432" s="43">
        <v>32.180335998535156</v>
      </c>
      <c r="E2432" s="54">
        <v>30.000160217285156</v>
      </c>
    </row>
    <row r="2433" spans="1:5" ht="30" x14ac:dyDescent="0.25">
      <c r="A2433" s="5" t="s">
        <v>4767</v>
      </c>
      <c r="B2433" s="15" t="s">
        <v>4768</v>
      </c>
      <c r="C2433" s="20" t="s">
        <v>41</v>
      </c>
      <c r="D2433" s="43">
        <v>85.797393798828125</v>
      </c>
      <c r="E2433" s="54">
        <v>82.363861083984375</v>
      </c>
    </row>
    <row r="2434" spans="1:5" ht="30" x14ac:dyDescent="0.25">
      <c r="A2434" s="5" t="s">
        <v>4769</v>
      </c>
      <c r="B2434" s="15" t="s">
        <v>4770</v>
      </c>
      <c r="C2434" s="20" t="s">
        <v>41</v>
      </c>
      <c r="D2434" s="46">
        <v>0</v>
      </c>
      <c r="E2434" s="57">
        <v>0</v>
      </c>
    </row>
    <row r="2435" spans="1:5" ht="45" x14ac:dyDescent="0.25">
      <c r="A2435" s="5" t="s">
        <v>4771</v>
      </c>
      <c r="B2435" s="15" t="s">
        <v>4772</v>
      </c>
      <c r="C2435" s="20" t="s">
        <v>371</v>
      </c>
      <c r="D2435" s="46">
        <v>0</v>
      </c>
      <c r="E2435" s="57">
        <v>0</v>
      </c>
    </row>
    <row r="2436" spans="1:5" ht="45" x14ac:dyDescent="0.25">
      <c r="A2436" s="5" t="s">
        <v>4773</v>
      </c>
      <c r="B2436" s="15" t="s">
        <v>4774</v>
      </c>
      <c r="C2436" s="20" t="s">
        <v>33</v>
      </c>
      <c r="D2436" s="43">
        <v>59.558887481689453</v>
      </c>
      <c r="E2436" s="54">
        <v>70.777122497558594</v>
      </c>
    </row>
    <row r="2437" spans="1:5" ht="30" x14ac:dyDescent="0.25">
      <c r="A2437" s="5" t="s">
        <v>4775</v>
      </c>
      <c r="B2437" s="15" t="s">
        <v>4776</v>
      </c>
      <c r="C2437" s="20" t="s">
        <v>376</v>
      </c>
      <c r="D2437" s="47">
        <v>0.22183829545974731</v>
      </c>
      <c r="E2437" s="58">
        <v>0.21582317352294922</v>
      </c>
    </row>
    <row r="2438" spans="1:5" ht="30" x14ac:dyDescent="0.25">
      <c r="A2438" s="5" t="s">
        <v>4777</v>
      </c>
      <c r="B2438" s="15" t="s">
        <v>4778</v>
      </c>
      <c r="C2438" s="20" t="s">
        <v>371</v>
      </c>
      <c r="D2438" s="42">
        <v>7.3473086357116699</v>
      </c>
      <c r="E2438" s="53">
        <v>5.1202263832092285</v>
      </c>
    </row>
    <row r="2439" spans="1:5" ht="45" x14ac:dyDescent="0.25">
      <c r="A2439" s="5" t="s">
        <v>4779</v>
      </c>
      <c r="B2439" s="15" t="s">
        <v>4780</v>
      </c>
      <c r="C2439" s="20" t="s">
        <v>3752</v>
      </c>
      <c r="D2439" s="43">
        <v>28.657535552978516</v>
      </c>
      <c r="E2439" s="54">
        <v>28.642177581787109</v>
      </c>
    </row>
    <row r="2440" spans="1:5" ht="30" x14ac:dyDescent="0.25">
      <c r="A2440" s="5" t="s">
        <v>4781</v>
      </c>
      <c r="B2440" s="15" t="s">
        <v>4782</v>
      </c>
      <c r="C2440" s="20" t="s">
        <v>41</v>
      </c>
      <c r="D2440" s="47">
        <v>3.8799609988927841E-2</v>
      </c>
      <c r="E2440" s="58">
        <v>3.7213075906038284E-2</v>
      </c>
    </row>
    <row r="2441" spans="1:5" ht="30" x14ac:dyDescent="0.25">
      <c r="A2441" s="5" t="s">
        <v>4783</v>
      </c>
      <c r="B2441" s="15" t="s">
        <v>4784</v>
      </c>
      <c r="C2441" s="20" t="s">
        <v>162</v>
      </c>
      <c r="D2441" s="43">
        <v>20.854406356811523</v>
      </c>
      <c r="E2441" s="54">
        <v>19.88755989074707</v>
      </c>
    </row>
    <row r="2442" spans="1:5" ht="30" x14ac:dyDescent="0.25">
      <c r="A2442" s="5" t="s">
        <v>4785</v>
      </c>
      <c r="B2442" s="15" t="s">
        <v>4786</v>
      </c>
      <c r="C2442" s="20" t="s">
        <v>3759</v>
      </c>
      <c r="D2442" s="42">
        <v>1.1428098678588867</v>
      </c>
      <c r="E2442" s="53">
        <v>1.1504107713699341</v>
      </c>
    </row>
    <row r="2443" spans="1:5" ht="45" x14ac:dyDescent="0.25">
      <c r="A2443" s="5" t="s">
        <v>4787</v>
      </c>
      <c r="B2443" s="15" t="s">
        <v>4788</v>
      </c>
      <c r="C2443" s="20" t="s">
        <v>33</v>
      </c>
      <c r="D2443" s="43">
        <v>75.874130249023438</v>
      </c>
      <c r="E2443" s="54">
        <v>75.764625549316406</v>
      </c>
    </row>
    <row r="2444" spans="1:5" ht="45" x14ac:dyDescent="0.25">
      <c r="A2444" s="5" t="s">
        <v>4789</v>
      </c>
      <c r="B2444" s="15" t="s">
        <v>4790</v>
      </c>
      <c r="C2444" s="20" t="s">
        <v>33</v>
      </c>
      <c r="D2444" s="43">
        <v>20.357677459716797</v>
      </c>
      <c r="E2444" s="54">
        <v>20.328296661376953</v>
      </c>
    </row>
    <row r="2445" spans="1:5" ht="45" x14ac:dyDescent="0.25">
      <c r="A2445" s="5" t="s">
        <v>4791</v>
      </c>
      <c r="B2445" s="15" t="s">
        <v>4792</v>
      </c>
      <c r="C2445" s="20" t="s">
        <v>33</v>
      </c>
      <c r="D2445" s="47">
        <v>2.9446981847286224E-2</v>
      </c>
      <c r="E2445" s="58">
        <v>2.9404481872916222E-2</v>
      </c>
    </row>
    <row r="2446" spans="1:5" ht="45" x14ac:dyDescent="0.25">
      <c r="A2446" s="5" t="s">
        <v>4793</v>
      </c>
      <c r="B2446" s="15" t="s">
        <v>4794</v>
      </c>
      <c r="C2446" s="20" t="s">
        <v>33</v>
      </c>
      <c r="D2446" s="42">
        <v>2.8249666690826416</v>
      </c>
      <c r="E2446" s="53">
        <v>2.9652163982391357</v>
      </c>
    </row>
    <row r="2447" spans="1:5" ht="45" x14ac:dyDescent="0.25">
      <c r="A2447" s="5" t="s">
        <v>4795</v>
      </c>
      <c r="B2447" s="15" t="s">
        <v>4796</v>
      </c>
      <c r="C2447" s="20" t="s">
        <v>33</v>
      </c>
      <c r="D2447" s="46">
        <v>0</v>
      </c>
      <c r="E2447" s="57">
        <v>0</v>
      </c>
    </row>
    <row r="2448" spans="1:5" ht="45" x14ac:dyDescent="0.25">
      <c r="A2448" s="5" t="s">
        <v>4797</v>
      </c>
      <c r="B2448" s="15" t="s">
        <v>4798</v>
      </c>
      <c r="C2448" s="20" t="s">
        <v>33</v>
      </c>
      <c r="D2448" s="47">
        <v>0.91377675533294678</v>
      </c>
      <c r="E2448" s="58">
        <v>0.91245788335800171</v>
      </c>
    </row>
    <row r="2449" spans="1:5" ht="45" x14ac:dyDescent="0.25">
      <c r="A2449" s="5" t="s">
        <v>4799</v>
      </c>
      <c r="B2449" s="15" t="s">
        <v>4800</v>
      </c>
      <c r="C2449" s="20" t="s">
        <v>33</v>
      </c>
      <c r="D2449" s="46">
        <v>0</v>
      </c>
      <c r="E2449" s="57">
        <v>0</v>
      </c>
    </row>
    <row r="2450" spans="1:5" ht="45" x14ac:dyDescent="0.25">
      <c r="A2450" s="5" t="s">
        <v>4801</v>
      </c>
      <c r="B2450" s="15" t="s">
        <v>4802</v>
      </c>
      <c r="C2450" s="20" t="s">
        <v>1347</v>
      </c>
      <c r="D2450" s="46">
        <v>0</v>
      </c>
      <c r="E2450" s="57">
        <v>0</v>
      </c>
    </row>
    <row r="2451" spans="1:5" ht="30" x14ac:dyDescent="0.25">
      <c r="A2451" s="5" t="s">
        <v>4803</v>
      </c>
      <c r="B2451" s="15" t="s">
        <v>4804</v>
      </c>
      <c r="C2451" s="20" t="s">
        <v>1338</v>
      </c>
      <c r="D2451" s="46">
        <v>0</v>
      </c>
      <c r="E2451" s="57">
        <v>0</v>
      </c>
    </row>
    <row r="2452" spans="1:5" ht="30" x14ac:dyDescent="0.25">
      <c r="A2452" s="5" t="s">
        <v>4805</v>
      </c>
      <c r="B2452" s="15" t="s">
        <v>4806</v>
      </c>
      <c r="C2452" s="20" t="s">
        <v>1338</v>
      </c>
      <c r="D2452" s="46">
        <v>0</v>
      </c>
      <c r="E2452" s="57">
        <v>0</v>
      </c>
    </row>
    <row r="2453" spans="1:5" ht="30" x14ac:dyDescent="0.25">
      <c r="A2453" s="5" t="s">
        <v>4807</v>
      </c>
      <c r="B2453" s="15" t="s">
        <v>4808</v>
      </c>
      <c r="C2453" s="20" t="s">
        <v>1338</v>
      </c>
      <c r="D2453" s="46">
        <v>0</v>
      </c>
      <c r="E2453" s="57">
        <v>0</v>
      </c>
    </row>
    <row r="2454" spans="1:5" ht="30" x14ac:dyDescent="0.25">
      <c r="A2454" s="5" t="s">
        <v>4809</v>
      </c>
      <c r="B2454" s="15" t="s">
        <v>4810</v>
      </c>
      <c r="C2454" s="20" t="s">
        <v>1338</v>
      </c>
      <c r="D2454" s="46">
        <v>0</v>
      </c>
      <c r="E2454" s="57">
        <v>0</v>
      </c>
    </row>
    <row r="2455" spans="1:5" ht="30" x14ac:dyDescent="0.25">
      <c r="A2455" s="5" t="s">
        <v>4811</v>
      </c>
      <c r="B2455" s="15" t="s">
        <v>4812</v>
      </c>
      <c r="C2455" s="20" t="s">
        <v>1338</v>
      </c>
      <c r="D2455" s="46">
        <v>0</v>
      </c>
      <c r="E2455" s="57">
        <v>0</v>
      </c>
    </row>
    <row r="2456" spans="1:5" ht="30" x14ac:dyDescent="0.25">
      <c r="A2456" s="5" t="s">
        <v>4813</v>
      </c>
      <c r="B2456" s="15" t="s">
        <v>4814</v>
      </c>
      <c r="C2456" s="20" t="s">
        <v>33</v>
      </c>
      <c r="D2456" s="43">
        <v>20.949495315551758</v>
      </c>
      <c r="E2456" s="54">
        <v>20.949495315551758</v>
      </c>
    </row>
    <row r="2457" spans="1:5" ht="45" x14ac:dyDescent="0.25">
      <c r="A2457" s="5" t="s">
        <v>4815</v>
      </c>
      <c r="B2457" s="15" t="s">
        <v>4816</v>
      </c>
      <c r="C2457" s="20" t="s">
        <v>3790</v>
      </c>
      <c r="D2457" s="44">
        <v>67107.765625</v>
      </c>
      <c r="E2457" s="55">
        <v>64456.71875</v>
      </c>
    </row>
    <row r="2458" spans="1:5" ht="45" x14ac:dyDescent="0.25">
      <c r="A2458" s="5" t="s">
        <v>4817</v>
      </c>
      <c r="B2458" s="15" t="s">
        <v>4818</v>
      </c>
      <c r="C2458" s="20" t="s">
        <v>38</v>
      </c>
      <c r="D2458" s="42">
        <v>1.0893864631652832</v>
      </c>
      <c r="E2458" s="53">
        <v>1.0893855094909668</v>
      </c>
    </row>
    <row r="2459" spans="1:5" ht="45" x14ac:dyDescent="0.25">
      <c r="A2459" s="5" t="s">
        <v>4819</v>
      </c>
      <c r="B2459" s="15" t="s">
        <v>4820</v>
      </c>
      <c r="C2459" s="20" t="s">
        <v>30</v>
      </c>
      <c r="D2459" s="43">
        <v>39.697731018066406</v>
      </c>
      <c r="E2459" s="54">
        <v>37.455062866210938</v>
      </c>
    </row>
    <row r="2460" spans="1:5" ht="45" x14ac:dyDescent="0.25">
      <c r="A2460" s="5" t="s">
        <v>4821</v>
      </c>
      <c r="B2460" s="15" t="s">
        <v>4822</v>
      </c>
      <c r="C2460" s="20" t="s">
        <v>41</v>
      </c>
      <c r="D2460" s="43">
        <v>85.797393798828125</v>
      </c>
      <c r="E2460" s="54">
        <v>82.363861083984375</v>
      </c>
    </row>
    <row r="2461" spans="1:5" ht="45" x14ac:dyDescent="0.25">
      <c r="A2461" s="5" t="s">
        <v>4823</v>
      </c>
      <c r="B2461" s="15" t="s">
        <v>4824</v>
      </c>
      <c r="C2461" s="20" t="s">
        <v>41</v>
      </c>
      <c r="D2461" s="46">
        <v>0</v>
      </c>
      <c r="E2461" s="57">
        <v>0</v>
      </c>
    </row>
    <row r="2462" spans="1:5" ht="45" x14ac:dyDescent="0.25">
      <c r="A2462" s="5" t="s">
        <v>4825</v>
      </c>
      <c r="B2462" s="15" t="s">
        <v>4826</v>
      </c>
      <c r="C2462" s="20" t="s">
        <v>371</v>
      </c>
      <c r="D2462" s="46">
        <v>0</v>
      </c>
      <c r="E2462" s="57">
        <v>0</v>
      </c>
    </row>
    <row r="2463" spans="1:5" ht="45" x14ac:dyDescent="0.25">
      <c r="A2463" s="5" t="s">
        <v>4827</v>
      </c>
      <c r="B2463" s="15" t="s">
        <v>4828</v>
      </c>
      <c r="C2463" s="20" t="s">
        <v>33</v>
      </c>
      <c r="D2463" s="43">
        <v>42.407791137695313</v>
      </c>
      <c r="E2463" s="54">
        <v>50.229022979736328</v>
      </c>
    </row>
    <row r="2464" spans="1:5" ht="45" x14ac:dyDescent="0.25">
      <c r="A2464" s="5" t="s">
        <v>4829</v>
      </c>
      <c r="B2464" s="15" t="s">
        <v>4830</v>
      </c>
      <c r="C2464" s="20" t="s">
        <v>376</v>
      </c>
      <c r="D2464" s="47">
        <v>0.22546721994876862</v>
      </c>
      <c r="E2464" s="58">
        <v>0.21942892670631409</v>
      </c>
    </row>
    <row r="2465" spans="1:5" ht="45" x14ac:dyDescent="0.25">
      <c r="A2465" s="5" t="s">
        <v>4831</v>
      </c>
      <c r="B2465" s="15" t="s">
        <v>4832</v>
      </c>
      <c r="C2465" s="20" t="s">
        <v>371</v>
      </c>
      <c r="D2465" s="43">
        <v>15.041326522827148</v>
      </c>
      <c r="E2465" s="54">
        <v>12.755416870117188</v>
      </c>
    </row>
    <row r="2466" spans="1:5" ht="45" x14ac:dyDescent="0.25">
      <c r="A2466" s="5" t="s">
        <v>4833</v>
      </c>
      <c r="B2466" s="15" t="s">
        <v>4834</v>
      </c>
      <c r="C2466" s="20" t="s">
        <v>3752</v>
      </c>
      <c r="D2466" s="43">
        <v>28.657535552978516</v>
      </c>
      <c r="E2466" s="54">
        <v>28.642177581787109</v>
      </c>
    </row>
    <row r="2467" spans="1:5" ht="45" x14ac:dyDescent="0.25">
      <c r="A2467" s="5" t="s">
        <v>4835</v>
      </c>
      <c r="B2467" s="15" t="s">
        <v>4836</v>
      </c>
      <c r="C2467" s="20" t="s">
        <v>41</v>
      </c>
      <c r="D2467" s="47">
        <v>3.8799609988927841E-2</v>
      </c>
      <c r="E2467" s="58">
        <v>3.7213075906038284E-2</v>
      </c>
    </row>
    <row r="2468" spans="1:5" ht="45" x14ac:dyDescent="0.25">
      <c r="A2468" s="5" t="s">
        <v>4837</v>
      </c>
      <c r="B2468" s="15" t="s">
        <v>4838</v>
      </c>
      <c r="C2468" s="20" t="s">
        <v>162</v>
      </c>
      <c r="D2468" s="43">
        <v>19.857816696166992</v>
      </c>
      <c r="E2468" s="54">
        <v>18.936635971069336</v>
      </c>
    </row>
    <row r="2469" spans="1:5" ht="45" x14ac:dyDescent="0.25">
      <c r="A2469" s="5" t="s">
        <v>4839</v>
      </c>
      <c r="B2469" s="15" t="s">
        <v>4840</v>
      </c>
      <c r="C2469" s="20" t="s">
        <v>3759</v>
      </c>
      <c r="D2469" s="42">
        <v>1.2001633644104004</v>
      </c>
      <c r="E2469" s="53">
        <v>1.2081800699234009</v>
      </c>
    </row>
    <row r="2470" spans="1:5" ht="45" x14ac:dyDescent="0.25">
      <c r="A2470" s="5" t="s">
        <v>4841</v>
      </c>
      <c r="B2470" s="15" t="s">
        <v>4842</v>
      </c>
      <c r="C2470" s="20" t="s">
        <v>33</v>
      </c>
      <c r="D2470" s="43">
        <v>75.874130249023438</v>
      </c>
      <c r="E2470" s="54">
        <v>75.764625549316406</v>
      </c>
    </row>
    <row r="2471" spans="1:5" ht="45" x14ac:dyDescent="0.25">
      <c r="A2471" s="5" t="s">
        <v>4843</v>
      </c>
      <c r="B2471" s="15" t="s">
        <v>4844</v>
      </c>
      <c r="C2471" s="20" t="s">
        <v>33</v>
      </c>
      <c r="D2471" s="43">
        <v>20.357677459716797</v>
      </c>
      <c r="E2471" s="54">
        <v>20.328296661376953</v>
      </c>
    </row>
    <row r="2472" spans="1:5" ht="45" x14ac:dyDescent="0.25">
      <c r="A2472" s="5" t="s">
        <v>4845</v>
      </c>
      <c r="B2472" s="15" t="s">
        <v>4846</v>
      </c>
      <c r="C2472" s="20" t="s">
        <v>33</v>
      </c>
      <c r="D2472" s="47">
        <v>2.9446981847286224E-2</v>
      </c>
      <c r="E2472" s="58">
        <v>2.9404481872916222E-2</v>
      </c>
    </row>
    <row r="2473" spans="1:5" ht="45" x14ac:dyDescent="0.25">
      <c r="A2473" s="5" t="s">
        <v>4847</v>
      </c>
      <c r="B2473" s="15" t="s">
        <v>4848</v>
      </c>
      <c r="C2473" s="20" t="s">
        <v>33</v>
      </c>
      <c r="D2473" s="42">
        <v>2.8249666690826416</v>
      </c>
      <c r="E2473" s="53">
        <v>2.9652163982391357</v>
      </c>
    </row>
    <row r="2474" spans="1:5" ht="60" x14ac:dyDescent="0.25">
      <c r="A2474" s="5" t="s">
        <v>4849</v>
      </c>
      <c r="B2474" s="15" t="s">
        <v>4850</v>
      </c>
      <c r="C2474" s="20" t="s">
        <v>33</v>
      </c>
      <c r="D2474" s="46">
        <v>0</v>
      </c>
      <c r="E2474" s="57">
        <v>0</v>
      </c>
    </row>
    <row r="2475" spans="1:5" ht="45" x14ac:dyDescent="0.25">
      <c r="A2475" s="5" t="s">
        <v>4851</v>
      </c>
      <c r="B2475" s="15" t="s">
        <v>4852</v>
      </c>
      <c r="C2475" s="20" t="s">
        <v>33</v>
      </c>
      <c r="D2475" s="47">
        <v>0.91377675533294678</v>
      </c>
      <c r="E2475" s="58">
        <v>0.91245788335800171</v>
      </c>
    </row>
    <row r="2476" spans="1:5" ht="45" x14ac:dyDescent="0.25">
      <c r="A2476" s="5" t="s">
        <v>4853</v>
      </c>
      <c r="B2476" s="15" t="s">
        <v>4854</v>
      </c>
      <c r="C2476" s="20" t="s">
        <v>33</v>
      </c>
      <c r="D2476" s="46">
        <v>0</v>
      </c>
      <c r="E2476" s="57">
        <v>0</v>
      </c>
    </row>
    <row r="2477" spans="1:5" ht="45" x14ac:dyDescent="0.25">
      <c r="A2477" s="5" t="s">
        <v>4855</v>
      </c>
      <c r="B2477" s="15" t="s">
        <v>4856</v>
      </c>
      <c r="C2477" s="20" t="s">
        <v>1347</v>
      </c>
      <c r="D2477" s="46">
        <v>0</v>
      </c>
      <c r="E2477" s="57">
        <v>0</v>
      </c>
    </row>
    <row r="2478" spans="1:5" ht="45" x14ac:dyDescent="0.25">
      <c r="A2478" s="5" t="s">
        <v>4857</v>
      </c>
      <c r="B2478" s="15" t="s">
        <v>4858</v>
      </c>
      <c r="C2478" s="20" t="s">
        <v>1338</v>
      </c>
      <c r="D2478" s="46">
        <v>0</v>
      </c>
      <c r="E2478" s="57">
        <v>0</v>
      </c>
    </row>
    <row r="2479" spans="1:5" ht="45" x14ac:dyDescent="0.25">
      <c r="A2479" s="5" t="s">
        <v>4859</v>
      </c>
      <c r="B2479" s="15" t="s">
        <v>4860</v>
      </c>
      <c r="C2479" s="20" t="s">
        <v>1338</v>
      </c>
      <c r="D2479" s="46">
        <v>0</v>
      </c>
      <c r="E2479" s="57">
        <v>0</v>
      </c>
    </row>
    <row r="2480" spans="1:5" ht="45" x14ac:dyDescent="0.25">
      <c r="A2480" s="5" t="s">
        <v>4861</v>
      </c>
      <c r="B2480" s="15" t="s">
        <v>4862</v>
      </c>
      <c r="C2480" s="20" t="s">
        <v>1338</v>
      </c>
      <c r="D2480" s="46">
        <v>0</v>
      </c>
      <c r="E2480" s="57">
        <v>0</v>
      </c>
    </row>
    <row r="2481" spans="1:5" ht="45" x14ac:dyDescent="0.25">
      <c r="A2481" s="5" t="s">
        <v>4863</v>
      </c>
      <c r="B2481" s="15" t="s">
        <v>4864</v>
      </c>
      <c r="C2481" s="20" t="s">
        <v>1338</v>
      </c>
      <c r="D2481" s="46">
        <v>0</v>
      </c>
      <c r="E2481" s="57">
        <v>0</v>
      </c>
    </row>
    <row r="2482" spans="1:5" ht="45" x14ac:dyDescent="0.25">
      <c r="A2482" s="5" t="s">
        <v>4865</v>
      </c>
      <c r="B2482" s="15" t="s">
        <v>4866</v>
      </c>
      <c r="C2482" s="20" t="s">
        <v>1338</v>
      </c>
      <c r="D2482" s="46">
        <v>0</v>
      </c>
      <c r="E2482" s="57">
        <v>0</v>
      </c>
    </row>
    <row r="2483" spans="1:5" ht="45" x14ac:dyDescent="0.25">
      <c r="A2483" s="5" t="s">
        <v>4867</v>
      </c>
      <c r="B2483" s="15" t="s">
        <v>4868</v>
      </c>
      <c r="C2483" s="20" t="s">
        <v>33</v>
      </c>
      <c r="D2483" s="43">
        <v>20.949495315551758</v>
      </c>
      <c r="E2483" s="54">
        <v>20.949495315551758</v>
      </c>
    </row>
    <row r="2484" spans="1:5" ht="45" x14ac:dyDescent="0.25">
      <c r="A2484" s="5" t="s">
        <v>4869</v>
      </c>
      <c r="B2484" s="15" t="s">
        <v>4870</v>
      </c>
      <c r="C2484" s="20" t="s">
        <v>3790</v>
      </c>
      <c r="D2484" s="44">
        <v>67107.765625</v>
      </c>
      <c r="E2484" s="55">
        <v>64456.71875</v>
      </c>
    </row>
    <row r="2485" spans="1:5" ht="30" x14ac:dyDescent="0.25">
      <c r="A2485" s="5" t="s">
        <v>4871</v>
      </c>
      <c r="B2485" s="15" t="s">
        <v>4872</v>
      </c>
      <c r="C2485" s="20" t="s">
        <v>38</v>
      </c>
      <c r="D2485" s="42">
        <v>1.0893864631652832</v>
      </c>
      <c r="E2485" s="53">
        <v>1.0893855094909668</v>
      </c>
    </row>
    <row r="2486" spans="1:5" ht="45" x14ac:dyDescent="0.25">
      <c r="A2486" s="5" t="s">
        <v>4873</v>
      </c>
      <c r="B2486" s="15" t="s">
        <v>4874</v>
      </c>
      <c r="C2486" s="20" t="s">
        <v>30</v>
      </c>
      <c r="D2486" s="43">
        <v>39.697731018066406</v>
      </c>
      <c r="E2486" s="54">
        <v>37.455062866210938</v>
      </c>
    </row>
    <row r="2487" spans="1:5" ht="30" x14ac:dyDescent="0.25">
      <c r="A2487" s="5" t="s">
        <v>4875</v>
      </c>
      <c r="B2487" s="15" t="s">
        <v>4876</v>
      </c>
      <c r="C2487" s="20" t="s">
        <v>41</v>
      </c>
      <c r="D2487" s="43">
        <v>85.797393798828125</v>
      </c>
      <c r="E2487" s="54">
        <v>82.363861083984375</v>
      </c>
    </row>
    <row r="2488" spans="1:5" ht="45" x14ac:dyDescent="0.25">
      <c r="A2488" s="5" t="s">
        <v>4877</v>
      </c>
      <c r="B2488" s="15" t="s">
        <v>4878</v>
      </c>
      <c r="C2488" s="20" t="s">
        <v>41</v>
      </c>
      <c r="D2488" s="46">
        <v>0</v>
      </c>
      <c r="E2488" s="57">
        <v>0</v>
      </c>
    </row>
    <row r="2489" spans="1:5" ht="45" x14ac:dyDescent="0.25">
      <c r="A2489" s="5" t="s">
        <v>4879</v>
      </c>
      <c r="B2489" s="15" t="s">
        <v>4880</v>
      </c>
      <c r="C2489" s="20" t="s">
        <v>371</v>
      </c>
      <c r="D2489" s="46">
        <v>0</v>
      </c>
      <c r="E2489" s="57">
        <v>0</v>
      </c>
    </row>
    <row r="2490" spans="1:5" ht="45" x14ac:dyDescent="0.25">
      <c r="A2490" s="5" t="s">
        <v>4881</v>
      </c>
      <c r="B2490" s="15" t="s">
        <v>4882</v>
      </c>
      <c r="C2490" s="20" t="s">
        <v>33</v>
      </c>
      <c r="D2490" s="43">
        <v>42.407791137695313</v>
      </c>
      <c r="E2490" s="54">
        <v>50.229022979736328</v>
      </c>
    </row>
    <row r="2491" spans="1:5" ht="30" x14ac:dyDescent="0.25">
      <c r="A2491" s="5" t="s">
        <v>4883</v>
      </c>
      <c r="B2491" s="15" t="s">
        <v>4884</v>
      </c>
      <c r="C2491" s="20" t="s">
        <v>376</v>
      </c>
      <c r="D2491" s="47">
        <v>0.22546721994876862</v>
      </c>
      <c r="E2491" s="58">
        <v>0.21942892670631409</v>
      </c>
    </row>
    <row r="2492" spans="1:5" ht="30" x14ac:dyDescent="0.25">
      <c r="A2492" s="5" t="s">
        <v>4885</v>
      </c>
      <c r="B2492" s="15" t="s">
        <v>4886</v>
      </c>
      <c r="C2492" s="20" t="s">
        <v>371</v>
      </c>
      <c r="D2492" s="43">
        <v>15.041326522827148</v>
      </c>
      <c r="E2492" s="54">
        <v>12.755416870117188</v>
      </c>
    </row>
    <row r="2493" spans="1:5" ht="45" x14ac:dyDescent="0.25">
      <c r="A2493" s="5" t="s">
        <v>4887</v>
      </c>
      <c r="B2493" s="15" t="s">
        <v>4888</v>
      </c>
      <c r="C2493" s="20" t="s">
        <v>3752</v>
      </c>
      <c r="D2493" s="43">
        <v>28.657535552978516</v>
      </c>
      <c r="E2493" s="54">
        <v>28.642177581787109</v>
      </c>
    </row>
    <row r="2494" spans="1:5" ht="45" x14ac:dyDescent="0.25">
      <c r="A2494" s="5" t="s">
        <v>4889</v>
      </c>
      <c r="B2494" s="15" t="s">
        <v>4890</v>
      </c>
      <c r="C2494" s="20" t="s">
        <v>41</v>
      </c>
      <c r="D2494" s="47">
        <v>3.8799609988927841E-2</v>
      </c>
      <c r="E2494" s="58">
        <v>3.7213075906038284E-2</v>
      </c>
    </row>
    <row r="2495" spans="1:5" ht="45" x14ac:dyDescent="0.25">
      <c r="A2495" s="5" t="s">
        <v>4891</v>
      </c>
      <c r="B2495" s="15" t="s">
        <v>4892</v>
      </c>
      <c r="C2495" s="20" t="s">
        <v>162</v>
      </c>
      <c r="D2495" s="43">
        <v>19.857816696166992</v>
      </c>
      <c r="E2495" s="54">
        <v>18.936635971069336</v>
      </c>
    </row>
    <row r="2496" spans="1:5" ht="30" x14ac:dyDescent="0.25">
      <c r="A2496" s="5" t="s">
        <v>4893</v>
      </c>
      <c r="B2496" s="15" t="s">
        <v>4894</v>
      </c>
      <c r="C2496" s="20" t="s">
        <v>3759</v>
      </c>
      <c r="D2496" s="42">
        <v>1.2001633644104004</v>
      </c>
      <c r="E2496" s="53">
        <v>1.2081800699234009</v>
      </c>
    </row>
    <row r="2497" spans="1:5" ht="45" x14ac:dyDescent="0.25">
      <c r="A2497" s="5" t="s">
        <v>4895</v>
      </c>
      <c r="B2497" s="15" t="s">
        <v>4896</v>
      </c>
      <c r="C2497" s="20" t="s">
        <v>33</v>
      </c>
      <c r="D2497" s="43">
        <v>75.874130249023438</v>
      </c>
      <c r="E2497" s="54">
        <v>75.764625549316406</v>
      </c>
    </row>
    <row r="2498" spans="1:5" ht="45" x14ac:dyDescent="0.25">
      <c r="A2498" s="5" t="s">
        <v>4897</v>
      </c>
      <c r="B2498" s="15" t="s">
        <v>4898</v>
      </c>
      <c r="C2498" s="20" t="s">
        <v>33</v>
      </c>
      <c r="D2498" s="43">
        <v>20.357677459716797</v>
      </c>
      <c r="E2498" s="54">
        <v>20.328296661376953</v>
      </c>
    </row>
    <row r="2499" spans="1:5" ht="45" x14ac:dyDescent="0.25">
      <c r="A2499" s="5" t="s">
        <v>4899</v>
      </c>
      <c r="B2499" s="15" t="s">
        <v>4900</v>
      </c>
      <c r="C2499" s="20" t="s">
        <v>33</v>
      </c>
      <c r="D2499" s="47">
        <v>2.9446981847286224E-2</v>
      </c>
      <c r="E2499" s="58">
        <v>2.9404481872916222E-2</v>
      </c>
    </row>
    <row r="2500" spans="1:5" ht="45" x14ac:dyDescent="0.25">
      <c r="A2500" s="5" t="s">
        <v>4901</v>
      </c>
      <c r="B2500" s="15" t="s">
        <v>4902</v>
      </c>
      <c r="C2500" s="20" t="s">
        <v>33</v>
      </c>
      <c r="D2500" s="42">
        <v>2.8249666690826416</v>
      </c>
      <c r="E2500" s="53">
        <v>2.9652163982391357</v>
      </c>
    </row>
    <row r="2501" spans="1:5" ht="45" x14ac:dyDescent="0.25">
      <c r="A2501" s="5" t="s">
        <v>4903</v>
      </c>
      <c r="B2501" s="15" t="s">
        <v>4904</v>
      </c>
      <c r="C2501" s="20" t="s">
        <v>33</v>
      </c>
      <c r="D2501" s="46">
        <v>0</v>
      </c>
      <c r="E2501" s="57">
        <v>0</v>
      </c>
    </row>
    <row r="2502" spans="1:5" ht="45" x14ac:dyDescent="0.25">
      <c r="A2502" s="5" t="s">
        <v>4905</v>
      </c>
      <c r="B2502" s="15" t="s">
        <v>4906</v>
      </c>
      <c r="C2502" s="20" t="s">
        <v>33</v>
      </c>
      <c r="D2502" s="47">
        <v>0.91377675533294678</v>
      </c>
      <c r="E2502" s="58">
        <v>0.91245788335800171</v>
      </c>
    </row>
    <row r="2503" spans="1:5" ht="45" x14ac:dyDescent="0.25">
      <c r="A2503" s="5" t="s">
        <v>4907</v>
      </c>
      <c r="B2503" s="15" t="s">
        <v>4908</v>
      </c>
      <c r="C2503" s="20" t="s">
        <v>33</v>
      </c>
      <c r="D2503" s="46">
        <v>0</v>
      </c>
      <c r="E2503" s="57">
        <v>0</v>
      </c>
    </row>
    <row r="2504" spans="1:5" ht="45" x14ac:dyDescent="0.25">
      <c r="A2504" s="5" t="s">
        <v>4909</v>
      </c>
      <c r="B2504" s="15" t="s">
        <v>4910</v>
      </c>
      <c r="C2504" s="20" t="s">
        <v>1347</v>
      </c>
      <c r="D2504" s="46">
        <v>0</v>
      </c>
      <c r="E2504" s="57">
        <v>0</v>
      </c>
    </row>
    <row r="2505" spans="1:5" ht="45" x14ac:dyDescent="0.25">
      <c r="A2505" s="5" t="s">
        <v>4911</v>
      </c>
      <c r="B2505" s="15" t="s">
        <v>4912</v>
      </c>
      <c r="C2505" s="20" t="s">
        <v>1338</v>
      </c>
      <c r="D2505" s="46">
        <v>0</v>
      </c>
      <c r="E2505" s="57">
        <v>0</v>
      </c>
    </row>
    <row r="2506" spans="1:5" ht="45" x14ac:dyDescent="0.25">
      <c r="A2506" s="5" t="s">
        <v>4913</v>
      </c>
      <c r="B2506" s="15" t="s">
        <v>4914</v>
      </c>
      <c r="C2506" s="20" t="s">
        <v>1338</v>
      </c>
      <c r="D2506" s="46">
        <v>0</v>
      </c>
      <c r="E2506" s="57">
        <v>0</v>
      </c>
    </row>
    <row r="2507" spans="1:5" ht="45" x14ac:dyDescent="0.25">
      <c r="A2507" s="5" t="s">
        <v>4915</v>
      </c>
      <c r="B2507" s="15" t="s">
        <v>4916</v>
      </c>
      <c r="C2507" s="20" t="s">
        <v>1338</v>
      </c>
      <c r="D2507" s="46">
        <v>0</v>
      </c>
      <c r="E2507" s="57">
        <v>0</v>
      </c>
    </row>
    <row r="2508" spans="1:5" ht="45" x14ac:dyDescent="0.25">
      <c r="A2508" s="5" t="s">
        <v>4917</v>
      </c>
      <c r="B2508" s="15" t="s">
        <v>4918</v>
      </c>
      <c r="C2508" s="20" t="s">
        <v>1338</v>
      </c>
      <c r="D2508" s="46">
        <v>0</v>
      </c>
      <c r="E2508" s="57">
        <v>0</v>
      </c>
    </row>
    <row r="2509" spans="1:5" ht="45" x14ac:dyDescent="0.25">
      <c r="A2509" s="5" t="s">
        <v>4919</v>
      </c>
      <c r="B2509" s="15" t="s">
        <v>4920</v>
      </c>
      <c r="C2509" s="20" t="s">
        <v>1338</v>
      </c>
      <c r="D2509" s="46">
        <v>0</v>
      </c>
      <c r="E2509" s="57">
        <v>0</v>
      </c>
    </row>
    <row r="2510" spans="1:5" ht="45" x14ac:dyDescent="0.25">
      <c r="A2510" s="5" t="s">
        <v>4921</v>
      </c>
      <c r="B2510" s="15" t="s">
        <v>4922</v>
      </c>
      <c r="C2510" s="20" t="s">
        <v>33</v>
      </c>
      <c r="D2510" s="43">
        <v>20.949495315551758</v>
      </c>
      <c r="E2510" s="54">
        <v>20.949495315551758</v>
      </c>
    </row>
    <row r="2511" spans="1:5" ht="45" x14ac:dyDescent="0.25">
      <c r="A2511" s="5" t="s">
        <v>4923</v>
      </c>
      <c r="B2511" s="15" t="s">
        <v>4924</v>
      </c>
      <c r="C2511" s="20" t="s">
        <v>3790</v>
      </c>
      <c r="D2511" s="44">
        <v>67107.765625</v>
      </c>
      <c r="E2511" s="55">
        <v>64456.71875</v>
      </c>
    </row>
    <row r="2512" spans="1:5" ht="45" x14ac:dyDescent="0.25">
      <c r="A2512" s="5" t="s">
        <v>4925</v>
      </c>
      <c r="B2512" s="15" t="s">
        <v>4926</v>
      </c>
      <c r="C2512" s="20" t="s">
        <v>38</v>
      </c>
      <c r="D2512" s="42">
        <v>1.1744228601455688</v>
      </c>
      <c r="E2512" s="53">
        <v>1.1744219064712524</v>
      </c>
    </row>
    <row r="2513" spans="1:5" ht="45" x14ac:dyDescent="0.25">
      <c r="A2513" s="5" t="s">
        <v>4927</v>
      </c>
      <c r="B2513" s="15" t="s">
        <v>4928</v>
      </c>
      <c r="C2513" s="20" t="s">
        <v>30</v>
      </c>
      <c r="D2513" s="43">
        <v>48.060939788818359</v>
      </c>
      <c r="E2513" s="54">
        <v>45.757709503173828</v>
      </c>
    </row>
    <row r="2514" spans="1:5" ht="45" x14ac:dyDescent="0.25">
      <c r="A2514" s="5" t="s">
        <v>4929</v>
      </c>
      <c r="B2514" s="15" t="s">
        <v>4930</v>
      </c>
      <c r="C2514" s="20" t="s">
        <v>41</v>
      </c>
      <c r="D2514" s="43">
        <v>89.299324035644531</v>
      </c>
      <c r="E2514" s="54">
        <v>85.72564697265625</v>
      </c>
    </row>
    <row r="2515" spans="1:5" ht="45" x14ac:dyDescent="0.25">
      <c r="A2515" s="5" t="s">
        <v>4931</v>
      </c>
      <c r="B2515" s="15" t="s">
        <v>4932</v>
      </c>
      <c r="C2515" s="20" t="s">
        <v>41</v>
      </c>
      <c r="D2515" s="46">
        <v>0</v>
      </c>
      <c r="E2515" s="57">
        <v>0</v>
      </c>
    </row>
    <row r="2516" spans="1:5" ht="45" x14ac:dyDescent="0.25">
      <c r="A2516" s="5" t="s">
        <v>4933</v>
      </c>
      <c r="B2516" s="15" t="s">
        <v>4934</v>
      </c>
      <c r="C2516" s="20" t="s">
        <v>371</v>
      </c>
      <c r="D2516" s="46">
        <v>0</v>
      </c>
      <c r="E2516" s="57">
        <v>0</v>
      </c>
    </row>
    <row r="2517" spans="1:5" ht="45" x14ac:dyDescent="0.25">
      <c r="A2517" s="5" t="s">
        <v>4935</v>
      </c>
      <c r="B2517" s="15" t="s">
        <v>4936</v>
      </c>
      <c r="C2517" s="20" t="s">
        <v>33</v>
      </c>
      <c r="D2517" s="43">
        <v>29.632858276367187</v>
      </c>
      <c r="E2517" s="54">
        <v>34.958702087402344</v>
      </c>
    </row>
    <row r="2518" spans="1:5" ht="45" x14ac:dyDescent="0.25">
      <c r="A2518" s="5" t="s">
        <v>4937</v>
      </c>
      <c r="B2518" s="15" t="s">
        <v>4938</v>
      </c>
      <c r="C2518" s="20" t="s">
        <v>376</v>
      </c>
      <c r="D2518" s="47">
        <v>0.23066657781600952</v>
      </c>
      <c r="E2518" s="58">
        <v>0.22463282942771912</v>
      </c>
    </row>
    <row r="2519" spans="1:5" ht="45" x14ac:dyDescent="0.25">
      <c r="A2519" s="5" t="s">
        <v>4939</v>
      </c>
      <c r="B2519" s="15" t="s">
        <v>4940</v>
      </c>
      <c r="C2519" s="20" t="s">
        <v>371</v>
      </c>
      <c r="D2519" s="43">
        <v>23.602611541748047</v>
      </c>
      <c r="E2519" s="54">
        <v>21.260444641113281</v>
      </c>
    </row>
    <row r="2520" spans="1:5" ht="45" x14ac:dyDescent="0.25">
      <c r="A2520" s="5" t="s">
        <v>4941</v>
      </c>
      <c r="B2520" s="15" t="s">
        <v>4942</v>
      </c>
      <c r="C2520" s="20" t="s">
        <v>3752</v>
      </c>
      <c r="D2520" s="43">
        <v>28.657535552978516</v>
      </c>
      <c r="E2520" s="54">
        <v>28.642177581787109</v>
      </c>
    </row>
    <row r="2521" spans="1:5" ht="45" x14ac:dyDescent="0.25">
      <c r="A2521" s="5" t="s">
        <v>4943</v>
      </c>
      <c r="B2521" s="15" t="s">
        <v>4944</v>
      </c>
      <c r="C2521" s="20" t="s">
        <v>41</v>
      </c>
      <c r="D2521" s="47">
        <v>4.0383268147706985E-2</v>
      </c>
      <c r="E2521" s="58">
        <v>3.8731977343559265E-2</v>
      </c>
    </row>
    <row r="2522" spans="1:5" ht="45" x14ac:dyDescent="0.25">
      <c r="A2522" s="5" t="s">
        <v>4945</v>
      </c>
      <c r="B2522" s="15" t="s">
        <v>4946</v>
      </c>
      <c r="C2522" s="20" t="s">
        <v>162</v>
      </c>
      <c r="D2522" s="43">
        <v>19.684318542480469</v>
      </c>
      <c r="E2522" s="54">
        <v>18.771148681640625</v>
      </c>
    </row>
    <row r="2523" spans="1:5" ht="45" x14ac:dyDescent="0.25">
      <c r="A2523" s="5" t="s">
        <v>4947</v>
      </c>
      <c r="B2523" s="15" t="s">
        <v>4948</v>
      </c>
      <c r="C2523" s="20" t="s">
        <v>3759</v>
      </c>
      <c r="D2523" s="42">
        <v>1.2601596117019653</v>
      </c>
      <c r="E2523" s="53">
        <v>1.2685796022415161</v>
      </c>
    </row>
    <row r="2524" spans="1:5" ht="45" x14ac:dyDescent="0.25">
      <c r="A2524" s="5" t="s">
        <v>4949</v>
      </c>
      <c r="B2524" s="15" t="s">
        <v>4950</v>
      </c>
      <c r="C2524" s="20" t="s">
        <v>33</v>
      </c>
      <c r="D2524" s="43">
        <v>75.874130249023438</v>
      </c>
      <c r="E2524" s="54">
        <v>75.764625549316406</v>
      </c>
    </row>
    <row r="2525" spans="1:5" ht="45" x14ac:dyDescent="0.25">
      <c r="A2525" s="5" t="s">
        <v>4951</v>
      </c>
      <c r="B2525" s="15" t="s">
        <v>4952</v>
      </c>
      <c r="C2525" s="20" t="s">
        <v>33</v>
      </c>
      <c r="D2525" s="43">
        <v>20.357677459716797</v>
      </c>
      <c r="E2525" s="54">
        <v>20.328296661376953</v>
      </c>
    </row>
    <row r="2526" spans="1:5" ht="45" x14ac:dyDescent="0.25">
      <c r="A2526" s="5" t="s">
        <v>4953</v>
      </c>
      <c r="B2526" s="15" t="s">
        <v>4954</v>
      </c>
      <c r="C2526" s="20" t="s">
        <v>33</v>
      </c>
      <c r="D2526" s="47">
        <v>2.9446981847286224E-2</v>
      </c>
      <c r="E2526" s="58">
        <v>2.9404481872916222E-2</v>
      </c>
    </row>
    <row r="2527" spans="1:5" ht="45" x14ac:dyDescent="0.25">
      <c r="A2527" s="5" t="s">
        <v>4955</v>
      </c>
      <c r="B2527" s="15" t="s">
        <v>4956</v>
      </c>
      <c r="C2527" s="20" t="s">
        <v>33</v>
      </c>
      <c r="D2527" s="42">
        <v>2.8249666690826416</v>
      </c>
      <c r="E2527" s="53">
        <v>2.9652163982391357</v>
      </c>
    </row>
    <row r="2528" spans="1:5" ht="60" x14ac:dyDescent="0.25">
      <c r="A2528" s="5" t="s">
        <v>4957</v>
      </c>
      <c r="B2528" s="15" t="s">
        <v>4958</v>
      </c>
      <c r="C2528" s="20" t="s">
        <v>33</v>
      </c>
      <c r="D2528" s="46">
        <v>0</v>
      </c>
      <c r="E2528" s="57">
        <v>0</v>
      </c>
    </row>
    <row r="2529" spans="1:5" ht="45" x14ac:dyDescent="0.25">
      <c r="A2529" s="5" t="s">
        <v>4959</v>
      </c>
      <c r="B2529" s="15" t="s">
        <v>4960</v>
      </c>
      <c r="C2529" s="20" t="s">
        <v>33</v>
      </c>
      <c r="D2529" s="47">
        <v>0.91377675533294678</v>
      </c>
      <c r="E2529" s="58">
        <v>0.91245788335800171</v>
      </c>
    </row>
    <row r="2530" spans="1:5" ht="45" x14ac:dyDescent="0.25">
      <c r="A2530" s="5" t="s">
        <v>4961</v>
      </c>
      <c r="B2530" s="15" t="s">
        <v>4962</v>
      </c>
      <c r="C2530" s="20" t="s">
        <v>33</v>
      </c>
      <c r="D2530" s="46">
        <v>0</v>
      </c>
      <c r="E2530" s="57">
        <v>0</v>
      </c>
    </row>
    <row r="2531" spans="1:5" ht="45" x14ac:dyDescent="0.25">
      <c r="A2531" s="5" t="s">
        <v>4963</v>
      </c>
      <c r="B2531" s="15" t="s">
        <v>4964</v>
      </c>
      <c r="C2531" s="20" t="s">
        <v>1347</v>
      </c>
      <c r="D2531" s="46">
        <v>0</v>
      </c>
      <c r="E2531" s="57">
        <v>0</v>
      </c>
    </row>
    <row r="2532" spans="1:5" ht="45" x14ac:dyDescent="0.25">
      <c r="A2532" s="5" t="s">
        <v>4965</v>
      </c>
      <c r="B2532" s="15" t="s">
        <v>4966</v>
      </c>
      <c r="C2532" s="20" t="s">
        <v>1338</v>
      </c>
      <c r="D2532" s="46">
        <v>0</v>
      </c>
      <c r="E2532" s="57">
        <v>0</v>
      </c>
    </row>
    <row r="2533" spans="1:5" ht="45" x14ac:dyDescent="0.25">
      <c r="A2533" s="5" t="s">
        <v>4967</v>
      </c>
      <c r="B2533" s="15" t="s">
        <v>4968</v>
      </c>
      <c r="C2533" s="20" t="s">
        <v>1338</v>
      </c>
      <c r="D2533" s="46">
        <v>0</v>
      </c>
      <c r="E2533" s="57">
        <v>0</v>
      </c>
    </row>
    <row r="2534" spans="1:5" ht="45" x14ac:dyDescent="0.25">
      <c r="A2534" s="5" t="s">
        <v>4969</v>
      </c>
      <c r="B2534" s="15" t="s">
        <v>4970</v>
      </c>
      <c r="C2534" s="20" t="s">
        <v>1338</v>
      </c>
      <c r="D2534" s="46">
        <v>0</v>
      </c>
      <c r="E2534" s="57">
        <v>0</v>
      </c>
    </row>
    <row r="2535" spans="1:5" ht="45" x14ac:dyDescent="0.25">
      <c r="A2535" s="5" t="s">
        <v>4971</v>
      </c>
      <c r="B2535" s="15" t="s">
        <v>4972</v>
      </c>
      <c r="C2535" s="20" t="s">
        <v>1338</v>
      </c>
      <c r="D2535" s="46">
        <v>0</v>
      </c>
      <c r="E2535" s="57">
        <v>0</v>
      </c>
    </row>
    <row r="2536" spans="1:5" ht="45" x14ac:dyDescent="0.25">
      <c r="A2536" s="5" t="s">
        <v>4973</v>
      </c>
      <c r="B2536" s="15" t="s">
        <v>4974</v>
      </c>
      <c r="C2536" s="20" t="s">
        <v>1338</v>
      </c>
      <c r="D2536" s="46">
        <v>0</v>
      </c>
      <c r="E2536" s="57">
        <v>0</v>
      </c>
    </row>
    <row r="2537" spans="1:5" ht="45" x14ac:dyDescent="0.25">
      <c r="A2537" s="5" t="s">
        <v>4975</v>
      </c>
      <c r="B2537" s="15" t="s">
        <v>4976</v>
      </c>
      <c r="C2537" s="20" t="s">
        <v>33</v>
      </c>
      <c r="D2537" s="43">
        <v>20.949495315551758</v>
      </c>
      <c r="E2537" s="54">
        <v>20.949495315551758</v>
      </c>
    </row>
    <row r="2538" spans="1:5" ht="45" x14ac:dyDescent="0.25">
      <c r="A2538" s="5" t="s">
        <v>4977</v>
      </c>
      <c r="B2538" s="15" t="s">
        <v>4978</v>
      </c>
      <c r="C2538" s="20" t="s">
        <v>3790</v>
      </c>
      <c r="D2538" s="44">
        <v>69846.859375</v>
      </c>
      <c r="E2538" s="55">
        <v>67087.609375</v>
      </c>
    </row>
    <row r="2539" spans="1:5" ht="45" x14ac:dyDescent="0.25">
      <c r="A2539" s="5" t="s">
        <v>4979</v>
      </c>
      <c r="B2539" s="15" t="s">
        <v>4980</v>
      </c>
      <c r="C2539" s="20" t="s">
        <v>38</v>
      </c>
      <c r="D2539" s="42">
        <v>1.1744228601455688</v>
      </c>
      <c r="E2539" s="53">
        <v>1.1744219064712524</v>
      </c>
    </row>
    <row r="2540" spans="1:5" ht="45" x14ac:dyDescent="0.25">
      <c r="A2540" s="5" t="s">
        <v>4981</v>
      </c>
      <c r="B2540" s="15" t="s">
        <v>4982</v>
      </c>
      <c r="C2540" s="20" t="s">
        <v>30</v>
      </c>
      <c r="D2540" s="43">
        <v>48.060939788818359</v>
      </c>
      <c r="E2540" s="54">
        <v>45.757709503173828</v>
      </c>
    </row>
    <row r="2541" spans="1:5" ht="45" x14ac:dyDescent="0.25">
      <c r="A2541" s="5" t="s">
        <v>4983</v>
      </c>
      <c r="B2541" s="15" t="s">
        <v>4984</v>
      </c>
      <c r="C2541" s="20" t="s">
        <v>41</v>
      </c>
      <c r="D2541" s="43">
        <v>89.299324035644531</v>
      </c>
      <c r="E2541" s="54">
        <v>85.72564697265625</v>
      </c>
    </row>
    <row r="2542" spans="1:5" ht="45" x14ac:dyDescent="0.25">
      <c r="A2542" s="5" t="s">
        <v>4985</v>
      </c>
      <c r="B2542" s="15" t="s">
        <v>4986</v>
      </c>
      <c r="C2542" s="20" t="s">
        <v>41</v>
      </c>
      <c r="D2542" s="46">
        <v>0</v>
      </c>
      <c r="E2542" s="57">
        <v>0</v>
      </c>
    </row>
    <row r="2543" spans="1:5" ht="45" x14ac:dyDescent="0.25">
      <c r="A2543" s="5" t="s">
        <v>4987</v>
      </c>
      <c r="B2543" s="15" t="s">
        <v>4988</v>
      </c>
      <c r="C2543" s="20" t="s">
        <v>371</v>
      </c>
      <c r="D2543" s="46">
        <v>0</v>
      </c>
      <c r="E2543" s="57">
        <v>0</v>
      </c>
    </row>
    <row r="2544" spans="1:5" ht="45" x14ac:dyDescent="0.25">
      <c r="A2544" s="5" t="s">
        <v>4989</v>
      </c>
      <c r="B2544" s="15" t="s">
        <v>4990</v>
      </c>
      <c r="C2544" s="20" t="s">
        <v>33</v>
      </c>
      <c r="D2544" s="43">
        <v>29.632858276367187</v>
      </c>
      <c r="E2544" s="54">
        <v>34.958702087402344</v>
      </c>
    </row>
    <row r="2545" spans="1:5" ht="45" x14ac:dyDescent="0.25">
      <c r="A2545" s="5" t="s">
        <v>4991</v>
      </c>
      <c r="B2545" s="15" t="s">
        <v>4992</v>
      </c>
      <c r="C2545" s="20" t="s">
        <v>376</v>
      </c>
      <c r="D2545" s="47">
        <v>0.23066657781600952</v>
      </c>
      <c r="E2545" s="58">
        <v>0.22463282942771912</v>
      </c>
    </row>
    <row r="2546" spans="1:5" ht="45" x14ac:dyDescent="0.25">
      <c r="A2546" s="5" t="s">
        <v>4993</v>
      </c>
      <c r="B2546" s="15" t="s">
        <v>4994</v>
      </c>
      <c r="C2546" s="20" t="s">
        <v>371</v>
      </c>
      <c r="D2546" s="43">
        <v>23.602611541748047</v>
      </c>
      <c r="E2546" s="54">
        <v>21.260444641113281</v>
      </c>
    </row>
    <row r="2547" spans="1:5" ht="45" x14ac:dyDescent="0.25">
      <c r="A2547" s="5" t="s">
        <v>4995</v>
      </c>
      <c r="B2547" s="15" t="s">
        <v>4996</v>
      </c>
      <c r="C2547" s="20" t="s">
        <v>3752</v>
      </c>
      <c r="D2547" s="43">
        <v>28.657535552978516</v>
      </c>
      <c r="E2547" s="54">
        <v>28.642177581787109</v>
      </c>
    </row>
    <row r="2548" spans="1:5" ht="45" x14ac:dyDescent="0.25">
      <c r="A2548" s="5" t="s">
        <v>4997</v>
      </c>
      <c r="B2548" s="15" t="s">
        <v>4998</v>
      </c>
      <c r="C2548" s="20" t="s">
        <v>41</v>
      </c>
      <c r="D2548" s="47">
        <v>4.0383268147706985E-2</v>
      </c>
      <c r="E2548" s="58">
        <v>3.8731977343559265E-2</v>
      </c>
    </row>
    <row r="2549" spans="1:5" ht="45" x14ac:dyDescent="0.25">
      <c r="A2549" s="5" t="s">
        <v>4999</v>
      </c>
      <c r="B2549" s="15" t="s">
        <v>5000</v>
      </c>
      <c r="C2549" s="20" t="s">
        <v>162</v>
      </c>
      <c r="D2549" s="43">
        <v>19.684318542480469</v>
      </c>
      <c r="E2549" s="54">
        <v>18.771148681640625</v>
      </c>
    </row>
    <row r="2550" spans="1:5" ht="30" x14ac:dyDescent="0.25">
      <c r="A2550" s="5" t="s">
        <v>5001</v>
      </c>
      <c r="B2550" s="15" t="s">
        <v>5002</v>
      </c>
      <c r="C2550" s="20" t="s">
        <v>3759</v>
      </c>
      <c r="D2550" s="42">
        <v>1.2601596117019653</v>
      </c>
      <c r="E2550" s="53">
        <v>1.2685796022415161</v>
      </c>
    </row>
    <row r="2551" spans="1:5" ht="45" x14ac:dyDescent="0.25">
      <c r="A2551" s="5" t="s">
        <v>5003</v>
      </c>
      <c r="B2551" s="15" t="s">
        <v>5004</v>
      </c>
      <c r="C2551" s="20" t="s">
        <v>33</v>
      </c>
      <c r="D2551" s="43">
        <v>75.874130249023438</v>
      </c>
      <c r="E2551" s="54">
        <v>75.764625549316406</v>
      </c>
    </row>
    <row r="2552" spans="1:5" ht="45" x14ac:dyDescent="0.25">
      <c r="A2552" s="5" t="s">
        <v>5005</v>
      </c>
      <c r="B2552" s="15" t="s">
        <v>5006</v>
      </c>
      <c r="C2552" s="20" t="s">
        <v>33</v>
      </c>
      <c r="D2552" s="43">
        <v>20.357677459716797</v>
      </c>
      <c r="E2552" s="54">
        <v>20.328296661376953</v>
      </c>
    </row>
    <row r="2553" spans="1:5" ht="45" x14ac:dyDescent="0.25">
      <c r="A2553" s="5" t="s">
        <v>5007</v>
      </c>
      <c r="B2553" s="15" t="s">
        <v>5008</v>
      </c>
      <c r="C2553" s="20" t="s">
        <v>33</v>
      </c>
      <c r="D2553" s="47">
        <v>2.9446981847286224E-2</v>
      </c>
      <c r="E2553" s="58">
        <v>2.9404481872916222E-2</v>
      </c>
    </row>
    <row r="2554" spans="1:5" ht="45" x14ac:dyDescent="0.25">
      <c r="A2554" s="5" t="s">
        <v>5009</v>
      </c>
      <c r="B2554" s="15" t="s">
        <v>5010</v>
      </c>
      <c r="C2554" s="20" t="s">
        <v>33</v>
      </c>
      <c r="D2554" s="42">
        <v>2.8249666690826416</v>
      </c>
      <c r="E2554" s="53">
        <v>2.9652163982391357</v>
      </c>
    </row>
    <row r="2555" spans="1:5" ht="45" x14ac:dyDescent="0.25">
      <c r="A2555" s="5" t="s">
        <v>5011</v>
      </c>
      <c r="B2555" s="15" t="s">
        <v>5012</v>
      </c>
      <c r="C2555" s="20" t="s">
        <v>33</v>
      </c>
      <c r="D2555" s="46">
        <v>0</v>
      </c>
      <c r="E2555" s="57">
        <v>0</v>
      </c>
    </row>
    <row r="2556" spans="1:5" ht="45" x14ac:dyDescent="0.25">
      <c r="A2556" s="5" t="s">
        <v>5013</v>
      </c>
      <c r="B2556" s="15" t="s">
        <v>5014</v>
      </c>
      <c r="C2556" s="20" t="s">
        <v>33</v>
      </c>
      <c r="D2556" s="47">
        <v>0.91377675533294678</v>
      </c>
      <c r="E2556" s="58">
        <v>0.91245788335800171</v>
      </c>
    </row>
    <row r="2557" spans="1:5" ht="45" x14ac:dyDescent="0.25">
      <c r="A2557" s="5" t="s">
        <v>5015</v>
      </c>
      <c r="B2557" s="15" t="s">
        <v>5016</v>
      </c>
      <c r="C2557" s="20" t="s">
        <v>33</v>
      </c>
      <c r="D2557" s="46">
        <v>0</v>
      </c>
      <c r="E2557" s="57">
        <v>0</v>
      </c>
    </row>
    <row r="2558" spans="1:5" ht="45" x14ac:dyDescent="0.25">
      <c r="A2558" s="5" t="s">
        <v>5017</v>
      </c>
      <c r="B2558" s="15" t="s">
        <v>5018</v>
      </c>
      <c r="C2558" s="20" t="s">
        <v>1347</v>
      </c>
      <c r="D2558" s="46">
        <v>0</v>
      </c>
      <c r="E2558" s="57">
        <v>0</v>
      </c>
    </row>
    <row r="2559" spans="1:5" ht="45" x14ac:dyDescent="0.25">
      <c r="A2559" s="5" t="s">
        <v>5019</v>
      </c>
      <c r="B2559" s="15" t="s">
        <v>5020</v>
      </c>
      <c r="C2559" s="20" t="s">
        <v>1338</v>
      </c>
      <c r="D2559" s="46">
        <v>0</v>
      </c>
      <c r="E2559" s="57">
        <v>0</v>
      </c>
    </row>
    <row r="2560" spans="1:5" ht="45" x14ac:dyDescent="0.25">
      <c r="A2560" s="5" t="s">
        <v>5021</v>
      </c>
      <c r="B2560" s="15" t="s">
        <v>5022</v>
      </c>
      <c r="C2560" s="20" t="s">
        <v>1338</v>
      </c>
      <c r="D2560" s="46">
        <v>0</v>
      </c>
      <c r="E2560" s="57">
        <v>0</v>
      </c>
    </row>
    <row r="2561" spans="1:5" ht="45" x14ac:dyDescent="0.25">
      <c r="A2561" s="5" t="s">
        <v>5023</v>
      </c>
      <c r="B2561" s="15" t="s">
        <v>5024</v>
      </c>
      <c r="C2561" s="20" t="s">
        <v>1338</v>
      </c>
      <c r="D2561" s="46">
        <v>0</v>
      </c>
      <c r="E2561" s="57">
        <v>0</v>
      </c>
    </row>
    <row r="2562" spans="1:5" ht="45" x14ac:dyDescent="0.25">
      <c r="A2562" s="5" t="s">
        <v>5025</v>
      </c>
      <c r="B2562" s="15" t="s">
        <v>5026</v>
      </c>
      <c r="C2562" s="20" t="s">
        <v>1338</v>
      </c>
      <c r="D2562" s="46">
        <v>0</v>
      </c>
      <c r="E2562" s="57">
        <v>0</v>
      </c>
    </row>
    <row r="2563" spans="1:5" ht="45" x14ac:dyDescent="0.25">
      <c r="A2563" s="5" t="s">
        <v>5027</v>
      </c>
      <c r="B2563" s="15" t="s">
        <v>5028</v>
      </c>
      <c r="C2563" s="20" t="s">
        <v>1338</v>
      </c>
      <c r="D2563" s="46">
        <v>0</v>
      </c>
      <c r="E2563" s="57">
        <v>0</v>
      </c>
    </row>
    <row r="2564" spans="1:5" ht="45" x14ac:dyDescent="0.25">
      <c r="A2564" s="5" t="s">
        <v>5029</v>
      </c>
      <c r="B2564" s="15" t="s">
        <v>5030</v>
      </c>
      <c r="C2564" s="20" t="s">
        <v>33</v>
      </c>
      <c r="D2564" s="43">
        <v>20.949495315551758</v>
      </c>
      <c r="E2564" s="54">
        <v>20.949495315551758</v>
      </c>
    </row>
    <row r="2565" spans="1:5" ht="45" x14ac:dyDescent="0.25">
      <c r="A2565" s="5" t="s">
        <v>5031</v>
      </c>
      <c r="B2565" s="15" t="s">
        <v>5032</v>
      </c>
      <c r="C2565" s="20" t="s">
        <v>3790</v>
      </c>
      <c r="D2565" s="44">
        <v>69846.859375</v>
      </c>
      <c r="E2565" s="55">
        <v>67087.609375</v>
      </c>
    </row>
    <row r="2566" spans="1:5" ht="30" x14ac:dyDescent="0.25">
      <c r="A2566" s="5" t="s">
        <v>5033</v>
      </c>
      <c r="B2566" s="15" t="s">
        <v>5034</v>
      </c>
      <c r="C2566" s="20" t="s">
        <v>38</v>
      </c>
      <c r="D2566" s="42">
        <v>5.8188114166259766</v>
      </c>
      <c r="E2566" s="53">
        <v>5.9185323715209961</v>
      </c>
    </row>
    <row r="2567" spans="1:5" ht="30" x14ac:dyDescent="0.25">
      <c r="A2567" s="5" t="s">
        <v>5035</v>
      </c>
      <c r="B2567" s="15" t="s">
        <v>5036</v>
      </c>
      <c r="C2567" s="20" t="s">
        <v>30</v>
      </c>
      <c r="D2567" s="45">
        <v>253.38192749023437</v>
      </c>
      <c r="E2567" s="56">
        <v>253.07647705078125</v>
      </c>
    </row>
    <row r="2568" spans="1:5" ht="30" x14ac:dyDescent="0.25">
      <c r="A2568" s="5" t="s">
        <v>5037</v>
      </c>
      <c r="B2568" s="15" t="s">
        <v>5038</v>
      </c>
      <c r="C2568" s="20" t="s">
        <v>41</v>
      </c>
      <c r="D2568" s="42">
        <v>1.2328814268112183</v>
      </c>
      <c r="E2568" s="53">
        <v>1.2977666854858398</v>
      </c>
    </row>
    <row r="2569" spans="1:5" ht="30" x14ac:dyDescent="0.25">
      <c r="A2569" s="5" t="s">
        <v>5039</v>
      </c>
      <c r="B2569" s="15" t="s">
        <v>5040</v>
      </c>
      <c r="C2569" s="20" t="s">
        <v>376</v>
      </c>
      <c r="D2569" s="42">
        <v>7.2119641304016113</v>
      </c>
      <c r="E2569" s="53">
        <v>7.2024149894714355</v>
      </c>
    </row>
    <row r="2570" spans="1:5" ht="30" x14ac:dyDescent="0.25">
      <c r="A2570" s="5" t="s">
        <v>5041</v>
      </c>
      <c r="B2570" s="15" t="s">
        <v>5042</v>
      </c>
      <c r="C2570" s="20" t="s">
        <v>371</v>
      </c>
      <c r="D2570" s="48">
        <v>2965.3818359375</v>
      </c>
      <c r="E2570" s="59">
        <v>2964.400634765625</v>
      </c>
    </row>
    <row r="2571" spans="1:5" ht="30" x14ac:dyDescent="0.25">
      <c r="A2571" s="5" t="s">
        <v>5043</v>
      </c>
      <c r="B2571" s="15" t="s">
        <v>5044</v>
      </c>
      <c r="C2571" s="20" t="s">
        <v>371</v>
      </c>
      <c r="D2571" s="45">
        <v>417.89324951171875</v>
      </c>
      <c r="E2571" s="56">
        <v>416.91201782226562</v>
      </c>
    </row>
    <row r="2572" spans="1:5" ht="45" x14ac:dyDescent="0.25">
      <c r="A2572" s="5" t="s">
        <v>5045</v>
      </c>
      <c r="B2572" s="15" t="s">
        <v>5046</v>
      </c>
      <c r="C2572" s="20"/>
      <c r="D2572" s="42">
        <v>1.1007803678512573</v>
      </c>
      <c r="E2572" s="53">
        <v>1.10005784034729</v>
      </c>
    </row>
    <row r="2573" spans="1:5" ht="30" x14ac:dyDescent="0.25">
      <c r="A2573" s="5" t="s">
        <v>5047</v>
      </c>
      <c r="B2573" s="15" t="s">
        <v>5048</v>
      </c>
      <c r="C2573" s="20" t="s">
        <v>3759</v>
      </c>
      <c r="D2573" s="42">
        <v>2.4433560371398926</v>
      </c>
      <c r="E2573" s="53">
        <v>2.4876904487609863</v>
      </c>
    </row>
    <row r="2574" spans="1:5" ht="30" x14ac:dyDescent="0.25">
      <c r="A2574" s="5" t="s">
        <v>5049</v>
      </c>
      <c r="B2574" s="15" t="s">
        <v>5050</v>
      </c>
      <c r="C2574" s="20" t="s">
        <v>376</v>
      </c>
      <c r="D2574" s="42">
        <v>2.1059379577636719</v>
      </c>
      <c r="E2574" s="53">
        <v>2.1088771820068359</v>
      </c>
    </row>
    <row r="2575" spans="1:5" ht="45" x14ac:dyDescent="0.25">
      <c r="A2575" s="5" t="s">
        <v>5051</v>
      </c>
      <c r="B2575" s="15" t="s">
        <v>5052</v>
      </c>
      <c r="C2575" s="20" t="s">
        <v>5053</v>
      </c>
      <c r="D2575" s="47">
        <v>3.9302971214056015E-2</v>
      </c>
      <c r="E2575" s="58">
        <v>3.9288878440856934E-2</v>
      </c>
    </row>
    <row r="2576" spans="1:5" ht="45" x14ac:dyDescent="0.25">
      <c r="A2576" s="5" t="s">
        <v>5054</v>
      </c>
      <c r="B2576" s="15" t="s">
        <v>5055</v>
      </c>
      <c r="C2576" s="20" t="s">
        <v>5056</v>
      </c>
      <c r="D2576" s="51">
        <v>1.8288725186721422E-5</v>
      </c>
      <c r="E2576" s="62">
        <v>1.8274286048836075E-5</v>
      </c>
    </row>
    <row r="2577" spans="1:5" ht="30" x14ac:dyDescent="0.25">
      <c r="A2577" s="5" t="s">
        <v>5057</v>
      </c>
      <c r="B2577" s="15" t="s">
        <v>5058</v>
      </c>
      <c r="C2577" s="20" t="s">
        <v>38</v>
      </c>
      <c r="D2577" s="42">
        <v>5.8769998550415039</v>
      </c>
      <c r="E2577" s="53">
        <v>5.977717399597168</v>
      </c>
    </row>
    <row r="2578" spans="1:5" ht="30" x14ac:dyDescent="0.25">
      <c r="A2578" s="5" t="s">
        <v>5059</v>
      </c>
      <c r="B2578" s="15" t="s">
        <v>5060</v>
      </c>
      <c r="C2578" s="20" t="s">
        <v>30</v>
      </c>
      <c r="D2578" s="45">
        <v>226.65097045898437</v>
      </c>
      <c r="E2578" s="56">
        <v>226.3970947265625</v>
      </c>
    </row>
    <row r="2579" spans="1:5" ht="30" x14ac:dyDescent="0.25">
      <c r="A2579" s="5" t="s">
        <v>5061</v>
      </c>
      <c r="B2579" s="15" t="s">
        <v>5062</v>
      </c>
      <c r="C2579" s="20" t="s">
        <v>41</v>
      </c>
      <c r="D2579" s="42">
        <v>1.1095932722091675</v>
      </c>
      <c r="E2579" s="53">
        <v>1.16798996925354</v>
      </c>
    </row>
    <row r="2580" spans="1:5" ht="30" x14ac:dyDescent="0.25">
      <c r="A2580" s="5" t="s">
        <v>5063</v>
      </c>
      <c r="B2580" s="15" t="s">
        <v>5064</v>
      </c>
      <c r="C2580" s="20" t="s">
        <v>376</v>
      </c>
      <c r="D2580" s="42">
        <v>7.0970935821533203</v>
      </c>
      <c r="E2580" s="53">
        <v>7.0875234603881836</v>
      </c>
    </row>
    <row r="2581" spans="1:5" ht="30" x14ac:dyDescent="0.25">
      <c r="A2581" s="5" t="s">
        <v>5065</v>
      </c>
      <c r="B2581" s="15" t="s">
        <v>5066</v>
      </c>
      <c r="C2581" s="20" t="s">
        <v>371</v>
      </c>
      <c r="D2581" s="48">
        <v>2908.753173828125</v>
      </c>
      <c r="E2581" s="59">
        <v>2907.790771484375</v>
      </c>
    </row>
    <row r="2582" spans="1:5" ht="30" x14ac:dyDescent="0.25">
      <c r="A2582" s="5" t="s">
        <v>5067</v>
      </c>
      <c r="B2582" s="15" t="s">
        <v>5068</v>
      </c>
      <c r="C2582" s="20" t="s">
        <v>371</v>
      </c>
      <c r="D2582" s="45">
        <v>361.26458740234375</v>
      </c>
      <c r="E2582" s="56">
        <v>360.3021240234375</v>
      </c>
    </row>
    <row r="2583" spans="1:5" ht="30" x14ac:dyDescent="0.25">
      <c r="A2583" s="5" t="s">
        <v>5069</v>
      </c>
      <c r="B2583" s="15" t="s">
        <v>5070</v>
      </c>
      <c r="C2583" s="20"/>
      <c r="D2583" s="42">
        <v>1.073514461517334</v>
      </c>
      <c r="E2583" s="53">
        <v>1.0727735757827759</v>
      </c>
    </row>
    <row r="2584" spans="1:5" ht="30" x14ac:dyDescent="0.25">
      <c r="A2584" s="5" t="s">
        <v>5071</v>
      </c>
      <c r="B2584" s="15" t="s">
        <v>5072</v>
      </c>
      <c r="C2584" s="20" t="s">
        <v>3759</v>
      </c>
      <c r="D2584" s="42">
        <v>2.6133642196655273</v>
      </c>
      <c r="E2584" s="53">
        <v>2.6608777046203613</v>
      </c>
    </row>
    <row r="2585" spans="1:5" ht="30" x14ac:dyDescent="0.25">
      <c r="A2585" s="5" t="s">
        <v>5073</v>
      </c>
      <c r="B2585" s="15" t="s">
        <v>5074</v>
      </c>
      <c r="C2585" s="20" t="s">
        <v>376</v>
      </c>
      <c r="D2585" s="42">
        <v>2.1449425220489502</v>
      </c>
      <c r="E2585" s="53">
        <v>2.1491415500640869</v>
      </c>
    </row>
    <row r="2586" spans="1:5" ht="30" x14ac:dyDescent="0.25">
      <c r="A2586" s="5" t="s">
        <v>5075</v>
      </c>
      <c r="B2586" s="15" t="s">
        <v>5076</v>
      </c>
      <c r="C2586" s="20" t="s">
        <v>5053</v>
      </c>
      <c r="D2586" s="47">
        <v>3.6802016198635101E-2</v>
      </c>
      <c r="E2586" s="58">
        <v>3.6800295114517212E-2</v>
      </c>
    </row>
    <row r="2587" spans="1:5" ht="30" x14ac:dyDescent="0.25">
      <c r="A2587" s="5" t="s">
        <v>5077</v>
      </c>
      <c r="B2587" s="15" t="s">
        <v>5078</v>
      </c>
      <c r="C2587" s="20" t="s">
        <v>5056</v>
      </c>
      <c r="D2587" s="51">
        <v>1.7166903489851393E-5</v>
      </c>
      <c r="E2587" s="62">
        <v>1.7154148736153729E-5</v>
      </c>
    </row>
    <row r="2588" spans="1:5" ht="60" x14ac:dyDescent="0.25">
      <c r="A2588" s="5" t="s">
        <v>5079</v>
      </c>
      <c r="B2588" s="15" t="s">
        <v>5080</v>
      </c>
      <c r="C2588" s="20" t="s">
        <v>38</v>
      </c>
      <c r="D2588" s="43">
        <v>88.524894714355469</v>
      </c>
      <c r="E2588" s="54">
        <v>90.047286987304688</v>
      </c>
    </row>
    <row r="2589" spans="1:5" ht="60" x14ac:dyDescent="0.25">
      <c r="A2589" s="5" t="s">
        <v>5081</v>
      </c>
      <c r="B2589" s="15" t="s">
        <v>5082</v>
      </c>
      <c r="C2589" s="20" t="s">
        <v>30</v>
      </c>
      <c r="D2589" s="45">
        <v>436.00421142578125</v>
      </c>
      <c r="E2589" s="56">
        <v>436.00399780273437</v>
      </c>
    </row>
    <row r="2590" spans="1:5" ht="60" x14ac:dyDescent="0.25">
      <c r="A2590" s="5" t="s">
        <v>5083</v>
      </c>
      <c r="B2590" s="15" t="s">
        <v>5084</v>
      </c>
      <c r="C2590" s="20" t="s">
        <v>41</v>
      </c>
      <c r="D2590" s="45">
        <v>318.06158447265625</v>
      </c>
      <c r="E2590" s="56">
        <v>336.06781005859375</v>
      </c>
    </row>
    <row r="2591" spans="1:5" ht="60" x14ac:dyDescent="0.25">
      <c r="A2591" s="5" t="s">
        <v>5085</v>
      </c>
      <c r="B2591" s="15" t="s">
        <v>5086</v>
      </c>
      <c r="C2591" s="20" t="s">
        <v>376</v>
      </c>
      <c r="D2591" s="42">
        <v>6.4448041915893555</v>
      </c>
      <c r="E2591" s="53">
        <v>6.4341669082641602</v>
      </c>
    </row>
    <row r="2592" spans="1:5" ht="60" x14ac:dyDescent="0.25">
      <c r="A2592" s="5" t="s">
        <v>5087</v>
      </c>
      <c r="B2592" s="15" t="s">
        <v>5088</v>
      </c>
      <c r="C2592" s="20" t="s">
        <v>371</v>
      </c>
      <c r="D2592" s="44">
        <v>3222.74755859375</v>
      </c>
      <c r="E2592" s="55">
        <v>3220.20751953125</v>
      </c>
    </row>
    <row r="2593" spans="1:5" ht="60" x14ac:dyDescent="0.25">
      <c r="A2593" s="5" t="s">
        <v>5089</v>
      </c>
      <c r="B2593" s="15" t="s">
        <v>5090</v>
      </c>
      <c r="C2593" s="20" t="s">
        <v>371</v>
      </c>
      <c r="D2593" s="45">
        <v>675.2591552734375</v>
      </c>
      <c r="E2593" s="56">
        <v>672.7188720703125</v>
      </c>
    </row>
    <row r="2594" spans="1:5" ht="60" x14ac:dyDescent="0.25">
      <c r="A2594" s="5" t="s">
        <v>5091</v>
      </c>
      <c r="B2594" s="15" t="s">
        <v>5092</v>
      </c>
      <c r="C2594" s="20"/>
      <c r="D2594" s="42">
        <v>1.3438856601715088</v>
      </c>
      <c r="E2594" s="53">
        <v>1.3462109565734863</v>
      </c>
    </row>
    <row r="2595" spans="1:5" ht="60" x14ac:dyDescent="0.25">
      <c r="A2595" s="5" t="s">
        <v>5093</v>
      </c>
      <c r="B2595" s="15" t="s">
        <v>5094</v>
      </c>
      <c r="C2595" s="20" t="s">
        <v>3759</v>
      </c>
      <c r="D2595" s="43">
        <v>30.140094757080078</v>
      </c>
      <c r="E2595" s="54">
        <v>30.724758148193359</v>
      </c>
    </row>
    <row r="2596" spans="1:5" ht="60" x14ac:dyDescent="0.25">
      <c r="A2596" s="5" t="s">
        <v>5095</v>
      </c>
      <c r="B2596" s="15" t="s">
        <v>5096</v>
      </c>
      <c r="C2596" s="20" t="s">
        <v>376</v>
      </c>
      <c r="D2596" s="42">
        <v>2.6763629913330078</v>
      </c>
      <c r="E2596" s="53">
        <v>2.6908044815063477</v>
      </c>
    </row>
    <row r="2597" spans="1:5" ht="60" x14ac:dyDescent="0.25">
      <c r="A2597" s="5" t="s">
        <v>5097</v>
      </c>
      <c r="B2597" s="15" t="s">
        <v>5098</v>
      </c>
      <c r="C2597" s="20" t="s">
        <v>5053</v>
      </c>
      <c r="D2597" s="47">
        <v>6.7879430949687958E-2</v>
      </c>
      <c r="E2597" s="58">
        <v>6.8085364997386932E-2</v>
      </c>
    </row>
    <row r="2598" spans="1:5" ht="60" x14ac:dyDescent="0.25">
      <c r="A2598" s="5" t="s">
        <v>5099</v>
      </c>
      <c r="B2598" s="15" t="s">
        <v>5100</v>
      </c>
      <c r="C2598" s="20" t="s">
        <v>5056</v>
      </c>
      <c r="D2598" s="51">
        <v>2.6060473828692921E-5</v>
      </c>
      <c r="E2598" s="62">
        <v>2.6066965801874176E-5</v>
      </c>
    </row>
    <row r="2599" spans="1:5" ht="30" x14ac:dyDescent="0.25">
      <c r="A2599" s="5" t="s">
        <v>5101</v>
      </c>
      <c r="B2599" s="15" t="s">
        <v>5102</v>
      </c>
      <c r="C2599" s="20" t="s">
        <v>38</v>
      </c>
      <c r="D2599" s="42">
        <v>1.0135135650634766</v>
      </c>
      <c r="E2599" s="53">
        <v>1.0135135650634766</v>
      </c>
    </row>
    <row r="2600" spans="1:5" ht="30" x14ac:dyDescent="0.25">
      <c r="A2600" s="5" t="s">
        <v>5103</v>
      </c>
      <c r="B2600" s="15" t="s">
        <v>5104</v>
      </c>
      <c r="C2600" s="20" t="s">
        <v>30</v>
      </c>
      <c r="D2600" s="43">
        <v>29.241628646850586</v>
      </c>
      <c r="E2600" s="54">
        <v>27.322345733642578</v>
      </c>
    </row>
    <row r="2601" spans="1:5" ht="30" x14ac:dyDescent="0.25">
      <c r="A2601" s="5" t="s">
        <v>5105</v>
      </c>
      <c r="B2601" s="15" t="s">
        <v>5106</v>
      </c>
      <c r="C2601" s="20" t="s">
        <v>41</v>
      </c>
      <c r="D2601" s="44">
        <v>5922.8818359375</v>
      </c>
      <c r="E2601" s="55">
        <v>6248.181640625</v>
      </c>
    </row>
    <row r="2602" spans="1:5" ht="30" x14ac:dyDescent="0.25">
      <c r="A2602" s="5" t="s">
        <v>5107</v>
      </c>
      <c r="B2602" s="15" t="s">
        <v>5108</v>
      </c>
      <c r="C2602" s="20" t="s">
        <v>376</v>
      </c>
      <c r="D2602" s="47">
        <v>0.42629286646842957</v>
      </c>
      <c r="E2602" s="58">
        <v>0.39967441558837891</v>
      </c>
    </row>
    <row r="2603" spans="1:5" ht="30" x14ac:dyDescent="0.25">
      <c r="A2603" s="5" t="s">
        <v>5109</v>
      </c>
      <c r="B2603" s="15" t="s">
        <v>5110</v>
      </c>
      <c r="C2603" s="20" t="s">
        <v>371</v>
      </c>
      <c r="D2603" s="45">
        <v>122.57333374023437</v>
      </c>
      <c r="E2603" s="56">
        <v>114.54670715332031</v>
      </c>
    </row>
    <row r="2604" spans="1:5" ht="30" x14ac:dyDescent="0.25">
      <c r="A2604" s="5" t="s">
        <v>5111</v>
      </c>
      <c r="B2604" s="15" t="s">
        <v>5112</v>
      </c>
      <c r="C2604" s="20" t="s">
        <v>371</v>
      </c>
      <c r="D2604" s="48">
        <v>-2424.915283203125</v>
      </c>
      <c r="E2604" s="59">
        <v>-2432.94189453125</v>
      </c>
    </row>
    <row r="2605" spans="1:5" ht="30" x14ac:dyDescent="0.25">
      <c r="A2605" s="5" t="s">
        <v>5113</v>
      </c>
      <c r="B2605" s="15" t="s">
        <v>5114</v>
      </c>
      <c r="C2605" s="20"/>
      <c r="D2605" s="47">
        <v>-0.13137394189834595</v>
      </c>
      <c r="E2605" s="58">
        <v>-0.13493101298809052</v>
      </c>
    </row>
    <row r="2606" spans="1:5" ht="30" x14ac:dyDescent="0.25">
      <c r="A2606" s="5" t="s">
        <v>5115</v>
      </c>
      <c r="B2606" s="15" t="s">
        <v>5116</v>
      </c>
      <c r="C2606" s="20" t="s">
        <v>3759</v>
      </c>
      <c r="D2606" s="45">
        <v>995.91595458984375</v>
      </c>
      <c r="E2606" s="56">
        <v>996.46563720703125</v>
      </c>
    </row>
    <row r="2607" spans="1:5" ht="30" x14ac:dyDescent="0.25">
      <c r="A2607" s="5" t="s">
        <v>5117</v>
      </c>
      <c r="B2607" s="15" t="s">
        <v>5118</v>
      </c>
      <c r="C2607" s="20" t="s">
        <v>376</v>
      </c>
      <c r="D2607" s="42">
        <v>4.1782875061035156</v>
      </c>
      <c r="E2607" s="53">
        <v>4.1786408424377441</v>
      </c>
    </row>
    <row r="2608" spans="1:5" ht="45" x14ac:dyDescent="0.25">
      <c r="A2608" s="5" t="s">
        <v>5119</v>
      </c>
      <c r="B2608" s="15" t="s">
        <v>5120</v>
      </c>
      <c r="C2608" s="20" t="s">
        <v>5053</v>
      </c>
      <c r="D2608" s="47">
        <v>0.6144338846206665</v>
      </c>
      <c r="E2608" s="58">
        <v>0.61158531904220581</v>
      </c>
    </row>
    <row r="2609" spans="1:5" ht="45" x14ac:dyDescent="0.25">
      <c r="A2609" s="5" t="s">
        <v>5121</v>
      </c>
      <c r="B2609" s="15" t="s">
        <v>5122</v>
      </c>
      <c r="C2609" s="20" t="s">
        <v>5056</v>
      </c>
      <c r="D2609" s="52">
        <v>8.0939120380207896E-4</v>
      </c>
      <c r="E2609" s="63">
        <v>8.4395898738875985E-4</v>
      </c>
    </row>
    <row r="2610" spans="1:5" ht="60" x14ac:dyDescent="0.25">
      <c r="A2610" s="5" t="s">
        <v>5123</v>
      </c>
      <c r="B2610" s="15" t="s">
        <v>5124</v>
      </c>
      <c r="C2610" s="20" t="s">
        <v>38</v>
      </c>
      <c r="D2610" s="43">
        <v>99.929924011230469</v>
      </c>
      <c r="E2610" s="56">
        <v>101.64845275878906</v>
      </c>
    </row>
    <row r="2611" spans="1:5" ht="60" x14ac:dyDescent="0.25">
      <c r="A2611" s="5" t="s">
        <v>5125</v>
      </c>
      <c r="B2611" s="15" t="s">
        <v>5126</v>
      </c>
      <c r="C2611" s="20" t="s">
        <v>30</v>
      </c>
      <c r="D2611" s="45">
        <v>303.01571655273437</v>
      </c>
      <c r="E2611" s="56">
        <v>298.706298828125</v>
      </c>
    </row>
    <row r="2612" spans="1:5" ht="60" x14ac:dyDescent="0.25">
      <c r="A2612" s="5" t="s">
        <v>5127</v>
      </c>
      <c r="B2612" s="15" t="s">
        <v>5128</v>
      </c>
      <c r="C2612" s="20" t="s">
        <v>41</v>
      </c>
      <c r="D2612" s="45">
        <v>303.35650634765625</v>
      </c>
      <c r="E2612" s="56">
        <v>320.42303466796875</v>
      </c>
    </row>
    <row r="2613" spans="1:5" ht="60" x14ac:dyDescent="0.25">
      <c r="A2613" s="5" t="s">
        <v>5129</v>
      </c>
      <c r="B2613" s="15" t="s">
        <v>5130</v>
      </c>
      <c r="C2613" s="20" t="s">
        <v>376</v>
      </c>
      <c r="D2613" s="42">
        <v>3.2784831523895264</v>
      </c>
      <c r="E2613" s="53">
        <v>3.2348618507385254</v>
      </c>
    </row>
    <row r="2614" spans="1:5" ht="60" x14ac:dyDescent="0.25">
      <c r="A2614" s="5" t="s">
        <v>5131</v>
      </c>
      <c r="B2614" s="15" t="s">
        <v>5132</v>
      </c>
      <c r="C2614" s="20" t="s">
        <v>371</v>
      </c>
      <c r="D2614" s="48">
        <v>1360.302978515625</v>
      </c>
      <c r="E2614" s="59">
        <v>1335.53369140625</v>
      </c>
    </row>
    <row r="2615" spans="1:5" ht="60" x14ac:dyDescent="0.25">
      <c r="A2615" s="5" t="s">
        <v>5133</v>
      </c>
      <c r="B2615" s="15" t="s">
        <v>5134</v>
      </c>
      <c r="C2615" s="20" t="s">
        <v>371</v>
      </c>
      <c r="D2615" s="48">
        <v>-1187.185546875</v>
      </c>
      <c r="E2615" s="59">
        <v>-1211.954833984375</v>
      </c>
    </row>
    <row r="2616" spans="1:5" ht="60" x14ac:dyDescent="0.25">
      <c r="A2616" s="5" t="s">
        <v>5135</v>
      </c>
      <c r="B2616" s="15" t="s">
        <v>5136</v>
      </c>
      <c r="C2616" s="20"/>
      <c r="D2616" s="47">
        <v>-3.5857498645782471E-2</v>
      </c>
      <c r="E2616" s="58">
        <v>-6.0755785554647446E-2</v>
      </c>
    </row>
    <row r="2617" spans="1:5" ht="60" x14ac:dyDescent="0.25">
      <c r="A2617" s="5" t="s">
        <v>5137</v>
      </c>
      <c r="B2617" s="15" t="s">
        <v>5138</v>
      </c>
      <c r="C2617" s="20" t="s">
        <v>3759</v>
      </c>
      <c r="D2617" s="45">
        <v>708.33099365234375</v>
      </c>
      <c r="E2617" s="56">
        <v>718.57794189453125</v>
      </c>
    </row>
    <row r="2618" spans="1:5" ht="60" x14ac:dyDescent="0.25">
      <c r="A2618" s="5" t="s">
        <v>5139</v>
      </c>
      <c r="B2618" s="15" t="s">
        <v>5140</v>
      </c>
      <c r="C2618" s="20" t="s">
        <v>376</v>
      </c>
      <c r="D2618" s="42">
        <v>5.7973895072937012</v>
      </c>
      <c r="E2618" s="53">
        <v>5.6418204307556152</v>
      </c>
    </row>
    <row r="2619" spans="1:5" ht="60" x14ac:dyDescent="0.25">
      <c r="A2619" s="5" t="s">
        <v>5141</v>
      </c>
      <c r="B2619" s="15" t="s">
        <v>5142</v>
      </c>
      <c r="C2619" s="20" t="s">
        <v>5053</v>
      </c>
      <c r="D2619" s="47">
        <v>0.54236853122711182</v>
      </c>
      <c r="E2619" s="58">
        <v>0.5514671802520752</v>
      </c>
    </row>
    <row r="2620" spans="1:5" ht="60" x14ac:dyDescent="0.25">
      <c r="A2620" s="5" t="s">
        <v>5143</v>
      </c>
      <c r="B2620" s="15" t="s">
        <v>5144</v>
      </c>
      <c r="C2620" s="20" t="s">
        <v>5056</v>
      </c>
      <c r="D2620" s="51">
        <v>8.5144951299298555E-5</v>
      </c>
      <c r="E2620" s="62">
        <v>8.700449689058587E-5</v>
      </c>
    </row>
    <row r="2621" spans="1:5" ht="30" x14ac:dyDescent="0.25">
      <c r="A2621" s="5" t="s">
        <v>5145</v>
      </c>
      <c r="B2621" s="15" t="s">
        <v>5146</v>
      </c>
      <c r="C2621" s="20" t="s">
        <v>38</v>
      </c>
      <c r="D2621" s="42">
        <v>3.0947322845458984</v>
      </c>
      <c r="E2621" s="53">
        <v>3.0947322845458984</v>
      </c>
    </row>
    <row r="2622" spans="1:5" ht="30" x14ac:dyDescent="0.25">
      <c r="A2622" s="5" t="s">
        <v>5147</v>
      </c>
      <c r="B2622" s="15" t="s">
        <v>5148</v>
      </c>
      <c r="C2622" s="20" t="s">
        <v>30</v>
      </c>
      <c r="D2622" s="43">
        <v>29.295747756958008</v>
      </c>
      <c r="E2622" s="54">
        <v>27.376157760620117</v>
      </c>
    </row>
    <row r="2623" spans="1:5" ht="30" x14ac:dyDescent="0.25">
      <c r="A2623" s="5" t="s">
        <v>5149</v>
      </c>
      <c r="B2623" s="15" t="s">
        <v>5150</v>
      </c>
      <c r="C2623" s="20" t="s">
        <v>41</v>
      </c>
      <c r="D2623" s="44">
        <v>5922.8818359375</v>
      </c>
      <c r="E2623" s="55">
        <v>6248.181640625</v>
      </c>
    </row>
    <row r="2624" spans="1:5" ht="30" x14ac:dyDescent="0.25">
      <c r="A2624" s="5" t="s">
        <v>5151</v>
      </c>
      <c r="B2624" s="15" t="s">
        <v>5152</v>
      </c>
      <c r="C2624" s="20" t="s">
        <v>376</v>
      </c>
      <c r="D2624" s="47">
        <v>0.42697915434837341</v>
      </c>
      <c r="E2624" s="58">
        <v>0.40036463737487793</v>
      </c>
    </row>
    <row r="2625" spans="1:5" ht="30" x14ac:dyDescent="0.25">
      <c r="A2625" s="5" t="s">
        <v>5153</v>
      </c>
      <c r="B2625" s="15" t="s">
        <v>5154</v>
      </c>
      <c r="C2625" s="20" t="s">
        <v>371</v>
      </c>
      <c r="D2625" s="45">
        <v>122.99126434326172</v>
      </c>
      <c r="E2625" s="56">
        <v>114.96463012695312</v>
      </c>
    </row>
    <row r="2626" spans="1:5" ht="30" x14ac:dyDescent="0.25">
      <c r="A2626" s="5" t="s">
        <v>5155</v>
      </c>
      <c r="B2626" s="15" t="s">
        <v>5156</v>
      </c>
      <c r="C2626" s="20" t="s">
        <v>371</v>
      </c>
      <c r="D2626" s="48">
        <v>-2424.497314453125</v>
      </c>
      <c r="E2626" s="59">
        <v>-2432.52392578125</v>
      </c>
    </row>
    <row r="2627" spans="1:5" ht="30" x14ac:dyDescent="0.25">
      <c r="A2627" s="5" t="s">
        <v>5157</v>
      </c>
      <c r="B2627" s="15" t="s">
        <v>5158</v>
      </c>
      <c r="C2627" s="20"/>
      <c r="D2627" s="47">
        <v>-0.20506936311721802</v>
      </c>
      <c r="E2627" s="58">
        <v>-0.20878484845161438</v>
      </c>
    </row>
    <row r="2628" spans="1:5" ht="30" x14ac:dyDescent="0.25">
      <c r="A2628" s="5" t="s">
        <v>5159</v>
      </c>
      <c r="B2628" s="15" t="s">
        <v>5160</v>
      </c>
      <c r="C2628" s="20" t="s">
        <v>3759</v>
      </c>
      <c r="D2628" s="45">
        <v>995.99267578125</v>
      </c>
      <c r="E2628" s="56">
        <v>996.54376220703125</v>
      </c>
    </row>
    <row r="2629" spans="1:5" ht="30" x14ac:dyDescent="0.25">
      <c r="A2629" s="5" t="s">
        <v>5161</v>
      </c>
      <c r="B2629" s="15" t="s">
        <v>5162</v>
      </c>
      <c r="C2629" s="20" t="s">
        <v>376</v>
      </c>
      <c r="D2629" s="42">
        <v>4.1776995658874512</v>
      </c>
      <c r="E2629" s="53">
        <v>4.1780333518981934</v>
      </c>
    </row>
    <row r="2630" spans="1:5" ht="30" x14ac:dyDescent="0.25">
      <c r="A2630" s="5" t="s">
        <v>5163</v>
      </c>
      <c r="B2630" s="15" t="s">
        <v>5164</v>
      </c>
      <c r="C2630" s="20" t="s">
        <v>5053</v>
      </c>
      <c r="D2630" s="47">
        <v>0.61462318897247314</v>
      </c>
      <c r="E2630" s="58">
        <v>0.61177653074264526</v>
      </c>
    </row>
    <row r="2631" spans="1:5" ht="30" x14ac:dyDescent="0.25">
      <c r="A2631" s="5" t="s">
        <v>5165</v>
      </c>
      <c r="B2631" s="15" t="s">
        <v>5166</v>
      </c>
      <c r="C2631" s="20" t="s">
        <v>5056</v>
      </c>
      <c r="D2631" s="52">
        <v>8.0842874012887478E-4</v>
      </c>
      <c r="E2631" s="63">
        <v>8.4292679093778133E-4</v>
      </c>
    </row>
    <row r="2632" spans="1:5" ht="30" x14ac:dyDescent="0.25">
      <c r="A2632" s="5" t="s">
        <v>5167</v>
      </c>
      <c r="B2632" s="15" t="s">
        <v>5168</v>
      </c>
      <c r="C2632" s="20" t="s">
        <v>38</v>
      </c>
      <c r="D2632" s="42">
        <v>3.0947322845458984</v>
      </c>
      <c r="E2632" s="53">
        <v>3.0947322845458984</v>
      </c>
    </row>
    <row r="2633" spans="1:5" ht="30" x14ac:dyDescent="0.25">
      <c r="A2633" s="5" t="s">
        <v>5169</v>
      </c>
      <c r="B2633" s="15" t="s">
        <v>5170</v>
      </c>
      <c r="C2633" s="20" t="s">
        <v>30</v>
      </c>
      <c r="D2633" s="43">
        <v>29.295747756958008</v>
      </c>
      <c r="E2633" s="54">
        <v>27.376157760620117</v>
      </c>
    </row>
    <row r="2634" spans="1:5" ht="30" x14ac:dyDescent="0.25">
      <c r="A2634" s="5" t="s">
        <v>5171</v>
      </c>
      <c r="B2634" s="15" t="s">
        <v>5172</v>
      </c>
      <c r="C2634" s="20" t="s">
        <v>41</v>
      </c>
      <c r="D2634" s="44">
        <v>5922.8818359375</v>
      </c>
      <c r="E2634" s="55">
        <v>6248.181640625</v>
      </c>
    </row>
    <row r="2635" spans="1:5" ht="30" x14ac:dyDescent="0.25">
      <c r="A2635" s="5" t="s">
        <v>5173</v>
      </c>
      <c r="B2635" s="15" t="s">
        <v>5174</v>
      </c>
      <c r="C2635" s="20" t="s">
        <v>376</v>
      </c>
      <c r="D2635" s="47">
        <v>0.42697915434837341</v>
      </c>
      <c r="E2635" s="58">
        <v>0.40036463737487793</v>
      </c>
    </row>
    <row r="2636" spans="1:5" ht="30" x14ac:dyDescent="0.25">
      <c r="A2636" s="5" t="s">
        <v>5175</v>
      </c>
      <c r="B2636" s="15" t="s">
        <v>5176</v>
      </c>
      <c r="C2636" s="20" t="s">
        <v>371</v>
      </c>
      <c r="D2636" s="45">
        <v>122.99126434326172</v>
      </c>
      <c r="E2636" s="56">
        <v>114.96463012695312</v>
      </c>
    </row>
    <row r="2637" spans="1:5" ht="30" x14ac:dyDescent="0.25">
      <c r="A2637" s="5" t="s">
        <v>5177</v>
      </c>
      <c r="B2637" s="15" t="s">
        <v>5178</v>
      </c>
      <c r="C2637" s="20" t="s">
        <v>371</v>
      </c>
      <c r="D2637" s="48">
        <v>-2424.497314453125</v>
      </c>
      <c r="E2637" s="59">
        <v>-2432.52392578125</v>
      </c>
    </row>
    <row r="2638" spans="1:5" ht="30" x14ac:dyDescent="0.25">
      <c r="A2638" s="5" t="s">
        <v>5179</v>
      </c>
      <c r="B2638" s="15" t="s">
        <v>5180</v>
      </c>
      <c r="C2638" s="20"/>
      <c r="D2638" s="47">
        <v>-0.20506936311721802</v>
      </c>
      <c r="E2638" s="58">
        <v>-0.20878484845161438</v>
      </c>
    </row>
    <row r="2639" spans="1:5" ht="30" x14ac:dyDescent="0.25">
      <c r="A2639" s="5" t="s">
        <v>5181</v>
      </c>
      <c r="B2639" s="15" t="s">
        <v>5182</v>
      </c>
      <c r="C2639" s="20" t="s">
        <v>3759</v>
      </c>
      <c r="D2639" s="45">
        <v>995.99267578125</v>
      </c>
      <c r="E2639" s="56">
        <v>996.54376220703125</v>
      </c>
    </row>
    <row r="2640" spans="1:5" ht="30" x14ac:dyDescent="0.25">
      <c r="A2640" s="5" t="s">
        <v>5183</v>
      </c>
      <c r="B2640" s="15" t="s">
        <v>5184</v>
      </c>
      <c r="C2640" s="20" t="s">
        <v>376</v>
      </c>
      <c r="D2640" s="42">
        <v>4.1776995658874512</v>
      </c>
      <c r="E2640" s="53">
        <v>4.1780333518981934</v>
      </c>
    </row>
    <row r="2641" spans="1:5" ht="30" x14ac:dyDescent="0.25">
      <c r="A2641" s="5" t="s">
        <v>5185</v>
      </c>
      <c r="B2641" s="15" t="s">
        <v>5186</v>
      </c>
      <c r="C2641" s="20" t="s">
        <v>5053</v>
      </c>
      <c r="D2641" s="47">
        <v>0.61462318897247314</v>
      </c>
      <c r="E2641" s="58">
        <v>0.61177653074264526</v>
      </c>
    </row>
    <row r="2642" spans="1:5" ht="30" x14ac:dyDescent="0.25">
      <c r="A2642" s="5" t="s">
        <v>5187</v>
      </c>
      <c r="B2642" s="15" t="s">
        <v>5188</v>
      </c>
      <c r="C2642" s="20" t="s">
        <v>5056</v>
      </c>
      <c r="D2642" s="52">
        <v>8.0842874012887478E-4</v>
      </c>
      <c r="E2642" s="63">
        <v>8.4292679093778133E-4</v>
      </c>
    </row>
    <row r="2643" spans="1:5" ht="30" x14ac:dyDescent="0.25">
      <c r="A2643" s="5" t="s">
        <v>5189</v>
      </c>
      <c r="B2643" s="15" t="s">
        <v>5190</v>
      </c>
      <c r="C2643" s="20" t="s">
        <v>38</v>
      </c>
      <c r="D2643" s="45">
        <v>108.92361450195312</v>
      </c>
      <c r="E2643" s="56">
        <v>110.79681396484375</v>
      </c>
    </row>
    <row r="2644" spans="1:5" ht="45" x14ac:dyDescent="0.25">
      <c r="A2644" s="5" t="s">
        <v>5191</v>
      </c>
      <c r="B2644" s="15" t="s">
        <v>5192</v>
      </c>
      <c r="C2644" s="20" t="s">
        <v>30</v>
      </c>
      <c r="D2644" s="45">
        <v>226.05477905273438</v>
      </c>
      <c r="E2644" s="56">
        <v>226.14036560058594</v>
      </c>
    </row>
    <row r="2645" spans="1:5" ht="30" x14ac:dyDescent="0.25">
      <c r="A2645" s="5" t="s">
        <v>5193</v>
      </c>
      <c r="B2645" s="15" t="s">
        <v>5194</v>
      </c>
      <c r="C2645" s="20" t="s">
        <v>41</v>
      </c>
      <c r="D2645" s="45">
        <v>303.35650634765625</v>
      </c>
      <c r="E2645" s="56">
        <v>320.42303466796875</v>
      </c>
    </row>
    <row r="2646" spans="1:5" ht="30" x14ac:dyDescent="0.25">
      <c r="A2646" s="5" t="s">
        <v>5195</v>
      </c>
      <c r="B2646" s="15" t="s">
        <v>5196</v>
      </c>
      <c r="C2646" s="20" t="s">
        <v>376</v>
      </c>
      <c r="D2646" s="42">
        <v>2.5580317974090576</v>
      </c>
      <c r="E2646" s="53">
        <v>2.5584728717803955</v>
      </c>
    </row>
    <row r="2647" spans="1:5" ht="30" x14ac:dyDescent="0.25">
      <c r="A2647" s="5" t="s">
        <v>5197</v>
      </c>
      <c r="B2647" s="15" t="s">
        <v>5198</v>
      </c>
      <c r="C2647" s="20" t="s">
        <v>371</v>
      </c>
      <c r="D2647" s="45">
        <v>973.82659912109375</v>
      </c>
      <c r="E2647" s="56">
        <v>974.26922607421875</v>
      </c>
    </row>
    <row r="2648" spans="1:5" ht="30" x14ac:dyDescent="0.25">
      <c r="A2648" s="5" t="s">
        <v>5199</v>
      </c>
      <c r="B2648" s="15" t="s">
        <v>5200</v>
      </c>
      <c r="C2648" s="20" t="s">
        <v>371</v>
      </c>
      <c r="D2648" s="48">
        <v>-1573.6619873046875</v>
      </c>
      <c r="E2648" s="59">
        <v>-1573.2193603515625</v>
      </c>
    </row>
    <row r="2649" spans="1:5" ht="45" x14ac:dyDescent="0.25">
      <c r="A2649" s="5" t="s">
        <v>5201</v>
      </c>
      <c r="B2649" s="15" t="s">
        <v>5202</v>
      </c>
      <c r="C2649" s="20"/>
      <c r="D2649" s="47">
        <v>-0.37375718355178833</v>
      </c>
      <c r="E2649" s="58">
        <v>-0.38308936357498169</v>
      </c>
    </row>
    <row r="2650" spans="1:5" ht="30" x14ac:dyDescent="0.25">
      <c r="A2650" s="5" t="s">
        <v>5203</v>
      </c>
      <c r="B2650" s="15" t="s">
        <v>5204</v>
      </c>
      <c r="C2650" s="20" t="s">
        <v>3759</v>
      </c>
      <c r="D2650" s="45">
        <v>839.885986328125</v>
      </c>
      <c r="E2650" s="56">
        <v>839.938232421875</v>
      </c>
    </row>
    <row r="2651" spans="1:5" ht="45" x14ac:dyDescent="0.25">
      <c r="A2651" s="5" t="s">
        <v>5205</v>
      </c>
      <c r="B2651" s="15" t="s">
        <v>5206</v>
      </c>
      <c r="C2651" s="20" t="s">
        <v>376</v>
      </c>
      <c r="D2651" s="42">
        <v>4.5873565673828125</v>
      </c>
      <c r="E2651" s="53">
        <v>4.5865006446838379</v>
      </c>
    </row>
    <row r="2652" spans="1:5" ht="45" x14ac:dyDescent="0.25">
      <c r="A2652" s="5" t="s">
        <v>5207</v>
      </c>
      <c r="B2652" s="15" t="s">
        <v>5208</v>
      </c>
      <c r="C2652" s="20" t="s">
        <v>5053</v>
      </c>
      <c r="D2652" s="47">
        <v>0.65186649560928345</v>
      </c>
      <c r="E2652" s="58">
        <v>0.6519770622253418</v>
      </c>
    </row>
    <row r="2653" spans="1:5" ht="45" x14ac:dyDescent="0.25">
      <c r="A2653" s="5" t="s">
        <v>5209</v>
      </c>
      <c r="B2653" s="15" t="s">
        <v>5210</v>
      </c>
      <c r="C2653" s="20" t="s">
        <v>5056</v>
      </c>
      <c r="D2653" s="52">
        <v>1.1970740888500586E-4</v>
      </c>
      <c r="E2653" s="63">
        <v>1.19707481644582E-4</v>
      </c>
    </row>
    <row r="2654" spans="1:5" ht="30" x14ac:dyDescent="0.25">
      <c r="A2654" s="5" t="s">
        <v>5211</v>
      </c>
      <c r="B2654" s="15" t="s">
        <v>5212</v>
      </c>
      <c r="C2654" s="20" t="s">
        <v>38</v>
      </c>
      <c r="D2654" s="42">
        <v>3.4473249912261963</v>
      </c>
      <c r="E2654" s="53">
        <v>3.4473249912261963</v>
      </c>
    </row>
    <row r="2655" spans="1:5" ht="30" x14ac:dyDescent="0.25">
      <c r="A2655" s="5" t="s">
        <v>5213</v>
      </c>
      <c r="B2655" s="15" t="s">
        <v>5214</v>
      </c>
      <c r="C2655" s="20" t="s">
        <v>30</v>
      </c>
      <c r="D2655" s="45">
        <v>138.328857421875</v>
      </c>
      <c r="E2655" s="56">
        <v>138.328857421875</v>
      </c>
    </row>
    <row r="2656" spans="1:5" ht="30" x14ac:dyDescent="0.25">
      <c r="A2656" s="5" t="s">
        <v>5215</v>
      </c>
      <c r="B2656" s="15" t="s">
        <v>5216</v>
      </c>
      <c r="C2656" s="20" t="s">
        <v>41</v>
      </c>
      <c r="D2656" s="45">
        <v>318.818115234375</v>
      </c>
      <c r="E2656" s="56">
        <v>336.86691284179687</v>
      </c>
    </row>
    <row r="2657" spans="1:5" ht="30" x14ac:dyDescent="0.25">
      <c r="A2657" s="5" t="s">
        <v>5217</v>
      </c>
      <c r="B2657" s="15" t="s">
        <v>5218</v>
      </c>
      <c r="C2657" s="20" t="s">
        <v>376</v>
      </c>
      <c r="D2657" s="42">
        <v>1.8842158317565918</v>
      </c>
      <c r="E2657" s="53">
        <v>1.8842158317565918</v>
      </c>
    </row>
    <row r="2658" spans="1:5" ht="30" x14ac:dyDescent="0.25">
      <c r="A2658" s="5" t="s">
        <v>5219</v>
      </c>
      <c r="B2658" s="15" t="s">
        <v>5220</v>
      </c>
      <c r="C2658" s="20" t="s">
        <v>371</v>
      </c>
      <c r="D2658" s="45">
        <v>648.8021240234375</v>
      </c>
      <c r="E2658" s="56">
        <v>648.8021240234375</v>
      </c>
    </row>
    <row r="2659" spans="1:5" ht="30" x14ac:dyDescent="0.25">
      <c r="A2659" s="5" t="s">
        <v>5221</v>
      </c>
      <c r="B2659" s="15" t="s">
        <v>5222</v>
      </c>
      <c r="C2659" s="20" t="s">
        <v>371</v>
      </c>
      <c r="D2659" s="48">
        <v>-1898.6864013671875</v>
      </c>
      <c r="E2659" s="59">
        <v>-1898.6864013671875</v>
      </c>
    </row>
    <row r="2660" spans="1:5" ht="30" x14ac:dyDescent="0.25">
      <c r="A2660" s="5" t="s">
        <v>5223</v>
      </c>
      <c r="B2660" s="15" t="s">
        <v>5224</v>
      </c>
      <c r="C2660" s="20"/>
      <c r="D2660" s="47">
        <v>3.1067822128534317E-2</v>
      </c>
      <c r="E2660" s="58">
        <v>3.1067822128534317E-2</v>
      </c>
    </row>
    <row r="2661" spans="1:5" ht="30" x14ac:dyDescent="0.25">
      <c r="A2661" s="5" t="s">
        <v>5225</v>
      </c>
      <c r="B2661" s="15" t="s">
        <v>5226</v>
      </c>
      <c r="C2661" s="20" t="s">
        <v>3759</v>
      </c>
      <c r="D2661" s="43">
        <v>56.937770843505859</v>
      </c>
      <c r="E2661" s="54">
        <v>56.937770843505859</v>
      </c>
    </row>
    <row r="2662" spans="1:5" ht="30" x14ac:dyDescent="0.25">
      <c r="A2662" s="5" t="s">
        <v>5227</v>
      </c>
      <c r="B2662" s="15" t="s">
        <v>5228</v>
      </c>
      <c r="C2662" s="20" t="s">
        <v>376</v>
      </c>
      <c r="D2662" s="42">
        <v>4.2809076309204102</v>
      </c>
      <c r="E2662" s="53">
        <v>4.2809076309204102</v>
      </c>
    </row>
    <row r="2663" spans="1:5" ht="45" x14ac:dyDescent="0.25">
      <c r="A2663" s="5" t="s">
        <v>5229</v>
      </c>
      <c r="B2663" s="15" t="s">
        <v>5230</v>
      </c>
      <c r="C2663" s="20" t="s">
        <v>5053</v>
      </c>
      <c r="D2663" s="47">
        <v>2.9225748032331467E-2</v>
      </c>
      <c r="E2663" s="58">
        <v>2.9225748032331467E-2</v>
      </c>
    </row>
    <row r="2664" spans="1:5" ht="45" x14ac:dyDescent="0.25">
      <c r="A2664" s="5" t="s">
        <v>5231</v>
      </c>
      <c r="B2664" s="15" t="s">
        <v>5232</v>
      </c>
      <c r="C2664" s="20" t="s">
        <v>5056</v>
      </c>
      <c r="D2664" s="51">
        <v>1.3613910596177448E-5</v>
      </c>
      <c r="E2664" s="62">
        <v>1.3613910596177448E-5</v>
      </c>
    </row>
    <row r="2665" spans="1:5" ht="30" x14ac:dyDescent="0.25">
      <c r="A2665" s="5" t="s">
        <v>5233</v>
      </c>
      <c r="B2665" s="15" t="s">
        <v>5234</v>
      </c>
      <c r="C2665" s="20" t="s">
        <v>38</v>
      </c>
      <c r="D2665" s="43">
        <v>81.0155029296875</v>
      </c>
      <c r="E2665" s="54">
        <v>82.412193298339844</v>
      </c>
    </row>
    <row r="2666" spans="1:5" ht="30" x14ac:dyDescent="0.25">
      <c r="A2666" s="5" t="s">
        <v>5235</v>
      </c>
      <c r="B2666" s="15" t="s">
        <v>5236</v>
      </c>
      <c r="C2666" s="20" t="s">
        <v>30</v>
      </c>
      <c r="D2666" s="45">
        <v>534.914306640625</v>
      </c>
      <c r="E2666" s="56">
        <v>535.03863525390625</v>
      </c>
    </row>
    <row r="2667" spans="1:5" ht="30" x14ac:dyDescent="0.25">
      <c r="A2667" s="5" t="s">
        <v>5237</v>
      </c>
      <c r="B2667" s="15" t="s">
        <v>5238</v>
      </c>
      <c r="C2667" s="20" t="s">
        <v>41</v>
      </c>
      <c r="D2667" s="45">
        <v>318.06158447265625</v>
      </c>
      <c r="E2667" s="56">
        <v>336.06781005859375</v>
      </c>
    </row>
    <row r="2668" spans="1:5" ht="30" x14ac:dyDescent="0.25">
      <c r="A2668" s="5" t="s">
        <v>5239</v>
      </c>
      <c r="B2668" s="15" t="s">
        <v>5240</v>
      </c>
      <c r="C2668" s="20" t="s">
        <v>376</v>
      </c>
      <c r="D2668" s="42">
        <v>6.8280081748962402</v>
      </c>
      <c r="E2668" s="53">
        <v>6.819122314453125</v>
      </c>
    </row>
    <row r="2669" spans="1:5" ht="30" x14ac:dyDescent="0.25">
      <c r="A2669" s="5" t="s">
        <v>5241</v>
      </c>
      <c r="B2669" s="15" t="s">
        <v>5242</v>
      </c>
      <c r="C2669" s="20" t="s">
        <v>371</v>
      </c>
      <c r="D2669" s="44">
        <v>3484.039306640625</v>
      </c>
      <c r="E2669" s="55">
        <v>3482.88916015625</v>
      </c>
    </row>
    <row r="2670" spans="1:5" ht="30" x14ac:dyDescent="0.25">
      <c r="A2670" s="5" t="s">
        <v>5243</v>
      </c>
      <c r="B2670" s="15" t="s">
        <v>5244</v>
      </c>
      <c r="C2670" s="20" t="s">
        <v>371</v>
      </c>
      <c r="D2670" s="45">
        <v>936.5506591796875</v>
      </c>
      <c r="E2670" s="56">
        <v>935.40045166015625</v>
      </c>
    </row>
    <row r="2671" spans="1:5" ht="30" x14ac:dyDescent="0.25">
      <c r="A2671" s="5" t="s">
        <v>5245</v>
      </c>
      <c r="B2671" s="15" t="s">
        <v>5246</v>
      </c>
      <c r="C2671" s="20"/>
      <c r="D2671" s="42">
        <v>1.5065277814865112</v>
      </c>
      <c r="E2671" s="53">
        <v>1.510312557220459</v>
      </c>
    </row>
    <row r="2672" spans="1:5" ht="30" x14ac:dyDescent="0.25">
      <c r="A2672" s="5" t="s">
        <v>5247</v>
      </c>
      <c r="B2672" s="15" t="s">
        <v>5248</v>
      </c>
      <c r="C2672" s="20" t="s">
        <v>3759</v>
      </c>
      <c r="D2672" s="43">
        <v>22.95048713684082</v>
      </c>
      <c r="E2672" s="54">
        <v>23.365303039550781</v>
      </c>
    </row>
    <row r="2673" spans="1:5" ht="30" x14ac:dyDescent="0.25">
      <c r="A2673" s="5" t="s">
        <v>5249</v>
      </c>
      <c r="B2673" s="15" t="s">
        <v>5250</v>
      </c>
      <c r="C2673" s="20" t="s">
        <v>376</v>
      </c>
      <c r="D2673" s="42">
        <v>2.4145405292510986</v>
      </c>
      <c r="E2673" s="53">
        <v>2.4197368621826172</v>
      </c>
    </row>
    <row r="2674" spans="1:5" ht="45" x14ac:dyDescent="0.25">
      <c r="A2674" s="5" t="s">
        <v>5251</v>
      </c>
      <c r="B2674" s="15" t="s">
        <v>5252</v>
      </c>
      <c r="C2674" s="20" t="s">
        <v>5053</v>
      </c>
      <c r="D2674" s="47">
        <v>7.7446937561035156E-2</v>
      </c>
      <c r="E2674" s="58">
        <v>7.7585168182849884E-2</v>
      </c>
    </row>
    <row r="2675" spans="1:5" ht="45" x14ac:dyDescent="0.25">
      <c r="A2675" s="5" t="s">
        <v>5253</v>
      </c>
      <c r="B2675" s="15" t="s">
        <v>5254</v>
      </c>
      <c r="C2675" s="20" t="s">
        <v>5056</v>
      </c>
      <c r="D2675" s="51">
        <v>3.0283412343123928E-5</v>
      </c>
      <c r="E2675" s="62">
        <v>3.0295946999103762E-5</v>
      </c>
    </row>
    <row r="2676" spans="1:5" ht="45" x14ac:dyDescent="0.25">
      <c r="A2676" s="5" t="s">
        <v>5255</v>
      </c>
      <c r="B2676" s="15" t="s">
        <v>5256</v>
      </c>
      <c r="C2676" s="20" t="s">
        <v>38</v>
      </c>
      <c r="D2676" s="45">
        <v>110.8402099609375</v>
      </c>
      <c r="E2676" s="56">
        <v>112.73213958740234</v>
      </c>
    </row>
    <row r="2677" spans="1:5" ht="45" x14ac:dyDescent="0.25">
      <c r="A2677" s="5" t="s">
        <v>5257</v>
      </c>
      <c r="B2677" s="15" t="s">
        <v>5258</v>
      </c>
      <c r="C2677" s="20" t="s">
        <v>30</v>
      </c>
      <c r="D2677" s="45">
        <v>157.73573303222656</v>
      </c>
      <c r="E2677" s="56">
        <v>157.80378723144531</v>
      </c>
    </row>
    <row r="2678" spans="1:5" ht="45" x14ac:dyDescent="0.25">
      <c r="A2678" s="5" t="s">
        <v>5259</v>
      </c>
      <c r="B2678" s="15" t="s">
        <v>5260</v>
      </c>
      <c r="C2678" s="20" t="s">
        <v>41</v>
      </c>
      <c r="D2678" s="45">
        <v>303.35650634765625</v>
      </c>
      <c r="E2678" s="56">
        <v>320.42303466796875</v>
      </c>
    </row>
    <row r="2679" spans="1:5" ht="45" x14ac:dyDescent="0.25">
      <c r="A2679" s="5" t="s">
        <v>5261</v>
      </c>
      <c r="B2679" s="15" t="s">
        <v>5262</v>
      </c>
      <c r="C2679" s="20" t="s">
        <v>376</v>
      </c>
      <c r="D2679" s="42">
        <v>1.9079898595809937</v>
      </c>
      <c r="E2679" s="53">
        <v>1.9084552526473999</v>
      </c>
    </row>
    <row r="2680" spans="1:5" ht="45" x14ac:dyDescent="0.25">
      <c r="A2680" s="5" t="s">
        <v>5263</v>
      </c>
      <c r="B2680" s="15" t="s">
        <v>5264</v>
      </c>
      <c r="C2680" s="20" t="s">
        <v>371</v>
      </c>
      <c r="D2680" s="45">
        <v>671.9552001953125</v>
      </c>
      <c r="E2680" s="56">
        <v>672.36260986328125</v>
      </c>
    </row>
    <row r="2681" spans="1:5" ht="45" x14ac:dyDescent="0.25">
      <c r="A2681" s="5" t="s">
        <v>5265</v>
      </c>
      <c r="B2681" s="15" t="s">
        <v>5266</v>
      </c>
      <c r="C2681" s="20" t="s">
        <v>371</v>
      </c>
      <c r="D2681" s="48">
        <v>-1875.5333251953125</v>
      </c>
      <c r="E2681" s="59">
        <v>-1875.1259765625</v>
      </c>
    </row>
    <row r="2682" spans="1:5" ht="45" x14ac:dyDescent="0.25">
      <c r="A2682" s="5" t="s">
        <v>5267</v>
      </c>
      <c r="B2682" s="15" t="s">
        <v>5268</v>
      </c>
      <c r="C2682" s="20"/>
      <c r="D2682" s="47">
        <v>-0.62498486042022705</v>
      </c>
      <c r="E2682" s="58">
        <v>-0.63686418533325195</v>
      </c>
    </row>
    <row r="2683" spans="1:5" ht="45" x14ac:dyDescent="0.25">
      <c r="A2683" s="5" t="s">
        <v>5269</v>
      </c>
      <c r="B2683" s="15" t="s">
        <v>5270</v>
      </c>
      <c r="C2683" s="20" t="s">
        <v>3759</v>
      </c>
      <c r="D2683" s="45">
        <v>915.75469970703125</v>
      </c>
      <c r="E2683" s="56">
        <v>915.7972412109375</v>
      </c>
    </row>
    <row r="2684" spans="1:5" ht="45" x14ac:dyDescent="0.25">
      <c r="A2684" s="5" t="s">
        <v>5271</v>
      </c>
      <c r="B2684" s="15" t="s">
        <v>5272</v>
      </c>
      <c r="C2684" s="20" t="s">
        <v>376</v>
      </c>
      <c r="D2684" s="42">
        <v>4.2968645095825195</v>
      </c>
      <c r="E2684" s="53">
        <v>4.2964496612548828</v>
      </c>
    </row>
    <row r="2685" spans="1:5" ht="45" x14ac:dyDescent="0.25">
      <c r="A2685" s="5" t="s">
        <v>5273</v>
      </c>
      <c r="B2685" s="15" t="s">
        <v>5274</v>
      </c>
      <c r="C2685" s="20" t="s">
        <v>5053</v>
      </c>
      <c r="D2685" s="47">
        <v>0.69006675481796265</v>
      </c>
      <c r="E2685" s="58">
        <v>0.69017899036407471</v>
      </c>
    </row>
    <row r="2686" spans="1:5" ht="45" x14ac:dyDescent="0.25">
      <c r="A2686" s="5" t="s">
        <v>5275</v>
      </c>
      <c r="B2686" s="15" t="s">
        <v>5276</v>
      </c>
      <c r="C2686" s="20" t="s">
        <v>5056</v>
      </c>
      <c r="D2686" s="52">
        <v>1.7493151244707406E-4</v>
      </c>
      <c r="E2686" s="63">
        <v>1.7489750462118536E-4</v>
      </c>
    </row>
    <row r="2687" spans="1:5" ht="30" x14ac:dyDescent="0.25">
      <c r="A2687" s="5" t="s">
        <v>5277</v>
      </c>
      <c r="B2687" s="15" t="s">
        <v>5278</v>
      </c>
      <c r="C2687" s="20" t="s">
        <v>38</v>
      </c>
      <c r="D2687" s="42">
        <v>2.0139999389648437</v>
      </c>
      <c r="E2687" s="53">
        <v>2.0489709377288818</v>
      </c>
    </row>
    <row r="2688" spans="1:5" ht="30" x14ac:dyDescent="0.25">
      <c r="A2688" s="5" t="s">
        <v>5279</v>
      </c>
      <c r="B2688" s="15" t="s">
        <v>5280</v>
      </c>
      <c r="C2688" s="20" t="s">
        <v>30</v>
      </c>
      <c r="D2688" s="45">
        <v>128.84544372558594</v>
      </c>
      <c r="E2688" s="56">
        <v>128.61053466796875</v>
      </c>
    </row>
    <row r="2689" spans="1:5" ht="30" x14ac:dyDescent="0.25">
      <c r="A2689" s="5" t="s">
        <v>5281</v>
      </c>
      <c r="B2689" s="15" t="s">
        <v>5282</v>
      </c>
      <c r="C2689" s="20" t="s">
        <v>41</v>
      </c>
      <c r="D2689" s="47">
        <v>0.99332624673843384</v>
      </c>
      <c r="E2689" s="53">
        <v>1.0664875507354736</v>
      </c>
    </row>
    <row r="2690" spans="1:5" ht="30" x14ac:dyDescent="0.25">
      <c r="A2690" s="5" t="s">
        <v>5283</v>
      </c>
      <c r="B2690" s="15" t="s">
        <v>5284</v>
      </c>
      <c r="C2690" s="20" t="s">
        <v>376</v>
      </c>
      <c r="D2690" s="42">
        <v>7.1700310707092285</v>
      </c>
      <c r="E2690" s="53">
        <v>7.1601409912109375</v>
      </c>
    </row>
    <row r="2691" spans="1:5" ht="30" x14ac:dyDescent="0.25">
      <c r="A2691" s="5" t="s">
        <v>5285</v>
      </c>
      <c r="B2691" s="15" t="s">
        <v>5286</v>
      </c>
      <c r="C2691" s="20" t="s">
        <v>371</v>
      </c>
      <c r="D2691" s="48">
        <v>2724.668701171875</v>
      </c>
      <c r="E2691" s="59">
        <v>2723.81591796875</v>
      </c>
    </row>
    <row r="2692" spans="1:5" ht="30" x14ac:dyDescent="0.25">
      <c r="A2692" s="5" t="s">
        <v>5287</v>
      </c>
      <c r="B2692" s="15" t="s">
        <v>5288</v>
      </c>
      <c r="C2692" s="20" t="s">
        <v>371</v>
      </c>
      <c r="D2692" s="45">
        <v>177.18017578125</v>
      </c>
      <c r="E2692" s="56">
        <v>176.32730102539062</v>
      </c>
    </row>
    <row r="2693" spans="1:5" ht="30" x14ac:dyDescent="0.25">
      <c r="A2693" s="5" t="s">
        <v>5289</v>
      </c>
      <c r="B2693" s="15" t="s">
        <v>5290</v>
      </c>
      <c r="C2693" s="20"/>
      <c r="D2693" s="42">
        <v>1.0082271099090576</v>
      </c>
      <c r="E2693" s="53">
        <v>1.0074857473373413</v>
      </c>
    </row>
    <row r="2694" spans="1:5" ht="30" x14ac:dyDescent="0.25">
      <c r="A2694" s="5" t="s">
        <v>5291</v>
      </c>
      <c r="B2694" s="15" t="s">
        <v>5292</v>
      </c>
      <c r="C2694" s="20" t="s">
        <v>3759</v>
      </c>
      <c r="D2694" s="42">
        <v>1.1098418235778809</v>
      </c>
      <c r="E2694" s="53">
        <v>1.1303160190582275</v>
      </c>
    </row>
    <row r="2695" spans="1:5" ht="30" x14ac:dyDescent="0.25">
      <c r="A2695" s="5" t="s">
        <v>5293</v>
      </c>
      <c r="B2695" s="15" t="s">
        <v>5294</v>
      </c>
      <c r="C2695" s="20" t="s">
        <v>376</v>
      </c>
      <c r="D2695" s="42">
        <v>2.1032073497772217</v>
      </c>
      <c r="E2695" s="53">
        <v>2.1074919700622559</v>
      </c>
    </row>
    <row r="2696" spans="1:5" ht="30" x14ac:dyDescent="0.25">
      <c r="A2696" s="5" t="s">
        <v>5295</v>
      </c>
      <c r="B2696" s="15" t="s">
        <v>5296</v>
      </c>
      <c r="C2696" s="20" t="s">
        <v>5053</v>
      </c>
      <c r="D2696" s="47">
        <v>2.7589458972215652E-2</v>
      </c>
      <c r="E2696" s="58">
        <v>2.7597082778811455E-2</v>
      </c>
    </row>
    <row r="2697" spans="1:5" ht="30" x14ac:dyDescent="0.25">
      <c r="A2697" s="5" t="s">
        <v>5297</v>
      </c>
      <c r="B2697" s="15" t="s">
        <v>5298</v>
      </c>
      <c r="C2697" s="20" t="s">
        <v>5056</v>
      </c>
      <c r="D2697" s="51">
        <v>1.3315256182977464E-5</v>
      </c>
      <c r="E2697" s="62">
        <v>1.3304128515301272E-5</v>
      </c>
    </row>
    <row r="2698" spans="1:5" ht="30" x14ac:dyDescent="0.25">
      <c r="A2698" s="5" t="s">
        <v>5299</v>
      </c>
      <c r="B2698" s="15" t="s">
        <v>5300</v>
      </c>
      <c r="C2698" s="20" t="s">
        <v>38</v>
      </c>
      <c r="D2698" s="43">
        <v>25.579999923706055</v>
      </c>
      <c r="E2698" s="54">
        <v>26.016508102416992</v>
      </c>
    </row>
    <row r="2699" spans="1:5" ht="30" x14ac:dyDescent="0.25">
      <c r="A2699" s="5" t="s">
        <v>5301</v>
      </c>
      <c r="B2699" s="15" t="s">
        <v>5302</v>
      </c>
      <c r="C2699" s="20" t="s">
        <v>30</v>
      </c>
      <c r="D2699" s="45">
        <v>389.81454467773437</v>
      </c>
      <c r="E2699" s="56">
        <v>389.66604614257812</v>
      </c>
    </row>
    <row r="2700" spans="1:5" ht="30" x14ac:dyDescent="0.25">
      <c r="A2700" s="5" t="s">
        <v>5303</v>
      </c>
      <c r="B2700" s="15" t="s">
        <v>5304</v>
      </c>
      <c r="C2700" s="20" t="s">
        <v>41</v>
      </c>
      <c r="D2700" s="45">
        <v>317.36459350585937</v>
      </c>
      <c r="E2700" s="56">
        <v>335.34500122070312</v>
      </c>
    </row>
    <row r="2701" spans="1:5" ht="30" x14ac:dyDescent="0.25">
      <c r="A2701" s="5" t="s">
        <v>5305</v>
      </c>
      <c r="B2701" s="15" t="s">
        <v>5306</v>
      </c>
      <c r="C2701" s="20" t="s">
        <v>376</v>
      </c>
      <c r="D2701" s="42">
        <v>6.9708719253540039</v>
      </c>
      <c r="E2701" s="53">
        <v>6.9616899490356445</v>
      </c>
    </row>
    <row r="2702" spans="1:5" ht="30" x14ac:dyDescent="0.25">
      <c r="A2702" s="5" t="s">
        <v>5307</v>
      </c>
      <c r="B2702" s="15" t="s">
        <v>5308</v>
      </c>
      <c r="C2702" s="20" t="s">
        <v>371</v>
      </c>
      <c r="D2702" s="44">
        <v>3216.11962890625</v>
      </c>
      <c r="E2702" s="55">
        <v>3215.01953125</v>
      </c>
    </row>
    <row r="2703" spans="1:5" ht="30" x14ac:dyDescent="0.25">
      <c r="A2703" s="5" t="s">
        <v>5309</v>
      </c>
      <c r="B2703" s="15" t="s">
        <v>5310</v>
      </c>
      <c r="C2703" s="20" t="s">
        <v>371</v>
      </c>
      <c r="D2703" s="45">
        <v>668.631103515625</v>
      </c>
      <c r="E2703" s="56">
        <v>667.5308837890625</v>
      </c>
    </row>
    <row r="2704" spans="1:5" ht="30" x14ac:dyDescent="0.25">
      <c r="A2704" s="5" t="s">
        <v>5311</v>
      </c>
      <c r="B2704" s="15" t="s">
        <v>5312</v>
      </c>
      <c r="C2704" s="20"/>
      <c r="D2704" s="42">
        <v>1.2255657911300659</v>
      </c>
      <c r="E2704" s="53">
        <v>1.2253729104995728</v>
      </c>
    </row>
    <row r="2705" spans="1:5" ht="30" x14ac:dyDescent="0.25">
      <c r="A2705" s="5" t="s">
        <v>5313</v>
      </c>
      <c r="B2705" s="15" t="s">
        <v>5314</v>
      </c>
      <c r="C2705" s="20" t="s">
        <v>3759</v>
      </c>
      <c r="D2705" s="42">
        <v>8.6763229370117187</v>
      </c>
      <c r="E2705" s="53">
        <v>8.8325614929199219</v>
      </c>
    </row>
    <row r="2706" spans="1:5" ht="30" x14ac:dyDescent="0.25">
      <c r="A2706" s="5" t="s">
        <v>5315</v>
      </c>
      <c r="B2706" s="15" t="s">
        <v>5316</v>
      </c>
      <c r="C2706" s="20" t="s">
        <v>376</v>
      </c>
      <c r="D2706" s="42">
        <v>2.2348520755767822</v>
      </c>
      <c r="E2706" s="53">
        <v>2.2386369705200195</v>
      </c>
    </row>
    <row r="2707" spans="1:5" ht="45" x14ac:dyDescent="0.25">
      <c r="A2707" s="5" t="s">
        <v>5317</v>
      </c>
      <c r="B2707" s="15" t="s">
        <v>5318</v>
      </c>
      <c r="C2707" s="20" t="s">
        <v>5053</v>
      </c>
      <c r="D2707" s="47">
        <v>5.5779539048671722E-2</v>
      </c>
      <c r="E2707" s="58">
        <v>5.5807694792747498E-2</v>
      </c>
    </row>
    <row r="2708" spans="1:5" ht="30" x14ac:dyDescent="0.25">
      <c r="A2708" s="5" t="s">
        <v>5319</v>
      </c>
      <c r="B2708" s="15" t="s">
        <v>5320</v>
      </c>
      <c r="C2708" s="20" t="s">
        <v>5056</v>
      </c>
      <c r="D2708" s="51">
        <v>2.3966702428879216E-5</v>
      </c>
      <c r="E2708" s="62">
        <v>2.3959453756106086E-5</v>
      </c>
    </row>
    <row r="2709" spans="1:5" ht="30" x14ac:dyDescent="0.25">
      <c r="A2709" s="5" t="s">
        <v>5321</v>
      </c>
      <c r="B2709" s="15" t="s">
        <v>5322</v>
      </c>
      <c r="C2709" s="20" t="s">
        <v>38</v>
      </c>
      <c r="D2709" s="43">
        <v>25.579999923706055</v>
      </c>
      <c r="E2709" s="54">
        <v>26.016508102416992</v>
      </c>
    </row>
    <row r="2710" spans="1:5" ht="30" x14ac:dyDescent="0.25">
      <c r="A2710" s="5" t="s">
        <v>5323</v>
      </c>
      <c r="B2710" s="15" t="s">
        <v>5324</v>
      </c>
      <c r="C2710" s="20" t="s">
        <v>30</v>
      </c>
      <c r="D2710" s="45">
        <v>389.81454467773437</v>
      </c>
      <c r="E2710" s="56">
        <v>389.66604614257812</v>
      </c>
    </row>
    <row r="2711" spans="1:5" ht="30" x14ac:dyDescent="0.25">
      <c r="A2711" s="5" t="s">
        <v>5325</v>
      </c>
      <c r="B2711" s="15" t="s">
        <v>5326</v>
      </c>
      <c r="C2711" s="20" t="s">
        <v>41</v>
      </c>
      <c r="D2711" s="45">
        <v>302.982421875</v>
      </c>
      <c r="E2711" s="56">
        <v>320.09597778320313</v>
      </c>
    </row>
    <row r="2712" spans="1:5" ht="30" x14ac:dyDescent="0.25">
      <c r="A2712" s="5" t="s">
        <v>5327</v>
      </c>
      <c r="B2712" s="15" t="s">
        <v>5328</v>
      </c>
      <c r="C2712" s="20" t="s">
        <v>376</v>
      </c>
      <c r="D2712" s="42">
        <v>6.9708719253540039</v>
      </c>
      <c r="E2712" s="53">
        <v>6.9616899490356445</v>
      </c>
    </row>
    <row r="2713" spans="1:5" ht="30" x14ac:dyDescent="0.25">
      <c r="A2713" s="5" t="s">
        <v>5329</v>
      </c>
      <c r="B2713" s="15" t="s">
        <v>5330</v>
      </c>
      <c r="C2713" s="20" t="s">
        <v>371</v>
      </c>
      <c r="D2713" s="44">
        <v>3216.11962890625</v>
      </c>
      <c r="E2713" s="55">
        <v>3215.01953125</v>
      </c>
    </row>
    <row r="2714" spans="1:5" ht="30" x14ac:dyDescent="0.25">
      <c r="A2714" s="5" t="s">
        <v>5331</v>
      </c>
      <c r="B2714" s="15" t="s">
        <v>5332</v>
      </c>
      <c r="C2714" s="20" t="s">
        <v>371</v>
      </c>
      <c r="D2714" s="45">
        <v>668.631103515625</v>
      </c>
      <c r="E2714" s="56">
        <v>667.5308837890625</v>
      </c>
    </row>
    <row r="2715" spans="1:5" ht="30" x14ac:dyDescent="0.25">
      <c r="A2715" s="5" t="s">
        <v>5333</v>
      </c>
      <c r="B2715" s="15" t="s">
        <v>5334</v>
      </c>
      <c r="C2715" s="20"/>
      <c r="D2715" s="42">
        <v>1.2255657911300659</v>
      </c>
      <c r="E2715" s="53">
        <v>1.2253729104995728</v>
      </c>
    </row>
    <row r="2716" spans="1:5" ht="30" x14ac:dyDescent="0.25">
      <c r="A2716" s="5" t="s">
        <v>5335</v>
      </c>
      <c r="B2716" s="15" t="s">
        <v>5336</v>
      </c>
      <c r="C2716" s="20" t="s">
        <v>3759</v>
      </c>
      <c r="D2716" s="42">
        <v>8.6763229370117187</v>
      </c>
      <c r="E2716" s="53">
        <v>8.8325614929199219</v>
      </c>
    </row>
    <row r="2717" spans="1:5" ht="30" x14ac:dyDescent="0.25">
      <c r="A2717" s="5" t="s">
        <v>5337</v>
      </c>
      <c r="B2717" s="15" t="s">
        <v>5338</v>
      </c>
      <c r="C2717" s="20" t="s">
        <v>376</v>
      </c>
      <c r="D2717" s="42">
        <v>2.2348520755767822</v>
      </c>
      <c r="E2717" s="53">
        <v>2.2386369705200195</v>
      </c>
    </row>
    <row r="2718" spans="1:5" ht="45" x14ac:dyDescent="0.25">
      <c r="A2718" s="5" t="s">
        <v>5339</v>
      </c>
      <c r="B2718" s="15" t="s">
        <v>5340</v>
      </c>
      <c r="C2718" s="20" t="s">
        <v>5053</v>
      </c>
      <c r="D2718" s="47">
        <v>5.5779539048671722E-2</v>
      </c>
      <c r="E2718" s="58">
        <v>5.5807694792747498E-2</v>
      </c>
    </row>
    <row r="2719" spans="1:5" ht="45" x14ac:dyDescent="0.25">
      <c r="A2719" s="5" t="s">
        <v>5341</v>
      </c>
      <c r="B2719" s="15" t="s">
        <v>5342</v>
      </c>
      <c r="C2719" s="20" t="s">
        <v>5056</v>
      </c>
      <c r="D2719" s="51">
        <v>2.3966702428879216E-5</v>
      </c>
      <c r="E2719" s="62">
        <v>2.3959453756106086E-5</v>
      </c>
    </row>
    <row r="2720" spans="1:5" ht="30" x14ac:dyDescent="0.25">
      <c r="A2720" s="5" t="s">
        <v>5343</v>
      </c>
      <c r="B2720" s="15" t="s">
        <v>5344</v>
      </c>
      <c r="C2720" s="20" t="s">
        <v>38</v>
      </c>
      <c r="D2720" s="43">
        <v>25.579999923706055</v>
      </c>
      <c r="E2720" s="54">
        <v>26.016508102416992</v>
      </c>
    </row>
    <row r="2721" spans="1:5" ht="30" x14ac:dyDescent="0.25">
      <c r="A2721" s="5" t="s">
        <v>5345</v>
      </c>
      <c r="B2721" s="15" t="s">
        <v>5346</v>
      </c>
      <c r="C2721" s="20" t="s">
        <v>30</v>
      </c>
      <c r="D2721" s="45">
        <v>389.81454467773437</v>
      </c>
      <c r="E2721" s="56">
        <v>389.66604614257812</v>
      </c>
    </row>
    <row r="2722" spans="1:5" ht="30" x14ac:dyDescent="0.25">
      <c r="A2722" s="5" t="s">
        <v>5347</v>
      </c>
      <c r="B2722" s="15" t="s">
        <v>5348</v>
      </c>
      <c r="C2722" s="20" t="s">
        <v>41</v>
      </c>
      <c r="D2722" s="43">
        <v>14.382182121276855</v>
      </c>
      <c r="E2722" s="54">
        <v>15.248992919921875</v>
      </c>
    </row>
    <row r="2723" spans="1:5" ht="30" x14ac:dyDescent="0.25">
      <c r="A2723" s="5" t="s">
        <v>5349</v>
      </c>
      <c r="B2723" s="15" t="s">
        <v>5350</v>
      </c>
      <c r="C2723" s="20" t="s">
        <v>376</v>
      </c>
      <c r="D2723" s="42">
        <v>6.9708719253540039</v>
      </c>
      <c r="E2723" s="53">
        <v>6.9616899490356445</v>
      </c>
    </row>
    <row r="2724" spans="1:5" ht="30" x14ac:dyDescent="0.25">
      <c r="A2724" s="5" t="s">
        <v>5351</v>
      </c>
      <c r="B2724" s="15" t="s">
        <v>5352</v>
      </c>
      <c r="C2724" s="20" t="s">
        <v>371</v>
      </c>
      <c r="D2724" s="44">
        <v>3216.11962890625</v>
      </c>
      <c r="E2724" s="55">
        <v>3215.01953125</v>
      </c>
    </row>
    <row r="2725" spans="1:5" ht="30" x14ac:dyDescent="0.25">
      <c r="A2725" s="5" t="s">
        <v>5353</v>
      </c>
      <c r="B2725" s="15" t="s">
        <v>5354</v>
      </c>
      <c r="C2725" s="20" t="s">
        <v>371</v>
      </c>
      <c r="D2725" s="45">
        <v>668.631103515625</v>
      </c>
      <c r="E2725" s="56">
        <v>667.5308837890625</v>
      </c>
    </row>
    <row r="2726" spans="1:5" ht="30" x14ac:dyDescent="0.25">
      <c r="A2726" s="5" t="s">
        <v>5355</v>
      </c>
      <c r="B2726" s="15" t="s">
        <v>5356</v>
      </c>
      <c r="C2726" s="20"/>
      <c r="D2726" s="42">
        <v>1.2255657911300659</v>
      </c>
      <c r="E2726" s="53">
        <v>1.2253729104995728</v>
      </c>
    </row>
    <row r="2727" spans="1:5" ht="30" x14ac:dyDescent="0.25">
      <c r="A2727" s="5" t="s">
        <v>5357</v>
      </c>
      <c r="B2727" s="15" t="s">
        <v>5358</v>
      </c>
      <c r="C2727" s="20" t="s">
        <v>3759</v>
      </c>
      <c r="D2727" s="42">
        <v>8.6763229370117187</v>
      </c>
      <c r="E2727" s="53">
        <v>8.8325614929199219</v>
      </c>
    </row>
    <row r="2728" spans="1:5" ht="30" x14ac:dyDescent="0.25">
      <c r="A2728" s="5" t="s">
        <v>5359</v>
      </c>
      <c r="B2728" s="15" t="s">
        <v>5360</v>
      </c>
      <c r="C2728" s="20" t="s">
        <v>376</v>
      </c>
      <c r="D2728" s="42">
        <v>2.2348520755767822</v>
      </c>
      <c r="E2728" s="53">
        <v>2.2386369705200195</v>
      </c>
    </row>
    <row r="2729" spans="1:5" ht="30" x14ac:dyDescent="0.25">
      <c r="A2729" s="5" t="s">
        <v>5361</v>
      </c>
      <c r="B2729" s="15" t="s">
        <v>5362</v>
      </c>
      <c r="C2729" s="20" t="s">
        <v>5053</v>
      </c>
      <c r="D2729" s="47">
        <v>5.5779539048671722E-2</v>
      </c>
      <c r="E2729" s="58">
        <v>5.5807694792747498E-2</v>
      </c>
    </row>
    <row r="2730" spans="1:5" ht="30" x14ac:dyDescent="0.25">
      <c r="A2730" s="5" t="s">
        <v>5363</v>
      </c>
      <c r="B2730" s="15" t="s">
        <v>5364</v>
      </c>
      <c r="C2730" s="20" t="s">
        <v>5056</v>
      </c>
      <c r="D2730" s="51">
        <v>2.3966702428879216E-5</v>
      </c>
      <c r="E2730" s="62">
        <v>2.3959453756106086E-5</v>
      </c>
    </row>
    <row r="2731" spans="1:5" ht="30" x14ac:dyDescent="0.25">
      <c r="A2731" s="5" t="s">
        <v>5365</v>
      </c>
      <c r="B2731" s="15" t="s">
        <v>5366</v>
      </c>
      <c r="C2731" s="20" t="s">
        <v>38</v>
      </c>
      <c r="D2731" s="43">
        <v>17.079999923706055</v>
      </c>
      <c r="E2731" s="54">
        <v>17.369705200195313</v>
      </c>
    </row>
    <row r="2732" spans="1:5" ht="30" x14ac:dyDescent="0.25">
      <c r="A2732" s="5" t="s">
        <v>5367</v>
      </c>
      <c r="B2732" s="15" t="s">
        <v>5368</v>
      </c>
      <c r="C2732" s="20" t="s">
        <v>30</v>
      </c>
      <c r="D2732" s="45">
        <v>342.3404541015625</v>
      </c>
      <c r="E2732" s="56">
        <v>342.13192749023437</v>
      </c>
    </row>
    <row r="2733" spans="1:5" ht="30" x14ac:dyDescent="0.25">
      <c r="A2733" s="5" t="s">
        <v>5369</v>
      </c>
      <c r="B2733" s="15" t="s">
        <v>5370</v>
      </c>
      <c r="C2733" s="20" t="s">
        <v>41</v>
      </c>
      <c r="D2733" s="45">
        <v>302.982421875</v>
      </c>
      <c r="E2733" s="56">
        <v>320.09597778320313</v>
      </c>
    </row>
    <row r="2734" spans="1:5" ht="30" x14ac:dyDescent="0.25">
      <c r="A2734" s="5" t="s">
        <v>5371</v>
      </c>
      <c r="B2734" s="15" t="s">
        <v>5372</v>
      </c>
      <c r="C2734" s="20" t="s">
        <v>376</v>
      </c>
      <c r="D2734" s="42">
        <v>7.0112252235412598</v>
      </c>
      <c r="E2734" s="53">
        <v>7.0019497871398926</v>
      </c>
    </row>
    <row r="2735" spans="1:5" ht="30" x14ac:dyDescent="0.25">
      <c r="A2735" s="5" t="s">
        <v>5373</v>
      </c>
      <c r="B2735" s="15" t="s">
        <v>5374</v>
      </c>
      <c r="C2735" s="20" t="s">
        <v>371</v>
      </c>
      <c r="D2735" s="44">
        <v>3126.8857421875</v>
      </c>
      <c r="E2735" s="55">
        <v>3125.79931640625</v>
      </c>
    </row>
    <row r="2736" spans="1:5" ht="30" x14ac:dyDescent="0.25">
      <c r="A2736" s="5" t="s">
        <v>5375</v>
      </c>
      <c r="B2736" s="15" t="s">
        <v>5376</v>
      </c>
      <c r="C2736" s="20" t="s">
        <v>371</v>
      </c>
      <c r="D2736" s="45">
        <v>579.397216796875</v>
      </c>
      <c r="E2736" s="56">
        <v>578.3106689453125</v>
      </c>
    </row>
    <row r="2737" spans="1:5" ht="30" x14ac:dyDescent="0.25">
      <c r="A2737" s="5" t="s">
        <v>5377</v>
      </c>
      <c r="B2737" s="15" t="s">
        <v>5378</v>
      </c>
      <c r="C2737" s="20"/>
      <c r="D2737" s="42">
        <v>1.1728817224502563</v>
      </c>
      <c r="E2737" s="53">
        <v>1.1723847389221191</v>
      </c>
    </row>
    <row r="2738" spans="1:5" ht="30" x14ac:dyDescent="0.25">
      <c r="A2738" s="5" t="s">
        <v>5379</v>
      </c>
      <c r="B2738" s="15" t="s">
        <v>5380</v>
      </c>
      <c r="C2738" s="20" t="s">
        <v>3759</v>
      </c>
      <c r="D2738" s="42">
        <v>6.2136654853820801</v>
      </c>
      <c r="E2738" s="53">
        <v>6.3252062797546387</v>
      </c>
    </row>
    <row r="2739" spans="1:5" ht="30" x14ac:dyDescent="0.25">
      <c r="A2739" s="5" t="s">
        <v>5381</v>
      </c>
      <c r="B2739" s="15" t="s">
        <v>5382</v>
      </c>
      <c r="C2739" s="20" t="s">
        <v>376</v>
      </c>
      <c r="D2739" s="42">
        <v>2.1990907192230225</v>
      </c>
      <c r="E2739" s="53">
        <v>2.2028427124023437</v>
      </c>
    </row>
    <row r="2740" spans="1:5" ht="45" x14ac:dyDescent="0.25">
      <c r="A2740" s="5" t="s">
        <v>5383</v>
      </c>
      <c r="B2740" s="15" t="s">
        <v>5384</v>
      </c>
      <c r="C2740" s="20" t="s">
        <v>5053</v>
      </c>
      <c r="D2740" s="47">
        <v>4.9773164093494415E-2</v>
      </c>
      <c r="E2740" s="58">
        <v>4.9784749746322632E-2</v>
      </c>
    </row>
    <row r="2741" spans="1:5" ht="30" x14ac:dyDescent="0.25">
      <c r="A2741" s="5" t="s">
        <v>5385</v>
      </c>
      <c r="B2741" s="15" t="s">
        <v>5386</v>
      </c>
      <c r="C2741" s="20" t="s">
        <v>5056</v>
      </c>
      <c r="D2741" s="51">
        <v>2.1961046513752081E-5</v>
      </c>
      <c r="E2741" s="62">
        <v>2.19504890992539E-5</v>
      </c>
    </row>
    <row r="2742" spans="1:5" ht="30" x14ac:dyDescent="0.25">
      <c r="A2742" s="5" t="s">
        <v>5387</v>
      </c>
      <c r="B2742" s="15" t="s">
        <v>5388</v>
      </c>
      <c r="C2742" s="20" t="s">
        <v>38</v>
      </c>
      <c r="D2742" s="43">
        <v>17.079999923706055</v>
      </c>
      <c r="E2742" s="54">
        <v>17.369705200195313</v>
      </c>
    </row>
    <row r="2743" spans="1:5" ht="30" x14ac:dyDescent="0.25">
      <c r="A2743" s="5" t="s">
        <v>5389</v>
      </c>
      <c r="B2743" s="15" t="s">
        <v>5390</v>
      </c>
      <c r="C2743" s="20" t="s">
        <v>30</v>
      </c>
      <c r="D2743" s="45">
        <v>342.3404541015625</v>
      </c>
      <c r="E2743" s="56">
        <v>342.13192749023437</v>
      </c>
    </row>
    <row r="2744" spans="1:5" ht="30" x14ac:dyDescent="0.25">
      <c r="A2744" s="5" t="s">
        <v>5391</v>
      </c>
      <c r="B2744" s="15" t="s">
        <v>5392</v>
      </c>
      <c r="C2744" s="20" t="s">
        <v>41</v>
      </c>
      <c r="D2744" s="43">
        <v>23.880130767822266</v>
      </c>
      <c r="E2744" s="54">
        <v>25.191518783569336</v>
      </c>
    </row>
    <row r="2745" spans="1:5" ht="30" x14ac:dyDescent="0.25">
      <c r="A2745" s="5" t="s">
        <v>5393</v>
      </c>
      <c r="B2745" s="15" t="s">
        <v>5394</v>
      </c>
      <c r="C2745" s="20" t="s">
        <v>376</v>
      </c>
      <c r="D2745" s="42">
        <v>7.0112252235412598</v>
      </c>
      <c r="E2745" s="53">
        <v>7.0019497871398926</v>
      </c>
    </row>
    <row r="2746" spans="1:5" ht="30" x14ac:dyDescent="0.25">
      <c r="A2746" s="5" t="s">
        <v>5395</v>
      </c>
      <c r="B2746" s="15" t="s">
        <v>5396</v>
      </c>
      <c r="C2746" s="20" t="s">
        <v>371</v>
      </c>
      <c r="D2746" s="44">
        <v>3126.8857421875</v>
      </c>
      <c r="E2746" s="55">
        <v>3125.79931640625</v>
      </c>
    </row>
    <row r="2747" spans="1:5" ht="30" x14ac:dyDescent="0.25">
      <c r="A2747" s="5" t="s">
        <v>5397</v>
      </c>
      <c r="B2747" s="15" t="s">
        <v>5398</v>
      </c>
      <c r="C2747" s="20" t="s">
        <v>371</v>
      </c>
      <c r="D2747" s="45">
        <v>579.397216796875</v>
      </c>
      <c r="E2747" s="56">
        <v>578.3106689453125</v>
      </c>
    </row>
    <row r="2748" spans="1:5" ht="30" x14ac:dyDescent="0.25">
      <c r="A2748" s="5" t="s">
        <v>5399</v>
      </c>
      <c r="B2748" s="15" t="s">
        <v>5400</v>
      </c>
      <c r="C2748" s="20"/>
      <c r="D2748" s="42">
        <v>1.1728817224502563</v>
      </c>
      <c r="E2748" s="53">
        <v>1.1723847389221191</v>
      </c>
    </row>
    <row r="2749" spans="1:5" ht="30" x14ac:dyDescent="0.25">
      <c r="A2749" s="5" t="s">
        <v>5401</v>
      </c>
      <c r="B2749" s="15" t="s">
        <v>5402</v>
      </c>
      <c r="C2749" s="20" t="s">
        <v>3759</v>
      </c>
      <c r="D2749" s="42">
        <v>6.2136654853820801</v>
      </c>
      <c r="E2749" s="53">
        <v>6.3252062797546387</v>
      </c>
    </row>
    <row r="2750" spans="1:5" ht="30" x14ac:dyDescent="0.25">
      <c r="A2750" s="5" t="s">
        <v>5403</v>
      </c>
      <c r="B2750" s="15" t="s">
        <v>5404</v>
      </c>
      <c r="C2750" s="20" t="s">
        <v>376</v>
      </c>
      <c r="D2750" s="42">
        <v>2.1990907192230225</v>
      </c>
      <c r="E2750" s="53">
        <v>2.2028427124023437</v>
      </c>
    </row>
    <row r="2751" spans="1:5" ht="30" x14ac:dyDescent="0.25">
      <c r="A2751" s="5" t="s">
        <v>5405</v>
      </c>
      <c r="B2751" s="15" t="s">
        <v>5406</v>
      </c>
      <c r="C2751" s="20" t="s">
        <v>5053</v>
      </c>
      <c r="D2751" s="47">
        <v>4.9773164093494415E-2</v>
      </c>
      <c r="E2751" s="58">
        <v>4.9784749746322632E-2</v>
      </c>
    </row>
    <row r="2752" spans="1:5" ht="30" x14ac:dyDescent="0.25">
      <c r="A2752" s="5" t="s">
        <v>5407</v>
      </c>
      <c r="B2752" s="15" t="s">
        <v>5408</v>
      </c>
      <c r="C2752" s="20" t="s">
        <v>5056</v>
      </c>
      <c r="D2752" s="51">
        <v>2.1961046513752081E-5</v>
      </c>
      <c r="E2752" s="62">
        <v>2.19504890992539E-5</v>
      </c>
    </row>
    <row r="2753" spans="1:5" ht="30" x14ac:dyDescent="0.25">
      <c r="A2753" s="5" t="s">
        <v>5409</v>
      </c>
      <c r="B2753" s="15" t="s">
        <v>5410</v>
      </c>
      <c r="C2753" s="20" t="s">
        <v>38</v>
      </c>
      <c r="D2753" s="43">
        <v>17.079999923706055</v>
      </c>
      <c r="E2753" s="54">
        <v>17.369705200195313</v>
      </c>
    </row>
    <row r="2754" spans="1:5" ht="30" x14ac:dyDescent="0.25">
      <c r="A2754" s="5" t="s">
        <v>5411</v>
      </c>
      <c r="B2754" s="15" t="s">
        <v>5412</v>
      </c>
      <c r="C2754" s="20" t="s">
        <v>30</v>
      </c>
      <c r="D2754" s="45">
        <v>342.3404541015625</v>
      </c>
      <c r="E2754" s="56">
        <v>342.13192749023437</v>
      </c>
    </row>
    <row r="2755" spans="1:5" ht="30" x14ac:dyDescent="0.25">
      <c r="A2755" s="5" t="s">
        <v>5413</v>
      </c>
      <c r="B2755" s="15" t="s">
        <v>5414</v>
      </c>
      <c r="C2755" s="20" t="s">
        <v>41</v>
      </c>
      <c r="D2755" s="45">
        <v>279.102294921875</v>
      </c>
      <c r="E2755" s="56">
        <v>294.90444946289062</v>
      </c>
    </row>
    <row r="2756" spans="1:5" ht="30" x14ac:dyDescent="0.25">
      <c r="A2756" s="5" t="s">
        <v>5415</v>
      </c>
      <c r="B2756" s="15" t="s">
        <v>5416</v>
      </c>
      <c r="C2756" s="20" t="s">
        <v>376</v>
      </c>
      <c r="D2756" s="42">
        <v>7.0112252235412598</v>
      </c>
      <c r="E2756" s="53">
        <v>7.0019497871398926</v>
      </c>
    </row>
    <row r="2757" spans="1:5" ht="30" x14ac:dyDescent="0.25">
      <c r="A2757" s="5" t="s">
        <v>5417</v>
      </c>
      <c r="B2757" s="15" t="s">
        <v>5418</v>
      </c>
      <c r="C2757" s="20" t="s">
        <v>371</v>
      </c>
      <c r="D2757" s="44">
        <v>3126.8857421875</v>
      </c>
      <c r="E2757" s="55">
        <v>3125.79931640625</v>
      </c>
    </row>
    <row r="2758" spans="1:5" ht="30" x14ac:dyDescent="0.25">
      <c r="A2758" s="5" t="s">
        <v>5419</v>
      </c>
      <c r="B2758" s="15" t="s">
        <v>5420</v>
      </c>
      <c r="C2758" s="20" t="s">
        <v>371</v>
      </c>
      <c r="D2758" s="45">
        <v>579.397216796875</v>
      </c>
      <c r="E2758" s="56">
        <v>578.3106689453125</v>
      </c>
    </row>
    <row r="2759" spans="1:5" ht="30" x14ac:dyDescent="0.25">
      <c r="A2759" s="5" t="s">
        <v>5421</v>
      </c>
      <c r="B2759" s="15" t="s">
        <v>5422</v>
      </c>
      <c r="C2759" s="20"/>
      <c r="D2759" s="42">
        <v>1.1728817224502563</v>
      </c>
      <c r="E2759" s="53">
        <v>1.1723847389221191</v>
      </c>
    </row>
    <row r="2760" spans="1:5" ht="30" x14ac:dyDescent="0.25">
      <c r="A2760" s="5" t="s">
        <v>5423</v>
      </c>
      <c r="B2760" s="15" t="s">
        <v>5424</v>
      </c>
      <c r="C2760" s="20" t="s">
        <v>3759</v>
      </c>
      <c r="D2760" s="42">
        <v>6.2136654853820801</v>
      </c>
      <c r="E2760" s="53">
        <v>6.3252062797546387</v>
      </c>
    </row>
    <row r="2761" spans="1:5" ht="30" x14ac:dyDescent="0.25">
      <c r="A2761" s="5" t="s">
        <v>5425</v>
      </c>
      <c r="B2761" s="15" t="s">
        <v>5426</v>
      </c>
      <c r="C2761" s="20" t="s">
        <v>376</v>
      </c>
      <c r="D2761" s="42">
        <v>2.1990907192230225</v>
      </c>
      <c r="E2761" s="53">
        <v>2.2028427124023437</v>
      </c>
    </row>
    <row r="2762" spans="1:5" ht="45" x14ac:dyDescent="0.25">
      <c r="A2762" s="5" t="s">
        <v>5427</v>
      </c>
      <c r="B2762" s="15" t="s">
        <v>5428</v>
      </c>
      <c r="C2762" s="20" t="s">
        <v>5053</v>
      </c>
      <c r="D2762" s="47">
        <v>4.9773164093494415E-2</v>
      </c>
      <c r="E2762" s="58">
        <v>4.9784749746322632E-2</v>
      </c>
    </row>
    <row r="2763" spans="1:5" ht="45" x14ac:dyDescent="0.25">
      <c r="A2763" s="5" t="s">
        <v>5429</v>
      </c>
      <c r="B2763" s="15" t="s">
        <v>5430</v>
      </c>
      <c r="C2763" s="20" t="s">
        <v>5056</v>
      </c>
      <c r="D2763" s="51">
        <v>2.1961046513752081E-5</v>
      </c>
      <c r="E2763" s="62">
        <v>2.19504890992539E-5</v>
      </c>
    </row>
    <row r="2764" spans="1:5" ht="30" x14ac:dyDescent="0.25">
      <c r="A2764" s="5" t="s">
        <v>5431</v>
      </c>
      <c r="B2764" s="15" t="s">
        <v>5432</v>
      </c>
      <c r="C2764" s="20" t="s">
        <v>38</v>
      </c>
      <c r="D2764" s="42">
        <v>1.0135135650634766</v>
      </c>
      <c r="E2764" s="53">
        <v>1.0135135650634766</v>
      </c>
    </row>
    <row r="2765" spans="1:5" ht="30" x14ac:dyDescent="0.25">
      <c r="A2765" s="5" t="s">
        <v>5433</v>
      </c>
      <c r="B2765" s="15" t="s">
        <v>5434</v>
      </c>
      <c r="C2765" s="20" t="s">
        <v>30</v>
      </c>
      <c r="D2765" s="43">
        <v>29.241628646850586</v>
      </c>
      <c r="E2765" s="54">
        <v>27.322345733642578</v>
      </c>
    </row>
    <row r="2766" spans="1:5" ht="30" x14ac:dyDescent="0.25">
      <c r="A2766" s="5" t="s">
        <v>5435</v>
      </c>
      <c r="B2766" s="15" t="s">
        <v>5436</v>
      </c>
      <c r="C2766" s="20" t="s">
        <v>41</v>
      </c>
      <c r="D2766" s="44">
        <v>5922.8818359375</v>
      </c>
      <c r="E2766" s="55">
        <v>6248.181640625</v>
      </c>
    </row>
    <row r="2767" spans="1:5" ht="30" x14ac:dyDescent="0.25">
      <c r="A2767" s="5" t="s">
        <v>5437</v>
      </c>
      <c r="B2767" s="15" t="s">
        <v>5438</v>
      </c>
      <c r="C2767" s="20" t="s">
        <v>376</v>
      </c>
      <c r="D2767" s="47">
        <v>0.42629286646842957</v>
      </c>
      <c r="E2767" s="58">
        <v>0.39967441558837891</v>
      </c>
    </row>
    <row r="2768" spans="1:5" ht="30" x14ac:dyDescent="0.25">
      <c r="A2768" s="5" t="s">
        <v>5439</v>
      </c>
      <c r="B2768" s="15" t="s">
        <v>5440</v>
      </c>
      <c r="C2768" s="20" t="s">
        <v>371</v>
      </c>
      <c r="D2768" s="45">
        <v>122.57333374023437</v>
      </c>
      <c r="E2768" s="56">
        <v>114.54670715332031</v>
      </c>
    </row>
    <row r="2769" spans="1:5" ht="30" x14ac:dyDescent="0.25">
      <c r="A2769" s="5" t="s">
        <v>5441</v>
      </c>
      <c r="B2769" s="15" t="s">
        <v>5442</v>
      </c>
      <c r="C2769" s="20" t="s">
        <v>371</v>
      </c>
      <c r="D2769" s="48">
        <v>-2424.915283203125</v>
      </c>
      <c r="E2769" s="59">
        <v>-2432.94189453125</v>
      </c>
    </row>
    <row r="2770" spans="1:5" ht="30" x14ac:dyDescent="0.25">
      <c r="A2770" s="5" t="s">
        <v>5443</v>
      </c>
      <c r="B2770" s="15" t="s">
        <v>5444</v>
      </c>
      <c r="C2770" s="20"/>
      <c r="D2770" s="47">
        <v>-0.13137394189834595</v>
      </c>
      <c r="E2770" s="58">
        <v>-0.13493101298809052</v>
      </c>
    </row>
    <row r="2771" spans="1:5" ht="30" x14ac:dyDescent="0.25">
      <c r="A2771" s="5" t="s">
        <v>5445</v>
      </c>
      <c r="B2771" s="15" t="s">
        <v>5446</v>
      </c>
      <c r="C2771" s="20" t="s">
        <v>3759</v>
      </c>
      <c r="D2771" s="45">
        <v>995.91595458984375</v>
      </c>
      <c r="E2771" s="56">
        <v>996.46563720703125</v>
      </c>
    </row>
    <row r="2772" spans="1:5" ht="30" x14ac:dyDescent="0.25">
      <c r="A2772" s="5" t="s">
        <v>5447</v>
      </c>
      <c r="B2772" s="15" t="s">
        <v>5448</v>
      </c>
      <c r="C2772" s="20" t="s">
        <v>376</v>
      </c>
      <c r="D2772" s="42">
        <v>4.1782875061035156</v>
      </c>
      <c r="E2772" s="53">
        <v>4.1786408424377441</v>
      </c>
    </row>
    <row r="2773" spans="1:5" ht="45" x14ac:dyDescent="0.25">
      <c r="A2773" s="5" t="s">
        <v>5449</v>
      </c>
      <c r="B2773" s="15" t="s">
        <v>5450</v>
      </c>
      <c r="C2773" s="20" t="s">
        <v>5053</v>
      </c>
      <c r="D2773" s="47">
        <v>0.6144338846206665</v>
      </c>
      <c r="E2773" s="58">
        <v>0.61158531904220581</v>
      </c>
    </row>
    <row r="2774" spans="1:5" ht="45" x14ac:dyDescent="0.25">
      <c r="A2774" s="5" t="s">
        <v>5451</v>
      </c>
      <c r="B2774" s="15" t="s">
        <v>5452</v>
      </c>
      <c r="C2774" s="20" t="s">
        <v>5056</v>
      </c>
      <c r="D2774" s="52">
        <v>8.0939120380207896E-4</v>
      </c>
      <c r="E2774" s="63">
        <v>8.4395898738875985E-4</v>
      </c>
    </row>
    <row r="2775" spans="1:5" ht="30" x14ac:dyDescent="0.25">
      <c r="A2775" s="5" t="s">
        <v>5453</v>
      </c>
      <c r="B2775" s="15" t="s">
        <v>5454</v>
      </c>
      <c r="C2775" s="20" t="s">
        <v>38</v>
      </c>
      <c r="D2775" s="42">
        <v>5.8188114166259766</v>
      </c>
      <c r="E2775" s="53">
        <v>5.9185323715209961</v>
      </c>
    </row>
    <row r="2776" spans="1:5" ht="30" x14ac:dyDescent="0.25">
      <c r="A2776" s="5" t="s">
        <v>5455</v>
      </c>
      <c r="B2776" s="15" t="s">
        <v>5456</v>
      </c>
      <c r="C2776" s="20" t="s">
        <v>30</v>
      </c>
      <c r="D2776" s="45">
        <v>226.06658935546875</v>
      </c>
      <c r="E2776" s="56">
        <v>225.81135559082031</v>
      </c>
    </row>
    <row r="2777" spans="1:5" ht="30" x14ac:dyDescent="0.25">
      <c r="A2777" s="5" t="s">
        <v>5457</v>
      </c>
      <c r="B2777" s="15" t="s">
        <v>5458</v>
      </c>
      <c r="C2777" s="20" t="s">
        <v>41</v>
      </c>
      <c r="D2777" s="42">
        <v>1.1095932722091675</v>
      </c>
      <c r="E2777" s="53">
        <v>1.16798996925354</v>
      </c>
    </row>
    <row r="2778" spans="1:5" ht="30" x14ac:dyDescent="0.25">
      <c r="A2778" s="5" t="s">
        <v>5459</v>
      </c>
      <c r="B2778" s="15" t="s">
        <v>5460</v>
      </c>
      <c r="C2778" s="20" t="s">
        <v>376</v>
      </c>
      <c r="D2778" s="42">
        <v>7.0995697975158691</v>
      </c>
      <c r="E2778" s="53">
        <v>7.0899958610534668</v>
      </c>
    </row>
    <row r="2779" spans="1:5" ht="30" x14ac:dyDescent="0.25">
      <c r="A2779" s="5" t="s">
        <v>5461</v>
      </c>
      <c r="B2779" s="15" t="s">
        <v>5462</v>
      </c>
      <c r="C2779" s="20" t="s">
        <v>371</v>
      </c>
      <c r="D2779" s="48">
        <v>2907.753173828125</v>
      </c>
      <c r="E2779" s="59">
        <v>2906.790771484375</v>
      </c>
    </row>
    <row r="2780" spans="1:5" ht="30" x14ac:dyDescent="0.25">
      <c r="A2780" s="5" t="s">
        <v>5463</v>
      </c>
      <c r="B2780" s="15" t="s">
        <v>5464</v>
      </c>
      <c r="C2780" s="20" t="s">
        <v>371</v>
      </c>
      <c r="D2780" s="45">
        <v>360.2646484375</v>
      </c>
      <c r="E2780" s="56">
        <v>359.30215454101562</v>
      </c>
    </row>
    <row r="2781" spans="1:5" ht="30" x14ac:dyDescent="0.25">
      <c r="A2781" s="5" t="s">
        <v>5465</v>
      </c>
      <c r="B2781" s="15" t="s">
        <v>5466</v>
      </c>
      <c r="C2781" s="20"/>
      <c r="D2781" s="42">
        <v>1.073199987411499</v>
      </c>
      <c r="E2781" s="53">
        <v>1.0724583864212036</v>
      </c>
    </row>
    <row r="2782" spans="1:5" ht="30" x14ac:dyDescent="0.25">
      <c r="A2782" s="5" t="s">
        <v>5467</v>
      </c>
      <c r="B2782" s="15" t="s">
        <v>5468</v>
      </c>
      <c r="C2782" s="20" t="s">
        <v>3759</v>
      </c>
      <c r="D2782" s="42">
        <v>2.590158224105835</v>
      </c>
      <c r="E2782" s="53">
        <v>2.6372518539428711</v>
      </c>
    </row>
    <row r="2783" spans="1:5" ht="30" x14ac:dyDescent="0.25">
      <c r="A2783" s="5" t="s">
        <v>5469</v>
      </c>
      <c r="B2783" s="15" t="s">
        <v>5470</v>
      </c>
      <c r="C2783" s="20" t="s">
        <v>376</v>
      </c>
      <c r="D2783" s="42">
        <v>2.1438372135162354</v>
      </c>
      <c r="E2783" s="53">
        <v>2.1480188369750977</v>
      </c>
    </row>
    <row r="2784" spans="1:5" ht="30" x14ac:dyDescent="0.25">
      <c r="A2784" s="5" t="s">
        <v>5471</v>
      </c>
      <c r="B2784" s="15" t="s">
        <v>5472</v>
      </c>
      <c r="C2784" s="20" t="s">
        <v>5053</v>
      </c>
      <c r="D2784" s="47">
        <v>3.6737147718667984E-2</v>
      </c>
      <c r="E2784" s="58">
        <v>3.6735165864229202E-2</v>
      </c>
    </row>
    <row r="2785" spans="1:5" ht="30" x14ac:dyDescent="0.25">
      <c r="A2785" s="5" t="s">
        <v>5473</v>
      </c>
      <c r="B2785" s="15" t="s">
        <v>5474</v>
      </c>
      <c r="C2785" s="20" t="s">
        <v>5056</v>
      </c>
      <c r="D2785" s="51">
        <v>1.7143664081231691E-5</v>
      </c>
      <c r="E2785" s="62">
        <v>1.7130865671788342E-5</v>
      </c>
    </row>
    <row r="2786" spans="1:5" ht="30" x14ac:dyDescent="0.25">
      <c r="A2786" s="5" t="s">
        <v>5475</v>
      </c>
      <c r="B2786" s="15" t="s">
        <v>5476</v>
      </c>
      <c r="C2786" s="20" t="s">
        <v>38</v>
      </c>
      <c r="D2786" s="42">
        <v>5.8769998550415039</v>
      </c>
      <c r="E2786" s="53">
        <v>5.977717399597168</v>
      </c>
    </row>
    <row r="2787" spans="1:5" ht="30" x14ac:dyDescent="0.25">
      <c r="A2787" s="5" t="s">
        <v>5477</v>
      </c>
      <c r="B2787" s="15" t="s">
        <v>5478</v>
      </c>
      <c r="C2787" s="20" t="s">
        <v>30</v>
      </c>
      <c r="D2787" s="45">
        <v>226.65097045898437</v>
      </c>
      <c r="E2787" s="56">
        <v>226.3970947265625</v>
      </c>
    </row>
    <row r="2788" spans="1:5" ht="30" x14ac:dyDescent="0.25">
      <c r="A2788" s="5" t="s">
        <v>5479</v>
      </c>
      <c r="B2788" s="15" t="s">
        <v>5480</v>
      </c>
      <c r="C2788" s="20" t="s">
        <v>41</v>
      </c>
      <c r="D2788" s="45">
        <v>277.99267578125</v>
      </c>
      <c r="E2788" s="56">
        <v>293.73648071289063</v>
      </c>
    </row>
    <row r="2789" spans="1:5" ht="30" x14ac:dyDescent="0.25">
      <c r="A2789" s="5" t="s">
        <v>5481</v>
      </c>
      <c r="B2789" s="15" t="s">
        <v>5482</v>
      </c>
      <c r="C2789" s="20" t="s">
        <v>376</v>
      </c>
      <c r="D2789" s="42">
        <v>7.0970935821533203</v>
      </c>
      <c r="E2789" s="53">
        <v>7.0875234603881836</v>
      </c>
    </row>
    <row r="2790" spans="1:5" ht="30" x14ac:dyDescent="0.25">
      <c r="A2790" s="5" t="s">
        <v>5483</v>
      </c>
      <c r="B2790" s="15" t="s">
        <v>5484</v>
      </c>
      <c r="C2790" s="20" t="s">
        <v>371</v>
      </c>
      <c r="D2790" s="48">
        <v>2908.753173828125</v>
      </c>
      <c r="E2790" s="59">
        <v>2907.790771484375</v>
      </c>
    </row>
    <row r="2791" spans="1:5" ht="30" x14ac:dyDescent="0.25">
      <c r="A2791" s="5" t="s">
        <v>5485</v>
      </c>
      <c r="B2791" s="15" t="s">
        <v>5486</v>
      </c>
      <c r="C2791" s="20" t="s">
        <v>371</v>
      </c>
      <c r="D2791" s="45">
        <v>361.26458740234375</v>
      </c>
      <c r="E2791" s="56">
        <v>360.3021240234375</v>
      </c>
    </row>
    <row r="2792" spans="1:5" ht="30" x14ac:dyDescent="0.25">
      <c r="A2792" s="5" t="s">
        <v>5487</v>
      </c>
      <c r="B2792" s="15" t="s">
        <v>5488</v>
      </c>
      <c r="C2792" s="20"/>
      <c r="D2792" s="42">
        <v>1.073514461517334</v>
      </c>
      <c r="E2792" s="53">
        <v>1.0727735757827759</v>
      </c>
    </row>
    <row r="2793" spans="1:5" ht="30" x14ac:dyDescent="0.25">
      <c r="A2793" s="5" t="s">
        <v>5489</v>
      </c>
      <c r="B2793" s="15" t="s">
        <v>5490</v>
      </c>
      <c r="C2793" s="20" t="s">
        <v>3759</v>
      </c>
      <c r="D2793" s="42">
        <v>2.6133642196655273</v>
      </c>
      <c r="E2793" s="53">
        <v>2.6608777046203613</v>
      </c>
    </row>
    <row r="2794" spans="1:5" ht="30" x14ac:dyDescent="0.25">
      <c r="A2794" s="5" t="s">
        <v>5491</v>
      </c>
      <c r="B2794" s="15" t="s">
        <v>5492</v>
      </c>
      <c r="C2794" s="20" t="s">
        <v>376</v>
      </c>
      <c r="D2794" s="42">
        <v>2.1449425220489502</v>
      </c>
      <c r="E2794" s="53">
        <v>2.1491415500640869</v>
      </c>
    </row>
    <row r="2795" spans="1:5" ht="45" x14ac:dyDescent="0.25">
      <c r="A2795" s="5" t="s">
        <v>5493</v>
      </c>
      <c r="B2795" s="15" t="s">
        <v>5494</v>
      </c>
      <c r="C2795" s="20" t="s">
        <v>5053</v>
      </c>
      <c r="D2795" s="47">
        <v>3.6802016198635101E-2</v>
      </c>
      <c r="E2795" s="58">
        <v>3.6800295114517212E-2</v>
      </c>
    </row>
    <row r="2796" spans="1:5" ht="45" x14ac:dyDescent="0.25">
      <c r="A2796" s="5" t="s">
        <v>5495</v>
      </c>
      <c r="B2796" s="15" t="s">
        <v>5496</v>
      </c>
      <c r="C2796" s="20" t="s">
        <v>5056</v>
      </c>
      <c r="D2796" s="51">
        <v>1.7166903489851393E-5</v>
      </c>
      <c r="E2796" s="62">
        <v>1.7154148736153729E-5</v>
      </c>
    </row>
    <row r="2797" spans="1:5" ht="30" x14ac:dyDescent="0.25">
      <c r="A2797" s="5" t="s">
        <v>5497</v>
      </c>
      <c r="B2797" s="15" t="s">
        <v>5498</v>
      </c>
      <c r="C2797" s="20" t="s">
        <v>38</v>
      </c>
      <c r="D2797" s="42">
        <v>3.4473249912261963</v>
      </c>
      <c r="E2797" s="53">
        <v>3.4473249912261963</v>
      </c>
    </row>
    <row r="2798" spans="1:5" ht="30" x14ac:dyDescent="0.25">
      <c r="A2798" s="5" t="s">
        <v>5499</v>
      </c>
      <c r="B2798" s="15" t="s">
        <v>5500</v>
      </c>
      <c r="C2798" s="20" t="s">
        <v>30</v>
      </c>
      <c r="D2798" s="45">
        <v>138.328857421875</v>
      </c>
      <c r="E2798" s="56">
        <v>138.328857421875</v>
      </c>
    </row>
    <row r="2799" spans="1:5" ht="30" x14ac:dyDescent="0.25">
      <c r="A2799" s="5" t="s">
        <v>5501</v>
      </c>
      <c r="B2799" s="15" t="s">
        <v>5502</v>
      </c>
      <c r="C2799" s="20" t="s">
        <v>41</v>
      </c>
      <c r="D2799" s="45">
        <v>159.40908813476562</v>
      </c>
      <c r="E2799" s="56">
        <v>168.4334716796875</v>
      </c>
    </row>
    <row r="2800" spans="1:5" ht="30" x14ac:dyDescent="0.25">
      <c r="A2800" s="5" t="s">
        <v>5503</v>
      </c>
      <c r="B2800" s="15" t="s">
        <v>5504</v>
      </c>
      <c r="C2800" s="20" t="s">
        <v>376</v>
      </c>
      <c r="D2800" s="42">
        <v>1.8842158317565918</v>
      </c>
      <c r="E2800" s="53">
        <v>1.8842158317565918</v>
      </c>
    </row>
    <row r="2801" spans="1:5" ht="30" x14ac:dyDescent="0.25">
      <c r="A2801" s="5" t="s">
        <v>5505</v>
      </c>
      <c r="B2801" s="15" t="s">
        <v>5506</v>
      </c>
      <c r="C2801" s="20" t="s">
        <v>371</v>
      </c>
      <c r="D2801" s="45">
        <v>648.8021240234375</v>
      </c>
      <c r="E2801" s="56">
        <v>648.8021240234375</v>
      </c>
    </row>
    <row r="2802" spans="1:5" ht="30" x14ac:dyDescent="0.25">
      <c r="A2802" s="5" t="s">
        <v>5507</v>
      </c>
      <c r="B2802" s="15" t="s">
        <v>5508</v>
      </c>
      <c r="C2802" s="20" t="s">
        <v>371</v>
      </c>
      <c r="D2802" s="48">
        <v>-1898.6864013671875</v>
      </c>
      <c r="E2802" s="59">
        <v>-1898.6864013671875</v>
      </c>
    </row>
    <row r="2803" spans="1:5" ht="30" x14ac:dyDescent="0.25">
      <c r="A2803" s="5" t="s">
        <v>5509</v>
      </c>
      <c r="B2803" s="15" t="s">
        <v>5510</v>
      </c>
      <c r="C2803" s="20"/>
      <c r="D2803" s="47">
        <v>3.1067822128534317E-2</v>
      </c>
      <c r="E2803" s="58">
        <v>3.1067822128534317E-2</v>
      </c>
    </row>
    <row r="2804" spans="1:5" ht="30" x14ac:dyDescent="0.25">
      <c r="A2804" s="5" t="s">
        <v>5511</v>
      </c>
      <c r="B2804" s="15" t="s">
        <v>5512</v>
      </c>
      <c r="C2804" s="20" t="s">
        <v>3759</v>
      </c>
      <c r="D2804" s="43">
        <v>56.937770843505859</v>
      </c>
      <c r="E2804" s="54">
        <v>56.937770843505859</v>
      </c>
    </row>
    <row r="2805" spans="1:5" ht="30" x14ac:dyDescent="0.25">
      <c r="A2805" s="5" t="s">
        <v>5513</v>
      </c>
      <c r="B2805" s="15" t="s">
        <v>5514</v>
      </c>
      <c r="C2805" s="20" t="s">
        <v>376</v>
      </c>
      <c r="D2805" s="42">
        <v>4.2809076309204102</v>
      </c>
      <c r="E2805" s="53">
        <v>4.2809076309204102</v>
      </c>
    </row>
    <row r="2806" spans="1:5" ht="45" x14ac:dyDescent="0.25">
      <c r="A2806" s="5" t="s">
        <v>5515</v>
      </c>
      <c r="B2806" s="15" t="s">
        <v>5516</v>
      </c>
      <c r="C2806" s="20" t="s">
        <v>5053</v>
      </c>
      <c r="D2806" s="47">
        <v>2.9225748032331467E-2</v>
      </c>
      <c r="E2806" s="58">
        <v>2.9225748032331467E-2</v>
      </c>
    </row>
    <row r="2807" spans="1:5" ht="45" x14ac:dyDescent="0.25">
      <c r="A2807" s="5" t="s">
        <v>5517</v>
      </c>
      <c r="B2807" s="15" t="s">
        <v>5518</v>
      </c>
      <c r="C2807" s="20" t="s">
        <v>5056</v>
      </c>
      <c r="D2807" s="51">
        <v>1.3613910596177448E-5</v>
      </c>
      <c r="E2807" s="62">
        <v>1.3613910596177448E-5</v>
      </c>
    </row>
    <row r="2808" spans="1:5" ht="30" x14ac:dyDescent="0.25">
      <c r="A2808" s="5" t="s">
        <v>5519</v>
      </c>
      <c r="B2808" s="15" t="s">
        <v>5520</v>
      </c>
      <c r="C2808" s="20" t="s">
        <v>38</v>
      </c>
      <c r="D2808" s="42">
        <v>5.8188114166259766</v>
      </c>
      <c r="E2808" s="53">
        <v>5.9185323715209961</v>
      </c>
    </row>
    <row r="2809" spans="1:5" ht="30" x14ac:dyDescent="0.25">
      <c r="A2809" s="5" t="s">
        <v>5521</v>
      </c>
      <c r="B2809" s="15" t="s">
        <v>5522</v>
      </c>
      <c r="C2809" s="20" t="s">
        <v>30</v>
      </c>
      <c r="D2809" s="45">
        <v>500.23300170898437</v>
      </c>
      <c r="E2809" s="56">
        <v>499.74862670898437</v>
      </c>
    </row>
    <row r="2810" spans="1:5" ht="30" x14ac:dyDescent="0.25">
      <c r="A2810" s="5" t="s">
        <v>5523</v>
      </c>
      <c r="B2810" s="15" t="s">
        <v>5524</v>
      </c>
      <c r="C2810" s="20" t="s">
        <v>41</v>
      </c>
      <c r="D2810" s="47">
        <v>0.12328813970088959</v>
      </c>
      <c r="E2810" s="58">
        <v>0.12977667152881622</v>
      </c>
    </row>
    <row r="2811" spans="1:5" ht="30" x14ac:dyDescent="0.25">
      <c r="A2811" s="5" t="s">
        <v>5525</v>
      </c>
      <c r="B2811" s="15" t="s">
        <v>5526</v>
      </c>
      <c r="C2811" s="20" t="s">
        <v>376</v>
      </c>
      <c r="D2811" s="42">
        <v>8.0189056396484375</v>
      </c>
      <c r="E2811" s="53">
        <v>8.0096101760864258</v>
      </c>
    </row>
    <row r="2812" spans="1:5" ht="30" x14ac:dyDescent="0.25">
      <c r="A2812" s="5" t="s">
        <v>5527</v>
      </c>
      <c r="B2812" s="15" t="s">
        <v>5528</v>
      </c>
      <c r="C2812" s="20" t="s">
        <v>371</v>
      </c>
      <c r="D2812" s="44">
        <v>3484.039306640625</v>
      </c>
      <c r="E2812" s="55">
        <v>3482.88916015625</v>
      </c>
    </row>
    <row r="2813" spans="1:5" ht="30" x14ac:dyDescent="0.25">
      <c r="A2813" s="5" t="s">
        <v>5529</v>
      </c>
      <c r="B2813" s="15" t="s">
        <v>5530</v>
      </c>
      <c r="C2813" s="20" t="s">
        <v>371</v>
      </c>
      <c r="D2813" s="45">
        <v>936.5506591796875</v>
      </c>
      <c r="E2813" s="56">
        <v>935.40045166015625</v>
      </c>
    </row>
    <row r="2814" spans="1:5" ht="30" x14ac:dyDescent="0.25">
      <c r="A2814" s="5" t="s">
        <v>5531</v>
      </c>
      <c r="B2814" s="15" t="s">
        <v>5532</v>
      </c>
      <c r="C2814" s="20"/>
      <c r="D2814" s="42">
        <v>1.349002480506897</v>
      </c>
      <c r="E2814" s="53">
        <v>1.3484522104263306</v>
      </c>
    </row>
    <row r="2815" spans="1:5" ht="30" x14ac:dyDescent="0.25">
      <c r="A2815" s="5" t="s">
        <v>5533</v>
      </c>
      <c r="B2815" s="15" t="s">
        <v>5534</v>
      </c>
      <c r="C2815" s="20" t="s">
        <v>3759</v>
      </c>
      <c r="D2815" s="42">
        <v>1.6375052928924561</v>
      </c>
      <c r="E2815" s="53">
        <v>1.6667580604553223</v>
      </c>
    </row>
    <row r="2816" spans="1:5" ht="30" x14ac:dyDescent="0.25">
      <c r="A2816" s="5" t="s">
        <v>5535</v>
      </c>
      <c r="B2816" s="15" t="s">
        <v>5536</v>
      </c>
      <c r="C2816" s="20" t="s">
        <v>376</v>
      </c>
      <c r="D2816" s="42">
        <v>2.1484184265136719</v>
      </c>
      <c r="E2816" s="53">
        <v>2.1484575271606445</v>
      </c>
    </row>
    <row r="2817" spans="1:5" ht="30" x14ac:dyDescent="0.25">
      <c r="A2817" s="5" t="s">
        <v>5537</v>
      </c>
      <c r="B2817" s="15" t="s">
        <v>5538</v>
      </c>
      <c r="C2817" s="20" t="s">
        <v>5053</v>
      </c>
      <c r="D2817" s="47">
        <v>6.7311093211174011E-2</v>
      </c>
      <c r="E2817" s="58">
        <v>6.7256920039653778E-2</v>
      </c>
    </row>
    <row r="2818" spans="1:5" ht="30" x14ac:dyDescent="0.25">
      <c r="A2818" s="5" t="s">
        <v>5539</v>
      </c>
      <c r="B2818" s="15" t="s">
        <v>5540</v>
      </c>
      <c r="C2818" s="20" t="s">
        <v>5056</v>
      </c>
      <c r="D2818" s="51">
        <v>2.8597074560821056E-5</v>
      </c>
      <c r="E2818" s="62">
        <v>2.8577320335898548E-5</v>
      </c>
    </row>
    <row r="2819" spans="1:5" ht="60" x14ac:dyDescent="0.25">
      <c r="A2819" s="5" t="s">
        <v>5541</v>
      </c>
      <c r="B2819" s="15" t="s">
        <v>5542</v>
      </c>
      <c r="C2819" s="20" t="s">
        <v>38</v>
      </c>
      <c r="D2819" s="42">
        <v>1.2137254476547241</v>
      </c>
      <c r="E2819" s="53">
        <v>1.2347939014434814</v>
      </c>
    </row>
    <row r="2820" spans="1:5" ht="60" x14ac:dyDescent="0.25">
      <c r="A2820" s="5" t="s">
        <v>5543</v>
      </c>
      <c r="B2820" s="15" t="s">
        <v>5544</v>
      </c>
      <c r="C2820" s="20" t="s">
        <v>30</v>
      </c>
      <c r="D2820" s="43">
        <v>77.123779296875</v>
      </c>
      <c r="E2820" s="54">
        <v>77.501991271972656</v>
      </c>
    </row>
    <row r="2821" spans="1:5" ht="60" x14ac:dyDescent="0.25">
      <c r="A2821" s="5" t="s">
        <v>5545</v>
      </c>
      <c r="B2821" s="15" t="s">
        <v>5546</v>
      </c>
      <c r="C2821" s="20" t="s">
        <v>41</v>
      </c>
      <c r="D2821" s="43">
        <v>38.04791259765625</v>
      </c>
      <c r="E2821" s="54">
        <v>40.067943572998047</v>
      </c>
    </row>
    <row r="2822" spans="1:5" ht="60" x14ac:dyDescent="0.25">
      <c r="A2822" s="5" t="s">
        <v>5547</v>
      </c>
      <c r="B2822" s="15" t="s">
        <v>5548</v>
      </c>
      <c r="C2822" s="20" t="s">
        <v>376</v>
      </c>
      <c r="D2822" s="42">
        <v>1.041042685508728</v>
      </c>
      <c r="E2822" s="53">
        <v>1.0455664396286011</v>
      </c>
    </row>
    <row r="2823" spans="1:5" ht="60" x14ac:dyDescent="0.25">
      <c r="A2823" s="5" t="s">
        <v>5549</v>
      </c>
      <c r="B2823" s="15" t="s">
        <v>5550</v>
      </c>
      <c r="C2823" s="20" t="s">
        <v>371</v>
      </c>
      <c r="D2823" s="45">
        <v>322.9473876953125</v>
      </c>
      <c r="E2823" s="56">
        <v>324.53518676757812</v>
      </c>
    </row>
    <row r="2824" spans="1:5" ht="60" x14ac:dyDescent="0.25">
      <c r="A2824" s="5" t="s">
        <v>5551</v>
      </c>
      <c r="B2824" s="15" t="s">
        <v>5552</v>
      </c>
      <c r="C2824" s="20" t="s">
        <v>371</v>
      </c>
      <c r="D2824" s="48">
        <v>-2224.541259765625</v>
      </c>
      <c r="E2824" s="59">
        <v>-2222.953369140625</v>
      </c>
    </row>
    <row r="2825" spans="1:5" ht="60" x14ac:dyDescent="0.25">
      <c r="A2825" s="5" t="s">
        <v>5553</v>
      </c>
      <c r="B2825" s="15" t="s">
        <v>5554</v>
      </c>
      <c r="C2825" s="20"/>
      <c r="D2825" s="47">
        <v>-5.2495080977678299E-2</v>
      </c>
      <c r="E2825" s="58">
        <v>-5.2757561206817627E-2</v>
      </c>
    </row>
    <row r="2826" spans="1:5" ht="60" x14ac:dyDescent="0.25">
      <c r="A2826" s="5" t="s">
        <v>5555</v>
      </c>
      <c r="B2826" s="15" t="s">
        <v>5556</v>
      </c>
      <c r="C2826" s="20" t="s">
        <v>3759</v>
      </c>
      <c r="D2826" s="45">
        <v>973.62109375</v>
      </c>
      <c r="E2826" s="56">
        <v>973.391357421875</v>
      </c>
    </row>
    <row r="2827" spans="1:5" ht="60" x14ac:dyDescent="0.25">
      <c r="A2827" s="5" t="s">
        <v>5557</v>
      </c>
      <c r="B2827" s="15" t="s">
        <v>5558</v>
      </c>
      <c r="C2827" s="20" t="s">
        <v>376</v>
      </c>
      <c r="D2827" s="42">
        <v>4.194000244140625</v>
      </c>
      <c r="E2827" s="53">
        <v>4.1942620277404785</v>
      </c>
    </row>
    <row r="2828" spans="1:5" ht="60" x14ac:dyDescent="0.25">
      <c r="A2828" s="5" t="s">
        <v>5559</v>
      </c>
      <c r="B2828" s="15" t="s">
        <v>5560</v>
      </c>
      <c r="C2828" s="20" t="s">
        <v>5053</v>
      </c>
      <c r="D2828" s="47">
        <v>0.66557180881500244</v>
      </c>
      <c r="E2828" s="58">
        <v>0.6658400297164917</v>
      </c>
    </row>
    <row r="2829" spans="1:5" ht="60" x14ac:dyDescent="0.25">
      <c r="A2829" s="5" t="s">
        <v>5561</v>
      </c>
      <c r="B2829" s="15" t="s">
        <v>5562</v>
      </c>
      <c r="C2829" s="20" t="s">
        <v>5056</v>
      </c>
      <c r="D2829" s="52">
        <v>3.6791307502426207E-4</v>
      </c>
      <c r="E2829" s="63">
        <v>3.661437367554754E-4</v>
      </c>
    </row>
    <row r="2830" spans="1:5" ht="60" x14ac:dyDescent="0.25">
      <c r="A2830" s="5" t="s">
        <v>5563</v>
      </c>
      <c r="B2830" s="15" t="s">
        <v>5564</v>
      </c>
      <c r="C2830" s="20" t="s">
        <v>38</v>
      </c>
      <c r="D2830" s="42">
        <v>6.5518698692321777</v>
      </c>
      <c r="E2830" s="53">
        <v>6.5518698692321777</v>
      </c>
    </row>
    <row r="2831" spans="1:5" ht="60" x14ac:dyDescent="0.25">
      <c r="A2831" s="5" t="s">
        <v>5565</v>
      </c>
      <c r="B2831" s="15" t="s">
        <v>5566</v>
      </c>
      <c r="C2831" s="20" t="s">
        <v>30</v>
      </c>
      <c r="D2831" s="43">
        <v>71.524620056152344</v>
      </c>
      <c r="E2831" s="54">
        <v>71.902862548828125</v>
      </c>
    </row>
    <row r="2832" spans="1:5" ht="60" x14ac:dyDescent="0.25">
      <c r="A2832" s="5" t="s">
        <v>5567</v>
      </c>
      <c r="B2832" s="15" t="s">
        <v>5568</v>
      </c>
      <c r="C2832" s="20" t="s">
        <v>41</v>
      </c>
      <c r="D2832" s="45">
        <v>279.32296752929687</v>
      </c>
      <c r="E2832" s="56">
        <v>295.12863159179687</v>
      </c>
    </row>
    <row r="2833" spans="1:5" ht="60" x14ac:dyDescent="0.25">
      <c r="A2833" s="5" t="s">
        <v>5569</v>
      </c>
      <c r="B2833" s="15" t="s">
        <v>5570</v>
      </c>
      <c r="C2833" s="20" t="s">
        <v>376</v>
      </c>
      <c r="D2833" s="47">
        <v>0.973183274269104</v>
      </c>
      <c r="E2833" s="58">
        <v>0.97777670621871948</v>
      </c>
    </row>
    <row r="2834" spans="1:5" ht="60" x14ac:dyDescent="0.25">
      <c r="A2834" s="5" t="s">
        <v>5571</v>
      </c>
      <c r="B2834" s="15" t="s">
        <v>5572</v>
      </c>
      <c r="C2834" s="20" t="s">
        <v>371</v>
      </c>
      <c r="D2834" s="45">
        <v>299.91372680664062</v>
      </c>
      <c r="E2834" s="56">
        <v>301.49826049804687</v>
      </c>
    </row>
    <row r="2835" spans="1:5" ht="60" x14ac:dyDescent="0.25">
      <c r="A2835" s="5" t="s">
        <v>5573</v>
      </c>
      <c r="B2835" s="15" t="s">
        <v>5574</v>
      </c>
      <c r="C2835" s="20" t="s">
        <v>371</v>
      </c>
      <c r="D2835" s="48">
        <v>-2247.57470703125</v>
      </c>
      <c r="E2835" s="59">
        <v>-2245.990234375</v>
      </c>
    </row>
    <row r="2836" spans="1:5" ht="60" x14ac:dyDescent="0.25">
      <c r="A2836" s="5" t="s">
        <v>5575</v>
      </c>
      <c r="B2836" s="15" t="s">
        <v>5576</v>
      </c>
      <c r="C2836" s="20"/>
      <c r="D2836" s="47">
        <v>-0.18592755496501923</v>
      </c>
      <c r="E2836" s="58">
        <v>-0.18516367673873901</v>
      </c>
    </row>
    <row r="2837" spans="1:5" ht="60" x14ac:dyDescent="0.25">
      <c r="A2837" s="5" t="s">
        <v>5577</v>
      </c>
      <c r="B2837" s="15" t="s">
        <v>5578</v>
      </c>
      <c r="C2837" s="20" t="s">
        <v>3759</v>
      </c>
      <c r="D2837" s="45">
        <v>977.18341064453125</v>
      </c>
      <c r="E2837" s="56">
        <v>976.96405029296875</v>
      </c>
    </row>
    <row r="2838" spans="1:5" ht="60" x14ac:dyDescent="0.25">
      <c r="A2838" s="5" t="s">
        <v>5579</v>
      </c>
      <c r="B2838" s="15" t="s">
        <v>5580</v>
      </c>
      <c r="C2838" s="20" t="s">
        <v>376</v>
      </c>
      <c r="D2838" s="42">
        <v>4.1891803741455078</v>
      </c>
      <c r="E2838" s="53">
        <v>4.1894116401672363</v>
      </c>
    </row>
    <row r="2839" spans="1:5" ht="60" x14ac:dyDescent="0.25">
      <c r="A2839" s="5" t="s">
        <v>5581</v>
      </c>
      <c r="B2839" s="15" t="s">
        <v>5582</v>
      </c>
      <c r="C2839" s="20" t="s">
        <v>5053</v>
      </c>
      <c r="D2839" s="47">
        <v>0.66166740655899048</v>
      </c>
      <c r="E2839" s="58">
        <v>0.6619640588760376</v>
      </c>
    </row>
    <row r="2840" spans="1:5" ht="60" x14ac:dyDescent="0.25">
      <c r="A2840" s="5" t="s">
        <v>5583</v>
      </c>
      <c r="B2840" s="15" t="s">
        <v>5584</v>
      </c>
      <c r="C2840" s="20" t="s">
        <v>5056</v>
      </c>
      <c r="D2840" s="52">
        <v>3.9604344055987895E-4</v>
      </c>
      <c r="E2840" s="63">
        <v>3.9403967093676329E-4</v>
      </c>
    </row>
    <row r="2841" spans="1:5" ht="30" x14ac:dyDescent="0.25">
      <c r="A2841" s="5" t="s">
        <v>5585</v>
      </c>
      <c r="B2841" s="15" t="s">
        <v>5586</v>
      </c>
      <c r="C2841" s="20" t="s">
        <v>38</v>
      </c>
      <c r="D2841" s="42">
        <v>3.4473249912261963</v>
      </c>
      <c r="E2841" s="53">
        <v>3.4473249912261963</v>
      </c>
    </row>
    <row r="2842" spans="1:5" ht="30" x14ac:dyDescent="0.25">
      <c r="A2842" s="5" t="s">
        <v>5587</v>
      </c>
      <c r="B2842" s="15" t="s">
        <v>5588</v>
      </c>
      <c r="C2842" s="20" t="s">
        <v>30</v>
      </c>
      <c r="D2842" s="45">
        <v>138.328857421875</v>
      </c>
      <c r="E2842" s="56">
        <v>138.328857421875</v>
      </c>
    </row>
    <row r="2843" spans="1:5" ht="30" x14ac:dyDescent="0.25">
      <c r="A2843" s="5" t="s">
        <v>5589</v>
      </c>
      <c r="B2843" s="15" t="s">
        <v>5590</v>
      </c>
      <c r="C2843" s="20" t="s">
        <v>41</v>
      </c>
      <c r="D2843" s="51">
        <v>2.9418970370898023E-7</v>
      </c>
      <c r="E2843" s="62">
        <v>2.9418970370898023E-7</v>
      </c>
    </row>
    <row r="2844" spans="1:5" ht="30" x14ac:dyDescent="0.25">
      <c r="A2844" s="5" t="s">
        <v>5591</v>
      </c>
      <c r="B2844" s="15" t="s">
        <v>5592</v>
      </c>
      <c r="C2844" s="20" t="s">
        <v>376</v>
      </c>
      <c r="D2844" s="42">
        <v>1.8842158317565918</v>
      </c>
      <c r="E2844" s="53">
        <v>1.8842158317565918</v>
      </c>
    </row>
    <row r="2845" spans="1:5" ht="30" x14ac:dyDescent="0.25">
      <c r="A2845" s="5" t="s">
        <v>5593</v>
      </c>
      <c r="B2845" s="15" t="s">
        <v>5594</v>
      </c>
      <c r="C2845" s="20" t="s">
        <v>371</v>
      </c>
      <c r="D2845" s="45">
        <v>648.8021240234375</v>
      </c>
      <c r="E2845" s="56">
        <v>648.8021240234375</v>
      </c>
    </row>
    <row r="2846" spans="1:5" ht="30" x14ac:dyDescent="0.25">
      <c r="A2846" s="5" t="s">
        <v>5595</v>
      </c>
      <c r="B2846" s="15" t="s">
        <v>5596</v>
      </c>
      <c r="C2846" s="20" t="s">
        <v>371</v>
      </c>
      <c r="D2846" s="48">
        <v>-1898.6864013671875</v>
      </c>
      <c r="E2846" s="59">
        <v>-1898.6864013671875</v>
      </c>
    </row>
    <row r="2847" spans="1:5" ht="30" x14ac:dyDescent="0.25">
      <c r="A2847" s="5" t="s">
        <v>5597</v>
      </c>
      <c r="B2847" s="15" t="s">
        <v>5598</v>
      </c>
      <c r="C2847" s="20"/>
      <c r="D2847" s="47">
        <v>3.1067822128534317E-2</v>
      </c>
      <c r="E2847" s="58">
        <v>3.1067822128534317E-2</v>
      </c>
    </row>
    <row r="2848" spans="1:5" ht="30" x14ac:dyDescent="0.25">
      <c r="A2848" s="5" t="s">
        <v>5599</v>
      </c>
      <c r="B2848" s="15" t="s">
        <v>5600</v>
      </c>
      <c r="C2848" s="20" t="s">
        <v>3759</v>
      </c>
      <c r="D2848" s="43">
        <v>56.937770843505859</v>
      </c>
      <c r="E2848" s="54">
        <v>56.937770843505859</v>
      </c>
    </row>
    <row r="2849" spans="1:5" ht="30" x14ac:dyDescent="0.25">
      <c r="A2849" s="5" t="s">
        <v>5601</v>
      </c>
      <c r="B2849" s="15" t="s">
        <v>5602</v>
      </c>
      <c r="C2849" s="20" t="s">
        <v>376</v>
      </c>
      <c r="D2849" s="42">
        <v>4.2809076309204102</v>
      </c>
      <c r="E2849" s="53">
        <v>4.2809076309204102</v>
      </c>
    </row>
    <row r="2850" spans="1:5" ht="45" x14ac:dyDescent="0.25">
      <c r="A2850" s="5" t="s">
        <v>5603</v>
      </c>
      <c r="B2850" s="15" t="s">
        <v>5604</v>
      </c>
      <c r="C2850" s="20" t="s">
        <v>5053</v>
      </c>
      <c r="D2850" s="47">
        <v>2.9225748032331467E-2</v>
      </c>
      <c r="E2850" s="58">
        <v>2.9225748032331467E-2</v>
      </c>
    </row>
    <row r="2851" spans="1:5" ht="45" x14ac:dyDescent="0.25">
      <c r="A2851" s="5" t="s">
        <v>5605</v>
      </c>
      <c r="B2851" s="15" t="s">
        <v>5606</v>
      </c>
      <c r="C2851" s="20" t="s">
        <v>5056</v>
      </c>
      <c r="D2851" s="51">
        <v>1.3613910596177448E-5</v>
      </c>
      <c r="E2851" s="62">
        <v>1.3613910596177448E-5</v>
      </c>
    </row>
    <row r="2852" spans="1:5" ht="45" x14ac:dyDescent="0.25">
      <c r="A2852" s="5" t="s">
        <v>5607</v>
      </c>
      <c r="B2852" s="15" t="s">
        <v>5608</v>
      </c>
      <c r="C2852" s="20" t="s">
        <v>38</v>
      </c>
      <c r="D2852" s="43">
        <v>16.745096206665039</v>
      </c>
      <c r="E2852" s="54">
        <v>16.745096206665039</v>
      </c>
    </row>
    <row r="2853" spans="1:5" ht="45" x14ac:dyDescent="0.25">
      <c r="A2853" s="5" t="s">
        <v>5609</v>
      </c>
      <c r="B2853" s="15" t="s">
        <v>5610</v>
      </c>
      <c r="C2853" s="20" t="s">
        <v>30</v>
      </c>
      <c r="D2853" s="45">
        <v>164.29443359375</v>
      </c>
      <c r="E2853" s="56">
        <v>164.36248779296875</v>
      </c>
    </row>
    <row r="2854" spans="1:5" ht="45" x14ac:dyDescent="0.25">
      <c r="A2854" s="5" t="s">
        <v>5611</v>
      </c>
      <c r="B2854" s="15" t="s">
        <v>5612</v>
      </c>
      <c r="C2854" s="20" t="s">
        <v>41</v>
      </c>
      <c r="D2854" s="43">
        <v>38.262306213378906</v>
      </c>
      <c r="E2854" s="54">
        <v>40.440513610839844</v>
      </c>
    </row>
    <row r="2855" spans="1:5" ht="45" x14ac:dyDescent="0.25">
      <c r="A2855" s="5" t="s">
        <v>5613</v>
      </c>
      <c r="B2855" s="15" t="s">
        <v>5614</v>
      </c>
      <c r="C2855" s="20" t="s">
        <v>376</v>
      </c>
      <c r="D2855" s="42">
        <v>1.9843387603759766</v>
      </c>
      <c r="E2855" s="53">
        <v>1.9850151538848877</v>
      </c>
    </row>
    <row r="2856" spans="1:5" ht="45" x14ac:dyDescent="0.25">
      <c r="A2856" s="5" t="s">
        <v>5615</v>
      </c>
      <c r="B2856" s="15" t="s">
        <v>5616</v>
      </c>
      <c r="C2856" s="20" t="s">
        <v>371</v>
      </c>
      <c r="D2856" s="45">
        <v>694.73333740234375</v>
      </c>
      <c r="E2856" s="56">
        <v>695.0291748046875</v>
      </c>
    </row>
    <row r="2857" spans="1:5" ht="45" x14ac:dyDescent="0.25">
      <c r="A2857" s="5" t="s">
        <v>5617</v>
      </c>
      <c r="B2857" s="15" t="s">
        <v>5618</v>
      </c>
      <c r="C2857" s="20" t="s">
        <v>371</v>
      </c>
      <c r="D2857" s="48">
        <v>-1852.7552490234375</v>
      </c>
      <c r="E2857" s="59">
        <v>-1852.4593505859375</v>
      </c>
    </row>
    <row r="2858" spans="1:5" ht="45" x14ac:dyDescent="0.25">
      <c r="A2858" s="5" t="s">
        <v>5619</v>
      </c>
      <c r="B2858" s="15" t="s">
        <v>5620</v>
      </c>
      <c r="C2858" s="20"/>
      <c r="D2858" s="47">
        <v>-9.0271741151809692E-2</v>
      </c>
      <c r="E2858" s="58">
        <v>-9.0118102729320526E-2</v>
      </c>
    </row>
    <row r="2859" spans="1:5" ht="45" x14ac:dyDescent="0.25">
      <c r="A2859" s="5" t="s">
        <v>5621</v>
      </c>
      <c r="B2859" s="15" t="s">
        <v>5622</v>
      </c>
      <c r="C2859" s="20" t="s">
        <v>3759</v>
      </c>
      <c r="D2859" s="45">
        <v>903.84869384765625</v>
      </c>
      <c r="E2859" s="56">
        <v>903.7803955078125</v>
      </c>
    </row>
    <row r="2860" spans="1:5" ht="45" x14ac:dyDescent="0.25">
      <c r="A2860" s="5" t="s">
        <v>5623</v>
      </c>
      <c r="B2860" s="15" t="s">
        <v>5624</v>
      </c>
      <c r="C2860" s="20" t="s">
        <v>376</v>
      </c>
      <c r="D2860" s="42">
        <v>4.3480157852172852</v>
      </c>
      <c r="E2860" s="53">
        <v>4.3482356071472168</v>
      </c>
    </row>
    <row r="2861" spans="1:5" ht="45" x14ac:dyDescent="0.25">
      <c r="A2861" s="5" t="s">
        <v>5625</v>
      </c>
      <c r="B2861" s="15" t="s">
        <v>5626</v>
      </c>
      <c r="C2861" s="20" t="s">
        <v>5053</v>
      </c>
      <c r="D2861" s="47">
        <v>0.68183678388595581</v>
      </c>
      <c r="E2861" s="58">
        <v>0.681815505027771</v>
      </c>
    </row>
    <row r="2862" spans="1:5" ht="45" x14ac:dyDescent="0.25">
      <c r="A2862" s="5" t="s">
        <v>5627</v>
      </c>
      <c r="B2862" s="15" t="s">
        <v>5628</v>
      </c>
      <c r="C2862" s="20" t="s">
        <v>5056</v>
      </c>
      <c r="D2862" s="52">
        <v>1.650866906857118E-4</v>
      </c>
      <c r="E2862" s="63">
        <v>1.6501247591804713E-4</v>
      </c>
    </row>
    <row r="2863" spans="1:5" ht="30" x14ac:dyDescent="0.25">
      <c r="A2863" s="5" t="s">
        <v>5629</v>
      </c>
      <c r="B2863" s="15" t="s">
        <v>5630</v>
      </c>
      <c r="C2863" s="20" t="s">
        <v>38</v>
      </c>
      <c r="D2863" s="42">
        <v>5.0819997787475586</v>
      </c>
      <c r="E2863" s="53">
        <v>5.1689767837524414</v>
      </c>
    </row>
    <row r="2864" spans="1:5" ht="30" x14ac:dyDescent="0.25">
      <c r="A2864" s="5" t="s">
        <v>5631</v>
      </c>
      <c r="B2864" s="15" t="s">
        <v>5632</v>
      </c>
      <c r="C2864" s="20" t="s">
        <v>30</v>
      </c>
      <c r="D2864" s="45">
        <v>212.36955261230469</v>
      </c>
      <c r="E2864" s="56">
        <v>212.1075439453125</v>
      </c>
    </row>
    <row r="2865" spans="1:5" ht="30" x14ac:dyDescent="0.25">
      <c r="A2865" s="5" t="s">
        <v>5633</v>
      </c>
      <c r="B2865" s="15" t="s">
        <v>5634</v>
      </c>
      <c r="C2865" s="20" t="s">
        <v>41</v>
      </c>
      <c r="D2865" s="45">
        <v>277.99267578125</v>
      </c>
      <c r="E2865" s="56">
        <v>293.73648071289063</v>
      </c>
    </row>
    <row r="2866" spans="1:5" ht="30" x14ac:dyDescent="0.25">
      <c r="A2866" s="5" t="s">
        <v>5635</v>
      </c>
      <c r="B2866" s="15" t="s">
        <v>5636</v>
      </c>
      <c r="C2866" s="20" t="s">
        <v>376</v>
      </c>
      <c r="D2866" s="42">
        <v>7.1079807281494141</v>
      </c>
      <c r="E2866" s="53">
        <v>7.0983624458312988</v>
      </c>
    </row>
    <row r="2867" spans="1:5" ht="30" x14ac:dyDescent="0.25">
      <c r="A2867" s="5" t="s">
        <v>5637</v>
      </c>
      <c r="B2867" s="15" t="s">
        <v>5638</v>
      </c>
      <c r="C2867" s="20" t="s">
        <v>371</v>
      </c>
      <c r="D2867" s="48">
        <v>2881.886962890625</v>
      </c>
      <c r="E2867" s="59">
        <v>2880.92626953125</v>
      </c>
    </row>
    <row r="2868" spans="1:5" ht="30" x14ac:dyDescent="0.25">
      <c r="A2868" s="5" t="s">
        <v>5639</v>
      </c>
      <c r="B2868" s="15" t="s">
        <v>5640</v>
      </c>
      <c r="C2868" s="20" t="s">
        <v>371</v>
      </c>
      <c r="D2868" s="45">
        <v>334.39834594726562</v>
      </c>
      <c r="E2868" s="56">
        <v>333.43783569335937</v>
      </c>
    </row>
    <row r="2869" spans="1:5" ht="30" x14ac:dyDescent="0.25">
      <c r="A2869" s="5" t="s">
        <v>5641</v>
      </c>
      <c r="B2869" s="15" t="s">
        <v>5642</v>
      </c>
      <c r="C2869" s="20"/>
      <c r="D2869" s="42">
        <v>1.0631793737411499</v>
      </c>
      <c r="E2869" s="53">
        <v>1.0624251365661621</v>
      </c>
    </row>
    <row r="2870" spans="1:5" ht="30" x14ac:dyDescent="0.25">
      <c r="A2870" s="5" t="s">
        <v>5643</v>
      </c>
      <c r="B2870" s="15" t="s">
        <v>5644</v>
      </c>
      <c r="C2870" s="20" t="s">
        <v>3759</v>
      </c>
      <c r="D2870" s="42">
        <v>2.3246757984161377</v>
      </c>
      <c r="E2870" s="53">
        <v>2.366938591003418</v>
      </c>
    </row>
    <row r="2871" spans="1:5" ht="30" x14ac:dyDescent="0.25">
      <c r="A2871" s="5" t="s">
        <v>5645</v>
      </c>
      <c r="B2871" s="15" t="s">
        <v>5646</v>
      </c>
      <c r="C2871" s="20" t="s">
        <v>376</v>
      </c>
      <c r="D2871" s="42">
        <v>2.1394853591918945</v>
      </c>
      <c r="E2871" s="53">
        <v>2.1437380313873291</v>
      </c>
    </row>
    <row r="2872" spans="1:5" ht="45" x14ac:dyDescent="0.25">
      <c r="A2872" s="5" t="s">
        <v>5647</v>
      </c>
      <c r="B2872" s="15" t="s">
        <v>5648</v>
      </c>
      <c r="C2872" s="20" t="s">
        <v>5053</v>
      </c>
      <c r="D2872" s="47">
        <v>3.5354398190975189E-2</v>
      </c>
      <c r="E2872" s="58">
        <v>3.5352092236280441E-2</v>
      </c>
    </row>
    <row r="2873" spans="1:5" ht="30" x14ac:dyDescent="0.25">
      <c r="A2873" s="5" t="s">
        <v>5649</v>
      </c>
      <c r="B2873" s="15" t="s">
        <v>5650</v>
      </c>
      <c r="C2873" s="20" t="s">
        <v>5056</v>
      </c>
      <c r="D2873" s="51">
        <v>1.6588606740697287E-5</v>
      </c>
      <c r="E2873" s="62">
        <v>1.6575595509493724E-5</v>
      </c>
    </row>
    <row r="2874" spans="1:5" ht="30" x14ac:dyDescent="0.25">
      <c r="A2874" s="5" t="s">
        <v>5651</v>
      </c>
      <c r="B2874" s="15" t="s">
        <v>5652</v>
      </c>
      <c r="C2874" s="20" t="s">
        <v>38</v>
      </c>
      <c r="D2874" s="42">
        <v>5.0819997787475586</v>
      </c>
      <c r="E2874" s="53">
        <v>5.1689767837524414</v>
      </c>
    </row>
    <row r="2875" spans="1:5" ht="30" x14ac:dyDescent="0.25">
      <c r="A2875" s="5" t="s">
        <v>5653</v>
      </c>
      <c r="B2875" s="15" t="s">
        <v>5654</v>
      </c>
      <c r="C2875" s="20" t="s">
        <v>30</v>
      </c>
      <c r="D2875" s="45">
        <v>212.36955261230469</v>
      </c>
      <c r="E2875" s="56">
        <v>212.1075439453125</v>
      </c>
    </row>
    <row r="2876" spans="1:5" ht="30" x14ac:dyDescent="0.25">
      <c r="A2876" s="5" t="s">
        <v>5655</v>
      </c>
      <c r="B2876" s="15" t="s">
        <v>5656</v>
      </c>
      <c r="C2876" s="20" t="s">
        <v>41</v>
      </c>
      <c r="D2876" s="43">
        <v>16.263191223144531</v>
      </c>
      <c r="E2876" s="54">
        <v>16.918737411499023</v>
      </c>
    </row>
    <row r="2877" spans="1:5" ht="30" x14ac:dyDescent="0.25">
      <c r="A2877" s="5" t="s">
        <v>5657</v>
      </c>
      <c r="B2877" s="15" t="s">
        <v>5658</v>
      </c>
      <c r="C2877" s="20" t="s">
        <v>376</v>
      </c>
      <c r="D2877" s="42">
        <v>7.1079807281494141</v>
      </c>
      <c r="E2877" s="53">
        <v>7.0983624458312988</v>
      </c>
    </row>
    <row r="2878" spans="1:5" ht="30" x14ac:dyDescent="0.25">
      <c r="A2878" s="5" t="s">
        <v>5659</v>
      </c>
      <c r="B2878" s="15" t="s">
        <v>5660</v>
      </c>
      <c r="C2878" s="20" t="s">
        <v>371</v>
      </c>
      <c r="D2878" s="48">
        <v>2881.886962890625</v>
      </c>
      <c r="E2878" s="59">
        <v>2880.92626953125</v>
      </c>
    </row>
    <row r="2879" spans="1:5" ht="30" x14ac:dyDescent="0.25">
      <c r="A2879" s="5" t="s">
        <v>5661</v>
      </c>
      <c r="B2879" s="15" t="s">
        <v>5662</v>
      </c>
      <c r="C2879" s="20" t="s">
        <v>371</v>
      </c>
      <c r="D2879" s="45">
        <v>334.39834594726562</v>
      </c>
      <c r="E2879" s="56">
        <v>333.43783569335937</v>
      </c>
    </row>
    <row r="2880" spans="1:5" ht="30" x14ac:dyDescent="0.25">
      <c r="A2880" s="5" t="s">
        <v>5663</v>
      </c>
      <c r="B2880" s="15" t="s">
        <v>5664</v>
      </c>
      <c r="C2880" s="20"/>
      <c r="D2880" s="42">
        <v>1.0631793737411499</v>
      </c>
      <c r="E2880" s="53">
        <v>1.0624251365661621</v>
      </c>
    </row>
    <row r="2881" spans="1:5" ht="30" x14ac:dyDescent="0.25">
      <c r="A2881" s="5" t="s">
        <v>5665</v>
      </c>
      <c r="B2881" s="15" t="s">
        <v>5666</v>
      </c>
      <c r="C2881" s="20" t="s">
        <v>3759</v>
      </c>
      <c r="D2881" s="42">
        <v>2.3246757984161377</v>
      </c>
      <c r="E2881" s="53">
        <v>2.366938591003418</v>
      </c>
    </row>
    <row r="2882" spans="1:5" ht="30" x14ac:dyDescent="0.25">
      <c r="A2882" s="5" t="s">
        <v>5667</v>
      </c>
      <c r="B2882" s="15" t="s">
        <v>5668</v>
      </c>
      <c r="C2882" s="20" t="s">
        <v>376</v>
      </c>
      <c r="D2882" s="42">
        <v>2.1394853591918945</v>
      </c>
      <c r="E2882" s="53">
        <v>2.1437380313873291</v>
      </c>
    </row>
    <row r="2883" spans="1:5" ht="30" x14ac:dyDescent="0.25">
      <c r="A2883" s="5" t="s">
        <v>5669</v>
      </c>
      <c r="B2883" s="15" t="s">
        <v>5670</v>
      </c>
      <c r="C2883" s="20" t="s">
        <v>5053</v>
      </c>
      <c r="D2883" s="47">
        <v>3.5354398190975189E-2</v>
      </c>
      <c r="E2883" s="58">
        <v>3.5352092236280441E-2</v>
      </c>
    </row>
    <row r="2884" spans="1:5" ht="30" x14ac:dyDescent="0.25">
      <c r="A2884" s="5" t="s">
        <v>5671</v>
      </c>
      <c r="B2884" s="15" t="s">
        <v>5672</v>
      </c>
      <c r="C2884" s="20" t="s">
        <v>5056</v>
      </c>
      <c r="D2884" s="51">
        <v>1.6588606740697287E-5</v>
      </c>
      <c r="E2884" s="62">
        <v>1.6575595509493724E-5</v>
      </c>
    </row>
    <row r="2885" spans="1:5" ht="30" x14ac:dyDescent="0.25">
      <c r="A2885" s="5" t="s">
        <v>5673</v>
      </c>
      <c r="B2885" s="15" t="s">
        <v>5674</v>
      </c>
      <c r="C2885" s="20" t="s">
        <v>38</v>
      </c>
      <c r="D2885" s="42">
        <v>5.0819997787475586</v>
      </c>
      <c r="E2885" s="53">
        <v>5.1689767837524414</v>
      </c>
    </row>
    <row r="2886" spans="1:5" ht="30" x14ac:dyDescent="0.25">
      <c r="A2886" s="5" t="s">
        <v>5675</v>
      </c>
      <c r="B2886" s="15" t="s">
        <v>5676</v>
      </c>
      <c r="C2886" s="20" t="s">
        <v>30</v>
      </c>
      <c r="D2886" s="45">
        <v>212.36955261230469</v>
      </c>
      <c r="E2886" s="56">
        <v>212.1075439453125</v>
      </c>
    </row>
    <row r="2887" spans="1:5" ht="30" x14ac:dyDescent="0.25">
      <c r="A2887" s="5" t="s">
        <v>5677</v>
      </c>
      <c r="B2887" s="15" t="s">
        <v>5678</v>
      </c>
      <c r="C2887" s="20" t="s">
        <v>41</v>
      </c>
      <c r="D2887" s="45">
        <v>261.7294921875</v>
      </c>
      <c r="E2887" s="56">
        <v>276.8177490234375</v>
      </c>
    </row>
    <row r="2888" spans="1:5" ht="30" x14ac:dyDescent="0.25">
      <c r="A2888" s="5" t="s">
        <v>5679</v>
      </c>
      <c r="B2888" s="15" t="s">
        <v>5680</v>
      </c>
      <c r="C2888" s="20" t="s">
        <v>376</v>
      </c>
      <c r="D2888" s="42">
        <v>7.1079807281494141</v>
      </c>
      <c r="E2888" s="53">
        <v>7.0983624458312988</v>
      </c>
    </row>
    <row r="2889" spans="1:5" ht="30" x14ac:dyDescent="0.25">
      <c r="A2889" s="5" t="s">
        <v>5681</v>
      </c>
      <c r="B2889" s="15" t="s">
        <v>5682</v>
      </c>
      <c r="C2889" s="20" t="s">
        <v>371</v>
      </c>
      <c r="D2889" s="48">
        <v>2881.886962890625</v>
      </c>
      <c r="E2889" s="59">
        <v>2880.92626953125</v>
      </c>
    </row>
    <row r="2890" spans="1:5" ht="30" x14ac:dyDescent="0.25">
      <c r="A2890" s="5" t="s">
        <v>5683</v>
      </c>
      <c r="B2890" s="15" t="s">
        <v>5684</v>
      </c>
      <c r="C2890" s="20" t="s">
        <v>371</v>
      </c>
      <c r="D2890" s="45">
        <v>334.39834594726562</v>
      </c>
      <c r="E2890" s="56">
        <v>333.43783569335937</v>
      </c>
    </row>
    <row r="2891" spans="1:5" ht="30" x14ac:dyDescent="0.25">
      <c r="A2891" s="5" t="s">
        <v>5685</v>
      </c>
      <c r="B2891" s="15" t="s">
        <v>5686</v>
      </c>
      <c r="C2891" s="20"/>
      <c r="D2891" s="42">
        <v>1.0631793737411499</v>
      </c>
      <c r="E2891" s="53">
        <v>1.0624251365661621</v>
      </c>
    </row>
    <row r="2892" spans="1:5" ht="30" x14ac:dyDescent="0.25">
      <c r="A2892" s="5" t="s">
        <v>5687</v>
      </c>
      <c r="B2892" s="15" t="s">
        <v>5688</v>
      </c>
      <c r="C2892" s="20" t="s">
        <v>3759</v>
      </c>
      <c r="D2892" s="42">
        <v>2.3246757984161377</v>
      </c>
      <c r="E2892" s="53">
        <v>2.366938591003418</v>
      </c>
    </row>
    <row r="2893" spans="1:5" ht="30" x14ac:dyDescent="0.25">
      <c r="A2893" s="5" t="s">
        <v>5689</v>
      </c>
      <c r="B2893" s="15" t="s">
        <v>5690</v>
      </c>
      <c r="C2893" s="20" t="s">
        <v>376</v>
      </c>
      <c r="D2893" s="42">
        <v>2.1394853591918945</v>
      </c>
      <c r="E2893" s="53">
        <v>2.1437380313873291</v>
      </c>
    </row>
    <row r="2894" spans="1:5" ht="45" x14ac:dyDescent="0.25">
      <c r="A2894" s="5" t="s">
        <v>5691</v>
      </c>
      <c r="B2894" s="15" t="s">
        <v>5692</v>
      </c>
      <c r="C2894" s="20" t="s">
        <v>5053</v>
      </c>
      <c r="D2894" s="47">
        <v>3.5354398190975189E-2</v>
      </c>
      <c r="E2894" s="58">
        <v>3.5352092236280441E-2</v>
      </c>
    </row>
    <row r="2895" spans="1:5" ht="45" x14ac:dyDescent="0.25">
      <c r="A2895" s="5" t="s">
        <v>5693</v>
      </c>
      <c r="B2895" s="15" t="s">
        <v>5694</v>
      </c>
      <c r="C2895" s="20" t="s">
        <v>5056</v>
      </c>
      <c r="D2895" s="51">
        <v>1.6588606740697287E-5</v>
      </c>
      <c r="E2895" s="62">
        <v>1.6575595509493724E-5</v>
      </c>
    </row>
    <row r="2896" spans="1:5" ht="30" x14ac:dyDescent="0.25">
      <c r="A2896" s="5" t="s">
        <v>5695</v>
      </c>
      <c r="B2896" s="15" t="s">
        <v>5696</v>
      </c>
      <c r="C2896" s="20" t="s">
        <v>38</v>
      </c>
      <c r="D2896" s="42">
        <v>2.0139999389648437</v>
      </c>
      <c r="E2896" s="53">
        <v>2.0489709377288818</v>
      </c>
    </row>
    <row r="2897" spans="1:5" ht="30" x14ac:dyDescent="0.25">
      <c r="A2897" s="5" t="s">
        <v>5697</v>
      </c>
      <c r="B2897" s="15" t="s">
        <v>5698</v>
      </c>
      <c r="C2897" s="20" t="s">
        <v>30</v>
      </c>
      <c r="D2897" s="45">
        <v>128.84544372558594</v>
      </c>
      <c r="E2897" s="56">
        <v>128.61053466796875</v>
      </c>
    </row>
    <row r="2898" spans="1:5" ht="30" x14ac:dyDescent="0.25">
      <c r="A2898" s="5" t="s">
        <v>5699</v>
      </c>
      <c r="B2898" s="15" t="s">
        <v>5700</v>
      </c>
      <c r="C2898" s="20" t="s">
        <v>41</v>
      </c>
      <c r="D2898" s="45">
        <v>261.7294921875</v>
      </c>
      <c r="E2898" s="56">
        <v>276.8177490234375</v>
      </c>
    </row>
    <row r="2899" spans="1:5" ht="30" x14ac:dyDescent="0.25">
      <c r="A2899" s="5" t="s">
        <v>5701</v>
      </c>
      <c r="B2899" s="15" t="s">
        <v>5702</v>
      </c>
      <c r="C2899" s="20" t="s">
        <v>376</v>
      </c>
      <c r="D2899" s="42">
        <v>7.1700310707092285</v>
      </c>
      <c r="E2899" s="53">
        <v>7.1601409912109375</v>
      </c>
    </row>
    <row r="2900" spans="1:5" ht="30" x14ac:dyDescent="0.25">
      <c r="A2900" s="5" t="s">
        <v>5703</v>
      </c>
      <c r="B2900" s="15" t="s">
        <v>5704</v>
      </c>
      <c r="C2900" s="20" t="s">
        <v>371</v>
      </c>
      <c r="D2900" s="48">
        <v>2724.668701171875</v>
      </c>
      <c r="E2900" s="59">
        <v>2723.81591796875</v>
      </c>
    </row>
    <row r="2901" spans="1:5" ht="30" x14ac:dyDescent="0.25">
      <c r="A2901" s="5" t="s">
        <v>5705</v>
      </c>
      <c r="B2901" s="15" t="s">
        <v>5706</v>
      </c>
      <c r="C2901" s="20" t="s">
        <v>371</v>
      </c>
      <c r="D2901" s="45">
        <v>177.18017578125</v>
      </c>
      <c r="E2901" s="56">
        <v>176.32730102539062</v>
      </c>
    </row>
    <row r="2902" spans="1:5" ht="30" x14ac:dyDescent="0.25">
      <c r="A2902" s="5" t="s">
        <v>5707</v>
      </c>
      <c r="B2902" s="15" t="s">
        <v>5708</v>
      </c>
      <c r="C2902" s="20"/>
      <c r="D2902" s="42">
        <v>1.0082271099090576</v>
      </c>
      <c r="E2902" s="53">
        <v>1.0074857473373413</v>
      </c>
    </row>
    <row r="2903" spans="1:5" ht="30" x14ac:dyDescent="0.25">
      <c r="A2903" s="5" t="s">
        <v>5709</v>
      </c>
      <c r="B2903" s="15" t="s">
        <v>5710</v>
      </c>
      <c r="C2903" s="20" t="s">
        <v>3759</v>
      </c>
      <c r="D2903" s="42">
        <v>1.1098418235778809</v>
      </c>
      <c r="E2903" s="53">
        <v>1.1303160190582275</v>
      </c>
    </row>
    <row r="2904" spans="1:5" ht="30" x14ac:dyDescent="0.25">
      <c r="A2904" s="5" t="s">
        <v>5711</v>
      </c>
      <c r="B2904" s="15" t="s">
        <v>5712</v>
      </c>
      <c r="C2904" s="20" t="s">
        <v>376</v>
      </c>
      <c r="D2904" s="42">
        <v>2.1032073497772217</v>
      </c>
      <c r="E2904" s="53">
        <v>2.1074919700622559</v>
      </c>
    </row>
    <row r="2905" spans="1:5" ht="45" x14ac:dyDescent="0.25">
      <c r="A2905" s="5" t="s">
        <v>5713</v>
      </c>
      <c r="B2905" s="15" t="s">
        <v>5714</v>
      </c>
      <c r="C2905" s="20" t="s">
        <v>5053</v>
      </c>
      <c r="D2905" s="47">
        <v>2.7589458972215652E-2</v>
      </c>
      <c r="E2905" s="58">
        <v>2.7597082778811455E-2</v>
      </c>
    </row>
    <row r="2906" spans="1:5" ht="30" x14ac:dyDescent="0.25">
      <c r="A2906" s="5" t="s">
        <v>5715</v>
      </c>
      <c r="B2906" s="15" t="s">
        <v>5716</v>
      </c>
      <c r="C2906" s="20" t="s">
        <v>5056</v>
      </c>
      <c r="D2906" s="51">
        <v>1.3315256182977464E-5</v>
      </c>
      <c r="E2906" s="62">
        <v>1.3304128515301272E-5</v>
      </c>
    </row>
    <row r="2907" spans="1:5" ht="30" x14ac:dyDescent="0.25">
      <c r="A2907" s="5" t="s">
        <v>5717</v>
      </c>
      <c r="B2907" s="15" t="s">
        <v>5718</v>
      </c>
      <c r="C2907" s="20" t="s">
        <v>38</v>
      </c>
      <c r="D2907" s="42">
        <v>2.0139999389648437</v>
      </c>
      <c r="E2907" s="53">
        <v>2.0489709377288818</v>
      </c>
    </row>
    <row r="2908" spans="1:5" ht="30" x14ac:dyDescent="0.25">
      <c r="A2908" s="5" t="s">
        <v>5719</v>
      </c>
      <c r="B2908" s="15" t="s">
        <v>5720</v>
      </c>
      <c r="C2908" s="20" t="s">
        <v>30</v>
      </c>
      <c r="D2908" s="45">
        <v>128.84544372558594</v>
      </c>
      <c r="E2908" s="56">
        <v>128.61053466796875</v>
      </c>
    </row>
    <row r="2909" spans="1:5" ht="30" x14ac:dyDescent="0.25">
      <c r="A2909" s="5" t="s">
        <v>5721</v>
      </c>
      <c r="B2909" s="15" t="s">
        <v>5722</v>
      </c>
      <c r="C2909" s="20" t="s">
        <v>41</v>
      </c>
      <c r="D2909" s="42">
        <v>7.2042207717895508</v>
      </c>
      <c r="E2909" s="53">
        <v>7.6542148590087891</v>
      </c>
    </row>
    <row r="2910" spans="1:5" ht="30" x14ac:dyDescent="0.25">
      <c r="A2910" s="5" t="s">
        <v>5723</v>
      </c>
      <c r="B2910" s="15" t="s">
        <v>5724</v>
      </c>
      <c r="C2910" s="20" t="s">
        <v>376</v>
      </c>
      <c r="D2910" s="42">
        <v>7.1700310707092285</v>
      </c>
      <c r="E2910" s="53">
        <v>7.1601409912109375</v>
      </c>
    </row>
    <row r="2911" spans="1:5" ht="30" x14ac:dyDescent="0.25">
      <c r="A2911" s="5" t="s">
        <v>5725</v>
      </c>
      <c r="B2911" s="15" t="s">
        <v>5726</v>
      </c>
      <c r="C2911" s="20" t="s">
        <v>371</v>
      </c>
      <c r="D2911" s="48">
        <v>2724.668701171875</v>
      </c>
      <c r="E2911" s="59">
        <v>2723.81591796875</v>
      </c>
    </row>
    <row r="2912" spans="1:5" ht="30" x14ac:dyDescent="0.25">
      <c r="A2912" s="5" t="s">
        <v>5727</v>
      </c>
      <c r="B2912" s="15" t="s">
        <v>5728</v>
      </c>
      <c r="C2912" s="20" t="s">
        <v>371</v>
      </c>
      <c r="D2912" s="45">
        <v>177.18017578125</v>
      </c>
      <c r="E2912" s="56">
        <v>176.32730102539062</v>
      </c>
    </row>
    <row r="2913" spans="1:5" ht="30" x14ac:dyDescent="0.25">
      <c r="A2913" s="5" t="s">
        <v>5729</v>
      </c>
      <c r="B2913" s="15" t="s">
        <v>5730</v>
      </c>
      <c r="C2913" s="20"/>
      <c r="D2913" s="42">
        <v>1.0082271099090576</v>
      </c>
      <c r="E2913" s="53">
        <v>1.0074857473373413</v>
      </c>
    </row>
    <row r="2914" spans="1:5" ht="30" x14ac:dyDescent="0.25">
      <c r="A2914" s="5" t="s">
        <v>5731</v>
      </c>
      <c r="B2914" s="15" t="s">
        <v>5732</v>
      </c>
      <c r="C2914" s="20" t="s">
        <v>3759</v>
      </c>
      <c r="D2914" s="42">
        <v>1.1098418235778809</v>
      </c>
      <c r="E2914" s="53">
        <v>1.1303160190582275</v>
      </c>
    </row>
    <row r="2915" spans="1:5" ht="30" x14ac:dyDescent="0.25">
      <c r="A2915" s="5" t="s">
        <v>5733</v>
      </c>
      <c r="B2915" s="15" t="s">
        <v>5734</v>
      </c>
      <c r="C2915" s="20" t="s">
        <v>376</v>
      </c>
      <c r="D2915" s="42">
        <v>2.1032073497772217</v>
      </c>
      <c r="E2915" s="53">
        <v>2.1074919700622559</v>
      </c>
    </row>
    <row r="2916" spans="1:5" ht="30" x14ac:dyDescent="0.25">
      <c r="A2916" s="5" t="s">
        <v>5735</v>
      </c>
      <c r="B2916" s="15" t="s">
        <v>5736</v>
      </c>
      <c r="C2916" s="20" t="s">
        <v>5053</v>
      </c>
      <c r="D2916" s="47">
        <v>2.7589458972215652E-2</v>
      </c>
      <c r="E2916" s="58">
        <v>2.7597082778811455E-2</v>
      </c>
    </row>
    <row r="2917" spans="1:5" ht="30" x14ac:dyDescent="0.25">
      <c r="A2917" s="5" t="s">
        <v>5737</v>
      </c>
      <c r="B2917" s="15" t="s">
        <v>5738</v>
      </c>
      <c r="C2917" s="20" t="s">
        <v>5056</v>
      </c>
      <c r="D2917" s="51">
        <v>1.3315256182977464E-5</v>
      </c>
      <c r="E2917" s="62">
        <v>1.3304128515301272E-5</v>
      </c>
    </row>
    <row r="2918" spans="1:5" ht="60" x14ac:dyDescent="0.25">
      <c r="A2918" s="5" t="s">
        <v>5739</v>
      </c>
      <c r="B2918" s="15" t="s">
        <v>5740</v>
      </c>
      <c r="C2918" s="20" t="s">
        <v>38</v>
      </c>
      <c r="D2918" s="42">
        <v>1.9745097160339355</v>
      </c>
      <c r="E2918" s="53">
        <v>2.0087950229644775</v>
      </c>
    </row>
    <row r="2919" spans="1:5" ht="60" x14ac:dyDescent="0.25">
      <c r="A2919" s="5" t="s">
        <v>5741</v>
      </c>
      <c r="B2919" s="15" t="s">
        <v>5742</v>
      </c>
      <c r="C2919" s="20" t="s">
        <v>30</v>
      </c>
      <c r="D2919" s="45">
        <v>108.71930694580078</v>
      </c>
      <c r="E2919" s="56">
        <v>109.21799468994141</v>
      </c>
    </row>
    <row r="2920" spans="1:5" ht="60" x14ac:dyDescent="0.25">
      <c r="A2920" s="5" t="s">
        <v>5743</v>
      </c>
      <c r="B2920" s="15" t="s">
        <v>5744</v>
      </c>
      <c r="C2920" s="20" t="s">
        <v>41</v>
      </c>
      <c r="D2920" s="43">
        <v>23.467411041259766</v>
      </c>
      <c r="E2920" s="54">
        <v>24.57295036315918</v>
      </c>
    </row>
    <row r="2921" spans="1:5" ht="60" x14ac:dyDescent="0.25">
      <c r="A2921" s="5" t="s">
        <v>5745</v>
      </c>
      <c r="B2921" s="15" t="s">
        <v>5746</v>
      </c>
      <c r="C2921" s="20" t="s">
        <v>376</v>
      </c>
      <c r="D2921" s="42">
        <v>1.4044636487960815</v>
      </c>
      <c r="E2921" s="53">
        <v>1.4099792242050171</v>
      </c>
    </row>
    <row r="2922" spans="1:5" ht="60" x14ac:dyDescent="0.25">
      <c r="A2922" s="5" t="s">
        <v>5747</v>
      </c>
      <c r="B2922" s="15" t="s">
        <v>5748</v>
      </c>
      <c r="C2922" s="20" t="s">
        <v>371</v>
      </c>
      <c r="D2922" s="45">
        <v>455.9656982421875</v>
      </c>
      <c r="E2922" s="56">
        <v>458.0760498046875</v>
      </c>
    </row>
    <row r="2923" spans="1:5" ht="60" x14ac:dyDescent="0.25">
      <c r="A2923" s="5" t="s">
        <v>5749</v>
      </c>
      <c r="B2923" s="15" t="s">
        <v>5750</v>
      </c>
      <c r="C2923" s="20" t="s">
        <v>371</v>
      </c>
      <c r="D2923" s="48">
        <v>-2091.52294921875</v>
      </c>
      <c r="E2923" s="59">
        <v>-2089.41259765625</v>
      </c>
    </row>
    <row r="2924" spans="1:5" ht="60" x14ac:dyDescent="0.25">
      <c r="A2924" s="5" t="s">
        <v>5751</v>
      </c>
      <c r="B2924" s="15" t="s">
        <v>5752</v>
      </c>
      <c r="C2924" s="20"/>
      <c r="D2924" s="47">
        <v>-2.1335884928703308E-2</v>
      </c>
      <c r="E2924" s="58">
        <v>-2.1442154422402382E-2</v>
      </c>
    </row>
    <row r="2925" spans="1:5" ht="60" x14ac:dyDescent="0.25">
      <c r="A2925" s="5" t="s">
        <v>5753</v>
      </c>
      <c r="B2925" s="15" t="s">
        <v>5754</v>
      </c>
      <c r="C2925" s="20" t="s">
        <v>3759</v>
      </c>
      <c r="D2925" s="45">
        <v>951.98779296875</v>
      </c>
      <c r="E2925" s="56">
        <v>951.61029052734375</v>
      </c>
    </row>
    <row r="2926" spans="1:5" ht="60" x14ac:dyDescent="0.25">
      <c r="A2926" s="5" t="s">
        <v>5755</v>
      </c>
      <c r="B2926" s="15" t="s">
        <v>5756</v>
      </c>
      <c r="C2926" s="20" t="s">
        <v>376</v>
      </c>
      <c r="D2926" s="42">
        <v>4.2265543937683105</v>
      </c>
      <c r="E2926" s="53">
        <v>4.2272577285766602</v>
      </c>
    </row>
    <row r="2927" spans="1:5" ht="60" x14ac:dyDescent="0.25">
      <c r="A2927" s="5" t="s">
        <v>5757</v>
      </c>
      <c r="B2927" s="15" t="s">
        <v>5758</v>
      </c>
      <c r="C2927" s="20" t="s">
        <v>5053</v>
      </c>
      <c r="D2927" s="47">
        <v>0.68148034811019897</v>
      </c>
      <c r="E2927" s="58">
        <v>0.6816326379776001</v>
      </c>
    </row>
    <row r="2928" spans="1:5" ht="60" x14ac:dyDescent="0.25">
      <c r="A2928" s="5" t="s">
        <v>5759</v>
      </c>
      <c r="B2928" s="15" t="s">
        <v>5760</v>
      </c>
      <c r="C2928" s="20" t="s">
        <v>5056</v>
      </c>
      <c r="D2928" s="52">
        <v>2.5821791496127844E-4</v>
      </c>
      <c r="E2928" s="63">
        <v>2.569565549492836E-4</v>
      </c>
    </row>
    <row r="2929" spans="1:5" ht="60" x14ac:dyDescent="0.25">
      <c r="A2929" s="5" t="s">
        <v>5761</v>
      </c>
      <c r="B2929" s="15" t="s">
        <v>5762</v>
      </c>
      <c r="C2929" s="20" t="s">
        <v>38</v>
      </c>
      <c r="D2929" s="42">
        <v>6.1381912231445313</v>
      </c>
      <c r="E2929" s="53">
        <v>6.1381912231445313</v>
      </c>
    </row>
    <row r="2930" spans="1:5" ht="60" x14ac:dyDescent="0.25">
      <c r="A2930" s="5" t="s">
        <v>5763</v>
      </c>
      <c r="B2930" s="15" t="s">
        <v>5764</v>
      </c>
      <c r="C2930" s="20" t="s">
        <v>30</v>
      </c>
      <c r="D2930" s="45">
        <v>103.11444854736328</v>
      </c>
      <c r="E2930" s="56">
        <v>103.61289978027344</v>
      </c>
    </row>
    <row r="2931" spans="1:5" ht="60" x14ac:dyDescent="0.25">
      <c r="A2931" s="5" t="s">
        <v>5765</v>
      </c>
      <c r="B2931" s="15" t="s">
        <v>5766</v>
      </c>
      <c r="C2931" s="20" t="s">
        <v>41</v>
      </c>
      <c r="D2931" s="45">
        <v>279.32296752929687</v>
      </c>
      <c r="E2931" s="56">
        <v>295.12863159179687</v>
      </c>
    </row>
    <row r="2932" spans="1:5" ht="60" x14ac:dyDescent="0.25">
      <c r="A2932" s="5" t="s">
        <v>5767</v>
      </c>
      <c r="B2932" s="15" t="s">
        <v>5768</v>
      </c>
      <c r="C2932" s="20" t="s">
        <v>376</v>
      </c>
      <c r="D2932" s="42">
        <v>1.3416674137115479</v>
      </c>
      <c r="E2932" s="53">
        <v>1.3472539186477661</v>
      </c>
    </row>
    <row r="2933" spans="1:5" ht="60" x14ac:dyDescent="0.25">
      <c r="A2933" s="5" t="s">
        <v>5769</v>
      </c>
      <c r="B2933" s="15" t="s">
        <v>5770</v>
      </c>
      <c r="C2933" s="20" t="s">
        <v>371</v>
      </c>
      <c r="D2933" s="45">
        <v>432.60992431640625</v>
      </c>
      <c r="E2933" s="56">
        <v>434.71249389648437</v>
      </c>
    </row>
    <row r="2934" spans="1:5" ht="60" x14ac:dyDescent="0.25">
      <c r="A2934" s="5" t="s">
        <v>5771</v>
      </c>
      <c r="B2934" s="15" t="s">
        <v>5772</v>
      </c>
      <c r="C2934" s="20" t="s">
        <v>371</v>
      </c>
      <c r="D2934" s="48">
        <v>-2114.878662109375</v>
      </c>
      <c r="E2934" s="59">
        <v>-2112.776123046875</v>
      </c>
    </row>
    <row r="2935" spans="1:5" ht="60" x14ac:dyDescent="0.25">
      <c r="A2935" s="5" t="s">
        <v>5773</v>
      </c>
      <c r="B2935" s="15" t="s">
        <v>5774</v>
      </c>
      <c r="C2935" s="20"/>
      <c r="D2935" s="47">
        <v>-0.1160806268453598</v>
      </c>
      <c r="E2935" s="58">
        <v>-0.11507111787796021</v>
      </c>
    </row>
    <row r="2936" spans="1:5" ht="60" x14ac:dyDescent="0.25">
      <c r="A2936" s="5" t="s">
        <v>5775</v>
      </c>
      <c r="B2936" s="15" t="s">
        <v>5776</v>
      </c>
      <c r="C2936" s="20" t="s">
        <v>3759</v>
      </c>
      <c r="D2936" s="45">
        <v>956.368896484375</v>
      </c>
      <c r="E2936" s="56">
        <v>956.00286865234375</v>
      </c>
    </row>
    <row r="2937" spans="1:5" ht="60" x14ac:dyDescent="0.25">
      <c r="A2937" s="5" t="s">
        <v>5777</v>
      </c>
      <c r="B2937" s="15" t="s">
        <v>5778</v>
      </c>
      <c r="C2937" s="20" t="s">
        <v>376</v>
      </c>
      <c r="D2937" s="42">
        <v>4.2180657386779785</v>
      </c>
      <c r="E2937" s="53">
        <v>4.2187004089355469</v>
      </c>
    </row>
    <row r="2938" spans="1:5" ht="60" x14ac:dyDescent="0.25">
      <c r="A2938" s="5" t="s">
        <v>5779</v>
      </c>
      <c r="B2938" s="15" t="s">
        <v>5780</v>
      </c>
      <c r="C2938" s="20" t="s">
        <v>5053</v>
      </c>
      <c r="D2938" s="47">
        <v>0.67981863021850586</v>
      </c>
      <c r="E2938" s="58">
        <v>0.68000310659408569</v>
      </c>
    </row>
    <row r="2939" spans="1:5" ht="60" x14ac:dyDescent="0.25">
      <c r="A2939" s="5" t="s">
        <v>5781</v>
      </c>
      <c r="B2939" s="15" t="s">
        <v>5782</v>
      </c>
      <c r="C2939" s="20" t="s">
        <v>5056</v>
      </c>
      <c r="D2939" s="52">
        <v>2.7330854209139943E-4</v>
      </c>
      <c r="E2939" s="63">
        <v>2.7191458502784371E-4</v>
      </c>
    </row>
    <row r="2940" spans="1:5" ht="45" x14ac:dyDescent="0.25">
      <c r="A2940" s="5" t="s">
        <v>5783</v>
      </c>
      <c r="B2940" s="15" t="s">
        <v>5784</v>
      </c>
      <c r="C2940" s="20" t="s">
        <v>38</v>
      </c>
      <c r="D2940" s="42">
        <v>5.3108329772949219</v>
      </c>
      <c r="E2940" s="53">
        <v>5.3108329772949219</v>
      </c>
    </row>
    <row r="2941" spans="1:5" ht="45" x14ac:dyDescent="0.25">
      <c r="A2941" s="5" t="s">
        <v>5785</v>
      </c>
      <c r="B2941" s="15" t="s">
        <v>5786</v>
      </c>
      <c r="C2941" s="20" t="s">
        <v>30</v>
      </c>
      <c r="D2941" s="45">
        <v>150.02227783203125</v>
      </c>
      <c r="E2941" s="56">
        <v>150.02227783203125</v>
      </c>
    </row>
    <row r="2942" spans="1:5" ht="45" x14ac:dyDescent="0.25">
      <c r="A2942" s="5" t="s">
        <v>5787</v>
      </c>
      <c r="B2942" s="15" t="s">
        <v>5788</v>
      </c>
      <c r="C2942" s="20" t="s">
        <v>41</v>
      </c>
      <c r="D2942" s="45">
        <v>279.32296752929687</v>
      </c>
      <c r="E2942" s="56">
        <v>295.12863159179687</v>
      </c>
    </row>
    <row r="2943" spans="1:5" ht="45" x14ac:dyDescent="0.25">
      <c r="A2943" s="5" t="s">
        <v>5789</v>
      </c>
      <c r="B2943" s="15" t="s">
        <v>5790</v>
      </c>
      <c r="C2943" s="20" t="s">
        <v>376</v>
      </c>
      <c r="D2943" s="42">
        <v>1.8421170711517334</v>
      </c>
      <c r="E2943" s="53">
        <v>1.8421170711517334</v>
      </c>
    </row>
    <row r="2944" spans="1:5" ht="45" x14ac:dyDescent="0.25">
      <c r="A2944" s="5" t="s">
        <v>5791</v>
      </c>
      <c r="B2944" s="15" t="s">
        <v>5792</v>
      </c>
      <c r="C2944" s="20" t="s">
        <v>371</v>
      </c>
      <c r="D2944" s="45">
        <v>632.2855224609375</v>
      </c>
      <c r="E2944" s="56">
        <v>632.2855224609375</v>
      </c>
    </row>
    <row r="2945" spans="1:5" ht="45" x14ac:dyDescent="0.25">
      <c r="A2945" s="5" t="s">
        <v>5793</v>
      </c>
      <c r="B2945" s="15" t="s">
        <v>5794</v>
      </c>
      <c r="C2945" s="20" t="s">
        <v>371</v>
      </c>
      <c r="D2945" s="48">
        <v>-1915.2030029296875</v>
      </c>
      <c r="E2945" s="59">
        <v>-1915.2030029296875</v>
      </c>
    </row>
    <row r="2946" spans="1:5" ht="45" x14ac:dyDescent="0.25">
      <c r="A2946" s="5" t="s">
        <v>5795</v>
      </c>
      <c r="B2946" s="15" t="s">
        <v>5796</v>
      </c>
      <c r="C2946" s="20"/>
      <c r="D2946" s="50">
        <v>-8.4684537723660469E-3</v>
      </c>
      <c r="E2946" s="61">
        <v>-8.4684537723660469E-3</v>
      </c>
    </row>
    <row r="2947" spans="1:5" ht="45" x14ac:dyDescent="0.25">
      <c r="A2947" s="5" t="s">
        <v>5797</v>
      </c>
      <c r="B2947" s="15" t="s">
        <v>5798</v>
      </c>
      <c r="C2947" s="20" t="s">
        <v>3759</v>
      </c>
      <c r="D2947" s="45">
        <v>917.0516357421875</v>
      </c>
      <c r="E2947" s="56">
        <v>917.0516357421875</v>
      </c>
    </row>
    <row r="2948" spans="1:5" ht="45" x14ac:dyDescent="0.25">
      <c r="A2948" s="5" t="s">
        <v>5799</v>
      </c>
      <c r="B2948" s="15" t="s">
        <v>5800</v>
      </c>
      <c r="C2948" s="20" t="s">
        <v>376</v>
      </c>
      <c r="D2948" s="42">
        <v>4.309638500213623</v>
      </c>
      <c r="E2948" s="53">
        <v>4.309638500213623</v>
      </c>
    </row>
    <row r="2949" spans="1:5" ht="45" x14ac:dyDescent="0.25">
      <c r="A2949" s="5" t="s">
        <v>5801</v>
      </c>
      <c r="B2949" s="15" t="s">
        <v>5802</v>
      </c>
      <c r="C2949" s="20" t="s">
        <v>5053</v>
      </c>
      <c r="D2949" s="47">
        <v>0.68443256616592407</v>
      </c>
      <c r="E2949" s="58">
        <v>0.68443256616592407</v>
      </c>
    </row>
    <row r="2950" spans="1:5" ht="45" x14ac:dyDescent="0.25">
      <c r="A2950" s="5" t="s">
        <v>5803</v>
      </c>
      <c r="B2950" s="15" t="s">
        <v>5804</v>
      </c>
      <c r="C2950" s="20" t="s">
        <v>5056</v>
      </c>
      <c r="D2950" s="52">
        <v>1.8197418830823153E-4</v>
      </c>
      <c r="E2950" s="63">
        <v>1.8197418830823153E-4</v>
      </c>
    </row>
    <row r="2951" spans="1:5" ht="30" x14ac:dyDescent="0.25">
      <c r="A2951" s="5" t="s">
        <v>5805</v>
      </c>
      <c r="B2951" s="15" t="s">
        <v>5806</v>
      </c>
      <c r="C2951" s="20" t="s">
        <v>38</v>
      </c>
      <c r="D2951" s="42">
        <v>3.4473249912261963</v>
      </c>
      <c r="E2951" s="53">
        <v>3.4473249912261963</v>
      </c>
    </row>
    <row r="2952" spans="1:5" ht="30" x14ac:dyDescent="0.25">
      <c r="A2952" s="5" t="s">
        <v>5807</v>
      </c>
      <c r="B2952" s="15" t="s">
        <v>5808</v>
      </c>
      <c r="C2952" s="20" t="s">
        <v>30</v>
      </c>
      <c r="D2952" s="45">
        <v>138.328857421875</v>
      </c>
      <c r="E2952" s="56">
        <v>138.328857421875</v>
      </c>
    </row>
    <row r="2953" spans="1:5" ht="30" x14ac:dyDescent="0.25">
      <c r="A2953" s="5" t="s">
        <v>5809</v>
      </c>
      <c r="B2953" s="15" t="s">
        <v>5810</v>
      </c>
      <c r="C2953" s="20" t="s">
        <v>41</v>
      </c>
      <c r="D2953" s="45">
        <v>159.40904235839844</v>
      </c>
      <c r="E2953" s="56">
        <v>168.43345642089844</v>
      </c>
    </row>
    <row r="2954" spans="1:5" ht="30" x14ac:dyDescent="0.25">
      <c r="A2954" s="5" t="s">
        <v>5811</v>
      </c>
      <c r="B2954" s="15" t="s">
        <v>5812</v>
      </c>
      <c r="C2954" s="20" t="s">
        <v>376</v>
      </c>
      <c r="D2954" s="42">
        <v>1.8842158317565918</v>
      </c>
      <c r="E2954" s="53">
        <v>1.8842158317565918</v>
      </c>
    </row>
    <row r="2955" spans="1:5" ht="30" x14ac:dyDescent="0.25">
      <c r="A2955" s="5" t="s">
        <v>5813</v>
      </c>
      <c r="B2955" s="15" t="s">
        <v>5814</v>
      </c>
      <c r="C2955" s="20" t="s">
        <v>371</v>
      </c>
      <c r="D2955" s="45">
        <v>648.8021240234375</v>
      </c>
      <c r="E2955" s="56">
        <v>648.8021240234375</v>
      </c>
    </row>
    <row r="2956" spans="1:5" ht="30" x14ac:dyDescent="0.25">
      <c r="A2956" s="5" t="s">
        <v>5815</v>
      </c>
      <c r="B2956" s="15" t="s">
        <v>5816</v>
      </c>
      <c r="C2956" s="20" t="s">
        <v>371</v>
      </c>
      <c r="D2956" s="48">
        <v>-1898.6864013671875</v>
      </c>
      <c r="E2956" s="59">
        <v>-1898.6864013671875</v>
      </c>
    </row>
    <row r="2957" spans="1:5" ht="30" x14ac:dyDescent="0.25">
      <c r="A2957" s="5" t="s">
        <v>5817</v>
      </c>
      <c r="B2957" s="15" t="s">
        <v>5818</v>
      </c>
      <c r="C2957" s="20"/>
      <c r="D2957" s="47">
        <v>3.1067822128534317E-2</v>
      </c>
      <c r="E2957" s="58">
        <v>3.1067822128534317E-2</v>
      </c>
    </row>
    <row r="2958" spans="1:5" ht="30" x14ac:dyDescent="0.25">
      <c r="A2958" s="5" t="s">
        <v>5819</v>
      </c>
      <c r="B2958" s="15" t="s">
        <v>5820</v>
      </c>
      <c r="C2958" s="20" t="s">
        <v>3759</v>
      </c>
      <c r="D2958" s="43">
        <v>56.937770843505859</v>
      </c>
      <c r="E2958" s="54">
        <v>56.937770843505859</v>
      </c>
    </row>
    <row r="2959" spans="1:5" ht="30" x14ac:dyDescent="0.25">
      <c r="A2959" s="5" t="s">
        <v>5821</v>
      </c>
      <c r="B2959" s="15" t="s">
        <v>5822</v>
      </c>
      <c r="C2959" s="20" t="s">
        <v>376</v>
      </c>
      <c r="D2959" s="42">
        <v>4.2809076309204102</v>
      </c>
      <c r="E2959" s="53">
        <v>4.2809076309204102</v>
      </c>
    </row>
    <row r="2960" spans="1:5" ht="45" x14ac:dyDescent="0.25">
      <c r="A2960" s="5" t="s">
        <v>5823</v>
      </c>
      <c r="B2960" s="15" t="s">
        <v>5824</v>
      </c>
      <c r="C2960" s="20" t="s">
        <v>5053</v>
      </c>
      <c r="D2960" s="47">
        <v>2.9225748032331467E-2</v>
      </c>
      <c r="E2960" s="58">
        <v>2.9225748032331467E-2</v>
      </c>
    </row>
    <row r="2961" spans="1:5" ht="45" x14ac:dyDescent="0.25">
      <c r="A2961" s="5" t="s">
        <v>5825</v>
      </c>
      <c r="B2961" s="15" t="s">
        <v>5826</v>
      </c>
      <c r="C2961" s="20" t="s">
        <v>5056</v>
      </c>
      <c r="D2961" s="51">
        <v>1.3613910596177448E-5</v>
      </c>
      <c r="E2961" s="62">
        <v>1.3613910596177448E-5</v>
      </c>
    </row>
    <row r="2962" spans="1:5" ht="30" x14ac:dyDescent="0.25">
      <c r="A2962" s="5" t="s">
        <v>5827</v>
      </c>
      <c r="B2962" s="15" t="s">
        <v>5828</v>
      </c>
      <c r="C2962" s="20" t="s">
        <v>38</v>
      </c>
      <c r="D2962" s="47">
        <v>0.45740789175033569</v>
      </c>
      <c r="E2962" s="58">
        <v>0.45740789175033569</v>
      </c>
    </row>
    <row r="2963" spans="1:5" ht="45" x14ac:dyDescent="0.25">
      <c r="A2963" s="5" t="s">
        <v>5829</v>
      </c>
      <c r="B2963" s="15" t="s">
        <v>5830</v>
      </c>
      <c r="C2963" s="20" t="s">
        <v>30</v>
      </c>
      <c r="D2963" s="43">
        <v>45.429035186767578</v>
      </c>
      <c r="E2963" s="54">
        <v>45.429409027099609</v>
      </c>
    </row>
    <row r="2964" spans="1:5" ht="45" x14ac:dyDescent="0.25">
      <c r="A2964" s="5" t="s">
        <v>5831</v>
      </c>
      <c r="B2964" s="15" t="s">
        <v>5832</v>
      </c>
      <c r="C2964" s="20" t="s">
        <v>41</v>
      </c>
      <c r="D2964" s="45">
        <v>279.32296752929687</v>
      </c>
      <c r="E2964" s="56">
        <v>295.12863159179687</v>
      </c>
    </row>
    <row r="2965" spans="1:5" ht="30" x14ac:dyDescent="0.25">
      <c r="A2965" s="5" t="s">
        <v>5833</v>
      </c>
      <c r="B2965" s="15" t="s">
        <v>5834</v>
      </c>
      <c r="C2965" s="20" t="s">
        <v>376</v>
      </c>
      <c r="D2965" s="47">
        <v>0.64424049854278564</v>
      </c>
      <c r="E2965" s="58">
        <v>0.6442452073097229</v>
      </c>
    </row>
    <row r="2966" spans="1:5" ht="30" x14ac:dyDescent="0.25">
      <c r="A2966" s="5" t="s">
        <v>5835</v>
      </c>
      <c r="B2966" s="15" t="s">
        <v>5836</v>
      </c>
      <c r="C2966" s="20" t="s">
        <v>371</v>
      </c>
      <c r="D2966" s="45">
        <v>190.20887756347656</v>
      </c>
      <c r="E2966" s="56">
        <v>190.21043395996094</v>
      </c>
    </row>
    <row r="2967" spans="1:5" ht="45" x14ac:dyDescent="0.25">
      <c r="A2967" s="5" t="s">
        <v>5837</v>
      </c>
      <c r="B2967" s="15" t="s">
        <v>5838</v>
      </c>
      <c r="C2967" s="20" t="s">
        <v>371</v>
      </c>
      <c r="D2967" s="48">
        <v>-2357.27978515625</v>
      </c>
      <c r="E2967" s="59">
        <v>-2357.278076171875</v>
      </c>
    </row>
    <row r="2968" spans="1:5" ht="45" x14ac:dyDescent="0.25">
      <c r="A2968" s="5" t="s">
        <v>5839</v>
      </c>
      <c r="B2968" s="15" t="s">
        <v>5840</v>
      </c>
      <c r="C2968" s="20"/>
      <c r="D2968" s="47">
        <v>-6.1042040586471558E-2</v>
      </c>
      <c r="E2968" s="58">
        <v>-6.1041366308927536E-2</v>
      </c>
    </row>
    <row r="2969" spans="1:5" ht="30" x14ac:dyDescent="0.25">
      <c r="A2969" s="5" t="s">
        <v>5841</v>
      </c>
      <c r="B2969" s="15" t="s">
        <v>5842</v>
      </c>
      <c r="C2969" s="20" t="s">
        <v>3759</v>
      </c>
      <c r="D2969" s="45">
        <v>990.05657958984375</v>
      </c>
      <c r="E2969" s="56">
        <v>990.056396484375</v>
      </c>
    </row>
    <row r="2970" spans="1:5" ht="45" x14ac:dyDescent="0.25">
      <c r="A2970" s="5" t="s">
        <v>5843</v>
      </c>
      <c r="B2970" s="15" t="s">
        <v>5844</v>
      </c>
      <c r="C2970" s="20" t="s">
        <v>376</v>
      </c>
      <c r="D2970" s="42">
        <v>4.179600715637207</v>
      </c>
      <c r="E2970" s="53">
        <v>4.179600715637207</v>
      </c>
    </row>
    <row r="2971" spans="1:5" ht="45" x14ac:dyDescent="0.25">
      <c r="A2971" s="5" t="s">
        <v>5845</v>
      </c>
      <c r="B2971" s="15" t="s">
        <v>5846</v>
      </c>
      <c r="C2971" s="20" t="s">
        <v>5053</v>
      </c>
      <c r="D2971" s="47">
        <v>0.63579070568084717</v>
      </c>
      <c r="E2971" s="58">
        <v>0.6357911229133606</v>
      </c>
    </row>
    <row r="2972" spans="1:5" ht="45" x14ac:dyDescent="0.25">
      <c r="A2972" s="5" t="s">
        <v>5847</v>
      </c>
      <c r="B2972" s="15" t="s">
        <v>5848</v>
      </c>
      <c r="C2972" s="20" t="s">
        <v>5056</v>
      </c>
      <c r="D2972" s="52">
        <v>5.9094361495226622E-4</v>
      </c>
      <c r="E2972" s="63">
        <v>5.9093977324664593E-4</v>
      </c>
    </row>
    <row r="2973" spans="1:5" ht="45" x14ac:dyDescent="0.25">
      <c r="A2973" s="5" t="s">
        <v>5849</v>
      </c>
      <c r="B2973" s="15" t="s">
        <v>5850</v>
      </c>
      <c r="C2973" s="20" t="s">
        <v>38</v>
      </c>
      <c r="D2973" s="42">
        <v>7.3792281150817871</v>
      </c>
      <c r="E2973" s="53">
        <v>7.3792281150817871</v>
      </c>
    </row>
    <row r="2974" spans="1:5" ht="45" x14ac:dyDescent="0.25">
      <c r="A2974" s="5" t="s">
        <v>5851</v>
      </c>
      <c r="B2974" s="15" t="s">
        <v>5852</v>
      </c>
      <c r="C2974" s="20" t="s">
        <v>30</v>
      </c>
      <c r="D2974" s="43">
        <v>45.506515502929688</v>
      </c>
      <c r="E2974" s="54">
        <v>45.506855010986328</v>
      </c>
    </row>
    <row r="2975" spans="1:5" ht="45" x14ac:dyDescent="0.25">
      <c r="A2975" s="5" t="s">
        <v>5853</v>
      </c>
      <c r="B2975" s="15" t="s">
        <v>5854</v>
      </c>
      <c r="C2975" s="20" t="s">
        <v>41</v>
      </c>
      <c r="D2975" s="45">
        <v>279.32296752929687</v>
      </c>
      <c r="E2975" s="56">
        <v>295.12863159179687</v>
      </c>
    </row>
    <row r="2976" spans="1:5" ht="45" x14ac:dyDescent="0.25">
      <c r="A2976" s="5" t="s">
        <v>5855</v>
      </c>
      <c r="B2976" s="15" t="s">
        <v>5856</v>
      </c>
      <c r="C2976" s="20" t="s">
        <v>376</v>
      </c>
      <c r="D2976" s="47">
        <v>0.6449587345123291</v>
      </c>
      <c r="E2976" s="58">
        <v>0.64496344327926636</v>
      </c>
    </row>
    <row r="2977" spans="1:5" ht="45" x14ac:dyDescent="0.25">
      <c r="A2977" s="5" t="s">
        <v>5857</v>
      </c>
      <c r="B2977" s="15" t="s">
        <v>5858</v>
      </c>
      <c r="C2977" s="20" t="s">
        <v>371</v>
      </c>
      <c r="D2977" s="45">
        <v>191.14111328125</v>
      </c>
      <c r="E2977" s="56">
        <v>191.14266967773437</v>
      </c>
    </row>
    <row r="2978" spans="1:5" ht="45" x14ac:dyDescent="0.25">
      <c r="A2978" s="5" t="s">
        <v>5859</v>
      </c>
      <c r="B2978" s="15" t="s">
        <v>5860</v>
      </c>
      <c r="C2978" s="20" t="s">
        <v>371</v>
      </c>
      <c r="D2978" s="48">
        <v>-2356.347412109375</v>
      </c>
      <c r="E2978" s="59">
        <v>-2356.345947265625</v>
      </c>
    </row>
    <row r="2979" spans="1:5" ht="45" x14ac:dyDescent="0.25">
      <c r="A2979" s="5" t="s">
        <v>5861</v>
      </c>
      <c r="B2979" s="15" t="s">
        <v>5862</v>
      </c>
      <c r="C2979" s="20"/>
      <c r="D2979" s="47">
        <v>-0.25035202503204346</v>
      </c>
      <c r="E2979" s="58">
        <v>-0.25035125017166138</v>
      </c>
    </row>
    <row r="2980" spans="1:5" ht="45" x14ac:dyDescent="0.25">
      <c r="A2980" s="5" t="s">
        <v>5863</v>
      </c>
      <c r="B2980" s="15" t="s">
        <v>5864</v>
      </c>
      <c r="C2980" s="20" t="s">
        <v>3759</v>
      </c>
      <c r="D2980" s="45">
        <v>990.3253173828125</v>
      </c>
      <c r="E2980" s="56">
        <v>990.32513427734375</v>
      </c>
    </row>
    <row r="2981" spans="1:5" ht="45" x14ac:dyDescent="0.25">
      <c r="A2981" s="5" t="s">
        <v>5865</v>
      </c>
      <c r="B2981" s="15" t="s">
        <v>5866</v>
      </c>
      <c r="C2981" s="20" t="s">
        <v>376</v>
      </c>
      <c r="D2981" s="42">
        <v>4.1779575347900391</v>
      </c>
      <c r="E2981" s="53">
        <v>4.1779575347900391</v>
      </c>
    </row>
    <row r="2982" spans="1:5" ht="45" x14ac:dyDescent="0.25">
      <c r="A2982" s="5" t="s">
        <v>5867</v>
      </c>
      <c r="B2982" s="15" t="s">
        <v>5868</v>
      </c>
      <c r="C2982" s="20" t="s">
        <v>5053</v>
      </c>
      <c r="D2982" s="47">
        <v>0.63624119758605957</v>
      </c>
      <c r="E2982" s="58">
        <v>0.63624155521392822</v>
      </c>
    </row>
    <row r="2983" spans="1:5" ht="45" x14ac:dyDescent="0.25">
      <c r="A2983" s="5" t="s">
        <v>5869</v>
      </c>
      <c r="B2983" s="15" t="s">
        <v>5870</v>
      </c>
      <c r="C2983" s="20" t="s">
        <v>5056</v>
      </c>
      <c r="D2983" s="52">
        <v>5.9022527420893312E-4</v>
      </c>
      <c r="E2983" s="63">
        <v>5.9022172354161739E-4</v>
      </c>
    </row>
    <row r="2984" spans="1:5" ht="45" x14ac:dyDescent="0.25">
      <c r="A2984" s="5" t="s">
        <v>5871</v>
      </c>
      <c r="B2984" s="15" t="s">
        <v>5872</v>
      </c>
      <c r="C2984" s="20" t="s">
        <v>38</v>
      </c>
      <c r="D2984" s="42">
        <v>4.9823522567749023</v>
      </c>
      <c r="E2984" s="53">
        <v>5.067624568939209</v>
      </c>
    </row>
    <row r="2985" spans="1:5" ht="45" x14ac:dyDescent="0.25">
      <c r="A2985" s="5" t="s">
        <v>5873</v>
      </c>
      <c r="B2985" s="15" t="s">
        <v>5874</v>
      </c>
      <c r="C2985" s="20" t="s">
        <v>30</v>
      </c>
      <c r="D2985" s="45">
        <v>211.68046569824219</v>
      </c>
      <c r="E2985" s="56">
        <v>211.41502380371094</v>
      </c>
    </row>
    <row r="2986" spans="1:5" ht="45" x14ac:dyDescent="0.25">
      <c r="A2986" s="5" t="s">
        <v>5875</v>
      </c>
      <c r="B2986" s="15" t="s">
        <v>5876</v>
      </c>
      <c r="C2986" s="20" t="s">
        <v>41</v>
      </c>
      <c r="D2986" s="43">
        <v>16.263191223144531</v>
      </c>
      <c r="E2986" s="54">
        <v>16.918737411499023</v>
      </c>
    </row>
    <row r="2987" spans="1:5" ht="45" x14ac:dyDescent="0.25">
      <c r="A2987" s="5" t="s">
        <v>5877</v>
      </c>
      <c r="B2987" s="15" t="s">
        <v>5878</v>
      </c>
      <c r="C2987" s="20" t="s">
        <v>376</v>
      </c>
      <c r="D2987" s="42">
        <v>7.1148381233215332</v>
      </c>
      <c r="E2987" s="53">
        <v>7.1052141189575195</v>
      </c>
    </row>
    <row r="2988" spans="1:5" ht="45" x14ac:dyDescent="0.25">
      <c r="A2988" s="5" t="s">
        <v>5879</v>
      </c>
      <c r="B2988" s="15" t="s">
        <v>5880</v>
      </c>
      <c r="C2988" s="20" t="s">
        <v>371</v>
      </c>
      <c r="D2988" s="48">
        <v>2880.886962890625</v>
      </c>
      <c r="E2988" s="59">
        <v>2879.926513671875</v>
      </c>
    </row>
    <row r="2989" spans="1:5" ht="45" x14ac:dyDescent="0.25">
      <c r="A2989" s="5" t="s">
        <v>5881</v>
      </c>
      <c r="B2989" s="15" t="s">
        <v>5882</v>
      </c>
      <c r="C2989" s="20" t="s">
        <v>371</v>
      </c>
      <c r="D2989" s="45">
        <v>333.39837646484375</v>
      </c>
      <c r="E2989" s="56">
        <v>332.43789672851563</v>
      </c>
    </row>
    <row r="2990" spans="1:5" ht="45" x14ac:dyDescent="0.25">
      <c r="A2990" s="5" t="s">
        <v>5883</v>
      </c>
      <c r="B2990" s="15" t="s">
        <v>5884</v>
      </c>
      <c r="C2990" s="20"/>
      <c r="D2990" s="42">
        <v>1.0630528926849365</v>
      </c>
      <c r="E2990" s="53">
        <v>1.0622982978820801</v>
      </c>
    </row>
    <row r="2991" spans="1:5" ht="45" x14ac:dyDescent="0.25">
      <c r="A2991" s="5" t="s">
        <v>5885</v>
      </c>
      <c r="B2991" s="15" t="s">
        <v>5886</v>
      </c>
      <c r="C2991" s="20" t="s">
        <v>3759</v>
      </c>
      <c r="D2991" s="42">
        <v>2.2815072536468506</v>
      </c>
      <c r="E2991" s="53">
        <v>2.3229877948760986</v>
      </c>
    </row>
    <row r="2992" spans="1:5" ht="45" x14ac:dyDescent="0.25">
      <c r="A2992" s="5" t="s">
        <v>5887</v>
      </c>
      <c r="B2992" s="15" t="s">
        <v>5888</v>
      </c>
      <c r="C2992" s="20" t="s">
        <v>376</v>
      </c>
      <c r="D2992" s="42">
        <v>2.1364660263061523</v>
      </c>
      <c r="E2992" s="53">
        <v>2.1406583786010742</v>
      </c>
    </row>
    <row r="2993" spans="1:5" ht="45" x14ac:dyDescent="0.25">
      <c r="A2993" s="5" t="s">
        <v>5889</v>
      </c>
      <c r="B2993" s="15" t="s">
        <v>5890</v>
      </c>
      <c r="C2993" s="20" t="s">
        <v>5053</v>
      </c>
      <c r="D2993" s="47">
        <v>3.5270325839519501E-2</v>
      </c>
      <c r="E2993" s="58">
        <v>3.5267289727926254E-2</v>
      </c>
    </row>
    <row r="2994" spans="1:5" ht="45" x14ac:dyDescent="0.25">
      <c r="A2994" s="5" t="s">
        <v>5891</v>
      </c>
      <c r="B2994" s="15" t="s">
        <v>5892</v>
      </c>
      <c r="C2994" s="20" t="s">
        <v>5056</v>
      </c>
      <c r="D2994" s="51">
        <v>1.656235872360412E-5</v>
      </c>
      <c r="E2994" s="62">
        <v>1.6549240172025748E-5</v>
      </c>
    </row>
    <row r="2995" spans="1:5" ht="60" x14ac:dyDescent="0.25">
      <c r="A2995" s="5" t="s">
        <v>5893</v>
      </c>
      <c r="B2995" s="15" t="s">
        <v>5894</v>
      </c>
      <c r="C2995" s="20" t="s">
        <v>38</v>
      </c>
      <c r="D2995" s="42">
        <v>4.9823522567749023</v>
      </c>
      <c r="E2995" s="53">
        <v>5.067624568939209</v>
      </c>
    </row>
    <row r="2996" spans="1:5" ht="60" x14ac:dyDescent="0.25">
      <c r="A2996" s="5" t="s">
        <v>5895</v>
      </c>
      <c r="B2996" s="15" t="s">
        <v>5896</v>
      </c>
      <c r="C2996" s="20" t="s">
        <v>30</v>
      </c>
      <c r="D2996" s="45">
        <v>123.42674255371094</v>
      </c>
      <c r="E2996" s="56">
        <v>123.97110748291016</v>
      </c>
    </row>
    <row r="2997" spans="1:5" ht="60" x14ac:dyDescent="0.25">
      <c r="A2997" s="5" t="s">
        <v>5897</v>
      </c>
      <c r="B2997" s="15" t="s">
        <v>5898</v>
      </c>
      <c r="C2997" s="20" t="s">
        <v>41</v>
      </c>
      <c r="D2997" s="43">
        <v>16.263191223144531</v>
      </c>
      <c r="E2997" s="54">
        <v>16.918737411499023</v>
      </c>
    </row>
    <row r="2998" spans="1:5" ht="60" x14ac:dyDescent="0.25">
      <c r="A2998" s="5" t="s">
        <v>5899</v>
      </c>
      <c r="B2998" s="15" t="s">
        <v>5900</v>
      </c>
      <c r="C2998" s="20" t="s">
        <v>376</v>
      </c>
      <c r="D2998" s="42">
        <v>1.5644136667251587</v>
      </c>
      <c r="E2998" s="53">
        <v>1.570238471031189</v>
      </c>
    </row>
    <row r="2999" spans="1:5" ht="60" x14ac:dyDescent="0.25">
      <c r="A2999" s="5" t="s">
        <v>5901</v>
      </c>
      <c r="B2999" s="15" t="s">
        <v>5902</v>
      </c>
      <c r="C2999" s="20" t="s">
        <v>371</v>
      </c>
      <c r="D2999" s="45">
        <v>518.50506591796875</v>
      </c>
      <c r="E2999" s="56">
        <v>520.82452392578125</v>
      </c>
    </row>
    <row r="3000" spans="1:5" ht="60" x14ac:dyDescent="0.25">
      <c r="A3000" s="5" t="s">
        <v>5903</v>
      </c>
      <c r="B3000" s="15" t="s">
        <v>5904</v>
      </c>
      <c r="C3000" s="20" t="s">
        <v>371</v>
      </c>
      <c r="D3000" s="48">
        <v>-2028.9835205078125</v>
      </c>
      <c r="E3000" s="59">
        <v>-2026.6640625</v>
      </c>
    </row>
    <row r="3001" spans="1:5" ht="60" x14ac:dyDescent="0.25">
      <c r="A3001" s="5" t="s">
        <v>5905</v>
      </c>
      <c r="B3001" s="15" t="s">
        <v>5906</v>
      </c>
      <c r="C3001" s="20"/>
      <c r="D3001" s="47">
        <v>-5.7440746575593948E-2</v>
      </c>
      <c r="E3001" s="58">
        <v>-5.7708095759153366E-2</v>
      </c>
    </row>
    <row r="3002" spans="1:5" ht="60" x14ac:dyDescent="0.25">
      <c r="A3002" s="5" t="s">
        <v>5907</v>
      </c>
      <c r="B3002" s="15" t="s">
        <v>5908</v>
      </c>
      <c r="C3002" s="20" t="s">
        <v>3759</v>
      </c>
      <c r="D3002" s="45">
        <v>940.4945068359375</v>
      </c>
      <c r="E3002" s="56">
        <v>940.04974365234375</v>
      </c>
    </row>
    <row r="3003" spans="1:5" ht="60" x14ac:dyDescent="0.25">
      <c r="A3003" s="5" t="s">
        <v>5909</v>
      </c>
      <c r="B3003" s="15" t="s">
        <v>5910</v>
      </c>
      <c r="C3003" s="20" t="s">
        <v>376</v>
      </c>
      <c r="D3003" s="42">
        <v>4.2496938705444336</v>
      </c>
      <c r="E3003" s="53">
        <v>4.2506752014160156</v>
      </c>
    </row>
    <row r="3004" spans="1:5" ht="60" x14ac:dyDescent="0.25">
      <c r="A3004" s="5" t="s">
        <v>5911</v>
      </c>
      <c r="B3004" s="15" t="s">
        <v>5912</v>
      </c>
      <c r="C3004" s="20" t="s">
        <v>5053</v>
      </c>
      <c r="D3004" s="47">
        <v>0.68485820293426514</v>
      </c>
      <c r="E3004" s="58">
        <v>0.68493372201919556</v>
      </c>
    </row>
    <row r="3005" spans="1:5" ht="60" x14ac:dyDescent="0.25">
      <c r="A3005" s="5" t="s">
        <v>5913</v>
      </c>
      <c r="B3005" s="15" t="s">
        <v>5914</v>
      </c>
      <c r="C3005" s="20" t="s">
        <v>5056</v>
      </c>
      <c r="D3005" s="52">
        <v>2.2522915969602764E-4</v>
      </c>
      <c r="E3005" s="63">
        <v>2.2415557759813964E-4</v>
      </c>
    </row>
    <row r="3006" spans="1:5" ht="60" x14ac:dyDescent="0.25">
      <c r="A3006" s="5" t="s">
        <v>5915</v>
      </c>
      <c r="B3006" s="15" t="s">
        <v>5916</v>
      </c>
      <c r="C3006" s="20" t="s">
        <v>38</v>
      </c>
      <c r="D3006" s="42">
        <v>5.7245121002197266</v>
      </c>
      <c r="E3006" s="53">
        <v>5.7245121002197266</v>
      </c>
    </row>
    <row r="3007" spans="1:5" ht="60" x14ac:dyDescent="0.25">
      <c r="A3007" s="5" t="s">
        <v>5917</v>
      </c>
      <c r="B3007" s="15" t="s">
        <v>5918</v>
      </c>
      <c r="C3007" s="20" t="s">
        <v>30</v>
      </c>
      <c r="D3007" s="45">
        <v>117.81520843505859</v>
      </c>
      <c r="E3007" s="56">
        <v>118.35929870605469</v>
      </c>
    </row>
    <row r="3008" spans="1:5" ht="60" x14ac:dyDescent="0.25">
      <c r="A3008" s="5" t="s">
        <v>5919</v>
      </c>
      <c r="B3008" s="15" t="s">
        <v>5920</v>
      </c>
      <c r="C3008" s="20" t="s">
        <v>41</v>
      </c>
      <c r="D3008" s="45">
        <v>279.32296752929687</v>
      </c>
      <c r="E3008" s="56">
        <v>295.12863159179687</v>
      </c>
    </row>
    <row r="3009" spans="1:5" ht="60" x14ac:dyDescent="0.25">
      <c r="A3009" s="5" t="s">
        <v>5921</v>
      </c>
      <c r="B3009" s="15" t="s">
        <v>5922</v>
      </c>
      <c r="C3009" s="20" t="s">
        <v>376</v>
      </c>
      <c r="D3009" s="42">
        <v>1.5038272142410278</v>
      </c>
      <c r="E3009" s="53">
        <v>1.509726881980896</v>
      </c>
    </row>
    <row r="3010" spans="1:5" ht="60" x14ac:dyDescent="0.25">
      <c r="A3010" s="5" t="s">
        <v>5923</v>
      </c>
      <c r="B3010" s="15" t="s">
        <v>5924</v>
      </c>
      <c r="C3010" s="20" t="s">
        <v>371</v>
      </c>
      <c r="D3010" s="45">
        <v>494.73916625976562</v>
      </c>
      <c r="E3010" s="56">
        <v>497.046142578125</v>
      </c>
    </row>
    <row r="3011" spans="1:5" ht="60" x14ac:dyDescent="0.25">
      <c r="A3011" s="5" t="s">
        <v>5925</v>
      </c>
      <c r="B3011" s="15" t="s">
        <v>5926</v>
      </c>
      <c r="C3011" s="20" t="s">
        <v>371</v>
      </c>
      <c r="D3011" s="48">
        <v>-2052.749267578125</v>
      </c>
      <c r="E3011" s="59">
        <v>-2050.4423828125</v>
      </c>
    </row>
    <row r="3012" spans="1:5" ht="60" x14ac:dyDescent="0.25">
      <c r="A3012" s="5" t="s">
        <v>5927</v>
      </c>
      <c r="B3012" s="15" t="s">
        <v>5928</v>
      </c>
      <c r="C3012" s="20"/>
      <c r="D3012" s="47">
        <v>-8.024103194475174E-2</v>
      </c>
      <c r="E3012" s="58">
        <v>-7.9138025641441345E-2</v>
      </c>
    </row>
    <row r="3013" spans="1:5" ht="60" x14ac:dyDescent="0.25">
      <c r="A3013" s="5" t="s">
        <v>5929</v>
      </c>
      <c r="B3013" s="15" t="s">
        <v>5930</v>
      </c>
      <c r="C3013" s="20" t="s">
        <v>3759</v>
      </c>
      <c r="D3013" s="45">
        <v>945.084228515625</v>
      </c>
      <c r="E3013" s="56">
        <v>944.64892578125</v>
      </c>
    </row>
    <row r="3014" spans="1:5" ht="60" x14ac:dyDescent="0.25">
      <c r="A3014" s="5" t="s">
        <v>5931</v>
      </c>
      <c r="B3014" s="15" t="s">
        <v>5932</v>
      </c>
      <c r="C3014" s="20" t="s">
        <v>376</v>
      </c>
      <c r="D3014" s="42">
        <v>4.2396841049194336</v>
      </c>
      <c r="E3014" s="53">
        <v>4.240595817565918</v>
      </c>
    </row>
    <row r="3015" spans="1:5" ht="60" x14ac:dyDescent="0.25">
      <c r="A3015" s="5" t="s">
        <v>5933</v>
      </c>
      <c r="B3015" s="15" t="s">
        <v>5934</v>
      </c>
      <c r="C3015" s="20" t="s">
        <v>5053</v>
      </c>
      <c r="D3015" s="47">
        <v>0.68397784233093262</v>
      </c>
      <c r="E3015" s="58">
        <v>0.68408352136611938</v>
      </c>
    </row>
    <row r="3016" spans="1:5" ht="60" x14ac:dyDescent="0.25">
      <c r="A3016" s="5" t="s">
        <v>5935</v>
      </c>
      <c r="B3016" s="15" t="s">
        <v>5936</v>
      </c>
      <c r="C3016" s="20" t="s">
        <v>5056</v>
      </c>
      <c r="D3016" s="52">
        <v>2.3691389651503414E-4</v>
      </c>
      <c r="E3016" s="63">
        <v>2.3573506041429937E-4</v>
      </c>
    </row>
    <row r="3017" spans="1:5" ht="60" x14ac:dyDescent="0.25">
      <c r="A3017" s="5" t="s">
        <v>5937</v>
      </c>
      <c r="B3017" s="15" t="s">
        <v>5938</v>
      </c>
      <c r="C3017" s="20" t="s">
        <v>38</v>
      </c>
      <c r="D3017" s="43">
        <v>25.020456314086914</v>
      </c>
      <c r="E3017" s="54">
        <v>25.020456314086914</v>
      </c>
    </row>
    <row r="3018" spans="1:5" ht="60" x14ac:dyDescent="0.25">
      <c r="A3018" s="5" t="s">
        <v>5939</v>
      </c>
      <c r="B3018" s="15" t="s">
        <v>5940</v>
      </c>
      <c r="C3018" s="20" t="s">
        <v>30</v>
      </c>
      <c r="D3018" s="45">
        <v>210.81803894042969</v>
      </c>
      <c r="E3018" s="56">
        <v>210.8184814453125</v>
      </c>
    </row>
    <row r="3019" spans="1:5" ht="60" x14ac:dyDescent="0.25">
      <c r="A3019" s="5" t="s">
        <v>5941</v>
      </c>
      <c r="B3019" s="15" t="s">
        <v>5942</v>
      </c>
      <c r="C3019" s="20" t="s">
        <v>41</v>
      </c>
      <c r="D3019" s="43">
        <v>14.382182121276855</v>
      </c>
      <c r="E3019" s="54">
        <v>15.248992919921875</v>
      </c>
    </row>
    <row r="3020" spans="1:5" ht="60" x14ac:dyDescent="0.25">
      <c r="A3020" s="5" t="s">
        <v>5943</v>
      </c>
      <c r="B3020" s="15" t="s">
        <v>5944</v>
      </c>
      <c r="C3020" s="20" t="s">
        <v>376</v>
      </c>
      <c r="D3020" s="42">
        <v>2.4314274787902832</v>
      </c>
      <c r="E3020" s="53">
        <v>2.431431770324707</v>
      </c>
    </row>
    <row r="3021" spans="1:5" ht="60" x14ac:dyDescent="0.25">
      <c r="A3021" s="5" t="s">
        <v>5945</v>
      </c>
      <c r="B3021" s="15" t="s">
        <v>5946</v>
      </c>
      <c r="C3021" s="20" t="s">
        <v>371</v>
      </c>
      <c r="D3021" s="45">
        <v>901.65618896484375</v>
      </c>
      <c r="E3021" s="56">
        <v>901.6583251953125</v>
      </c>
    </row>
    <row r="3022" spans="1:5" ht="60" x14ac:dyDescent="0.25">
      <c r="A3022" s="5" t="s">
        <v>5947</v>
      </c>
      <c r="B3022" s="15" t="s">
        <v>5948</v>
      </c>
      <c r="C3022" s="20" t="s">
        <v>371</v>
      </c>
      <c r="D3022" s="48">
        <v>-1645.832275390625</v>
      </c>
      <c r="E3022" s="59">
        <v>-1645.8302001953125</v>
      </c>
    </row>
    <row r="3023" spans="1:5" ht="60" x14ac:dyDescent="0.25">
      <c r="A3023" s="5" t="s">
        <v>5949</v>
      </c>
      <c r="B3023" s="15" t="s">
        <v>5950</v>
      </c>
      <c r="C3023" s="20"/>
      <c r="D3023" s="47">
        <v>-3.2898698002099991E-2</v>
      </c>
      <c r="E3023" s="58">
        <v>-3.2897539436817169E-2</v>
      </c>
    </row>
    <row r="3024" spans="1:5" ht="60" x14ac:dyDescent="0.25">
      <c r="A3024" s="5" t="s">
        <v>5951</v>
      </c>
      <c r="B3024" s="15" t="s">
        <v>5952</v>
      </c>
      <c r="C3024" s="20" t="s">
        <v>3759</v>
      </c>
      <c r="D3024" s="45">
        <v>852.22283935546875</v>
      </c>
      <c r="E3024" s="56">
        <v>852.2222900390625</v>
      </c>
    </row>
    <row r="3025" spans="1:5" ht="60" x14ac:dyDescent="0.25">
      <c r="A3025" s="5" t="s">
        <v>5953</v>
      </c>
      <c r="B3025" s="15" t="s">
        <v>5954</v>
      </c>
      <c r="C3025" s="20" t="s">
        <v>376</v>
      </c>
      <c r="D3025" s="42">
        <v>4.5514736175537109</v>
      </c>
      <c r="E3025" s="53">
        <v>4.5514769554138184</v>
      </c>
    </row>
    <row r="3026" spans="1:5" ht="60" x14ac:dyDescent="0.25">
      <c r="A3026" s="5" t="s">
        <v>5955</v>
      </c>
      <c r="B3026" s="15" t="s">
        <v>5956</v>
      </c>
      <c r="C3026" s="20" t="s">
        <v>5053</v>
      </c>
      <c r="D3026" s="47">
        <v>0.65668570995330811</v>
      </c>
      <c r="E3026" s="58">
        <v>0.65668535232543945</v>
      </c>
    </row>
    <row r="3027" spans="1:5" ht="60" x14ac:dyDescent="0.25">
      <c r="A3027" s="5" t="s">
        <v>5957</v>
      </c>
      <c r="B3027" s="15" t="s">
        <v>5958</v>
      </c>
      <c r="C3027" s="20" t="s">
        <v>5056</v>
      </c>
      <c r="D3027" s="52">
        <v>1.2658945342991501E-4</v>
      </c>
      <c r="E3027" s="63">
        <v>1.2658917694352567E-4</v>
      </c>
    </row>
    <row r="3028" spans="1:5" ht="30" x14ac:dyDescent="0.25">
      <c r="A3028" s="5" t="s">
        <v>5959</v>
      </c>
      <c r="B3028" s="15" t="s">
        <v>5960</v>
      </c>
      <c r="C3028" s="20" t="s">
        <v>38</v>
      </c>
      <c r="D3028" s="42">
        <v>2.0139999389648437</v>
      </c>
      <c r="E3028" s="53">
        <v>2.0489709377288818</v>
      </c>
    </row>
    <row r="3029" spans="1:5" ht="30" x14ac:dyDescent="0.25">
      <c r="A3029" s="5" t="s">
        <v>5961</v>
      </c>
      <c r="B3029" s="15" t="s">
        <v>5962</v>
      </c>
      <c r="C3029" s="20" t="s">
        <v>30</v>
      </c>
      <c r="D3029" s="45">
        <v>128.84544372558594</v>
      </c>
      <c r="E3029" s="56">
        <v>128.61053466796875</v>
      </c>
    </row>
    <row r="3030" spans="1:5" ht="30" x14ac:dyDescent="0.25">
      <c r="A3030" s="5" t="s">
        <v>5963</v>
      </c>
      <c r="B3030" s="15" t="s">
        <v>5964</v>
      </c>
      <c r="C3030" s="20" t="s">
        <v>41</v>
      </c>
      <c r="D3030" s="45">
        <v>253.53193664550781</v>
      </c>
      <c r="E3030" s="56">
        <v>268.0970458984375</v>
      </c>
    </row>
    <row r="3031" spans="1:5" ht="30" x14ac:dyDescent="0.25">
      <c r="A3031" s="5" t="s">
        <v>5965</v>
      </c>
      <c r="B3031" s="15" t="s">
        <v>5966</v>
      </c>
      <c r="C3031" s="20" t="s">
        <v>376</v>
      </c>
      <c r="D3031" s="42">
        <v>7.1700310707092285</v>
      </c>
      <c r="E3031" s="53">
        <v>7.1601409912109375</v>
      </c>
    </row>
    <row r="3032" spans="1:5" ht="30" x14ac:dyDescent="0.25">
      <c r="A3032" s="5" t="s">
        <v>5967</v>
      </c>
      <c r="B3032" s="15" t="s">
        <v>5968</v>
      </c>
      <c r="C3032" s="20" t="s">
        <v>371</v>
      </c>
      <c r="D3032" s="48">
        <v>2724.668701171875</v>
      </c>
      <c r="E3032" s="59">
        <v>2723.81591796875</v>
      </c>
    </row>
    <row r="3033" spans="1:5" ht="30" x14ac:dyDescent="0.25">
      <c r="A3033" s="5" t="s">
        <v>5969</v>
      </c>
      <c r="B3033" s="15" t="s">
        <v>5970</v>
      </c>
      <c r="C3033" s="20" t="s">
        <v>371</v>
      </c>
      <c r="D3033" s="45">
        <v>177.18017578125</v>
      </c>
      <c r="E3033" s="56">
        <v>176.32730102539062</v>
      </c>
    </row>
    <row r="3034" spans="1:5" ht="30" x14ac:dyDescent="0.25">
      <c r="A3034" s="5" t="s">
        <v>5971</v>
      </c>
      <c r="B3034" s="15" t="s">
        <v>5972</v>
      </c>
      <c r="C3034" s="20"/>
      <c r="D3034" s="42">
        <v>1.0082271099090576</v>
      </c>
      <c r="E3034" s="53">
        <v>1.0074857473373413</v>
      </c>
    </row>
    <row r="3035" spans="1:5" ht="30" x14ac:dyDescent="0.25">
      <c r="A3035" s="5" t="s">
        <v>5973</v>
      </c>
      <c r="B3035" s="15" t="s">
        <v>5974</v>
      </c>
      <c r="C3035" s="20" t="s">
        <v>3759</v>
      </c>
      <c r="D3035" s="42">
        <v>1.1098418235778809</v>
      </c>
      <c r="E3035" s="53">
        <v>1.1303160190582275</v>
      </c>
    </row>
    <row r="3036" spans="1:5" ht="30" x14ac:dyDescent="0.25">
      <c r="A3036" s="5" t="s">
        <v>5975</v>
      </c>
      <c r="B3036" s="15" t="s">
        <v>5976</v>
      </c>
      <c r="C3036" s="20" t="s">
        <v>376</v>
      </c>
      <c r="D3036" s="42">
        <v>2.1032073497772217</v>
      </c>
      <c r="E3036" s="53">
        <v>2.1074919700622559</v>
      </c>
    </row>
    <row r="3037" spans="1:5" ht="45" x14ac:dyDescent="0.25">
      <c r="A3037" s="5" t="s">
        <v>5977</v>
      </c>
      <c r="B3037" s="15" t="s">
        <v>5978</v>
      </c>
      <c r="C3037" s="20" t="s">
        <v>5053</v>
      </c>
      <c r="D3037" s="47">
        <v>2.7589458972215652E-2</v>
      </c>
      <c r="E3037" s="58">
        <v>2.7597082778811455E-2</v>
      </c>
    </row>
    <row r="3038" spans="1:5" ht="45" x14ac:dyDescent="0.25">
      <c r="A3038" s="5" t="s">
        <v>5979</v>
      </c>
      <c r="B3038" s="15" t="s">
        <v>5980</v>
      </c>
      <c r="C3038" s="20" t="s">
        <v>5056</v>
      </c>
      <c r="D3038" s="51">
        <v>1.3315256182977464E-5</v>
      </c>
      <c r="E3038" s="62">
        <v>1.3304128515301272E-5</v>
      </c>
    </row>
    <row r="3039" spans="1:5" ht="45" x14ac:dyDescent="0.25">
      <c r="A3039" s="5" t="s">
        <v>5981</v>
      </c>
      <c r="B3039" s="15" t="s">
        <v>5982</v>
      </c>
      <c r="C3039" s="20" t="s">
        <v>38</v>
      </c>
      <c r="D3039" s="43">
        <v>99.929924011230469</v>
      </c>
      <c r="E3039" s="56">
        <v>101.64845275878906</v>
      </c>
    </row>
    <row r="3040" spans="1:5" ht="45" x14ac:dyDescent="0.25">
      <c r="A3040" s="5" t="s">
        <v>5983</v>
      </c>
      <c r="B3040" s="15" t="s">
        <v>5984</v>
      </c>
      <c r="C3040" s="20" t="s">
        <v>30</v>
      </c>
      <c r="D3040" s="45">
        <v>310.94796752929687</v>
      </c>
      <c r="E3040" s="56">
        <v>312.19708251953125</v>
      </c>
    </row>
    <row r="3041" spans="1:5" ht="45" x14ac:dyDescent="0.25">
      <c r="A3041" s="5" t="s">
        <v>5985</v>
      </c>
      <c r="B3041" s="15" t="s">
        <v>5986</v>
      </c>
      <c r="C3041" s="20" t="s">
        <v>41</v>
      </c>
      <c r="D3041" s="45">
        <v>302.60000610351562</v>
      </c>
      <c r="E3041" s="56">
        <v>319.62393188476562</v>
      </c>
    </row>
    <row r="3042" spans="1:5" ht="45" x14ac:dyDescent="0.25">
      <c r="A3042" s="5" t="s">
        <v>5987</v>
      </c>
      <c r="B3042" s="15" t="s">
        <v>5988</v>
      </c>
      <c r="C3042" s="20" t="s">
        <v>376</v>
      </c>
      <c r="D3042" s="42">
        <v>5.6163253784179687</v>
      </c>
      <c r="E3042" s="53">
        <v>5.6055960655212402</v>
      </c>
    </row>
    <row r="3043" spans="1:5" ht="45" x14ac:dyDescent="0.25">
      <c r="A3043" s="5" t="s">
        <v>5989</v>
      </c>
      <c r="B3043" s="15" t="s">
        <v>5990</v>
      </c>
      <c r="C3043" s="20" t="s">
        <v>371</v>
      </c>
      <c r="D3043" s="48">
        <v>2725.600341796875</v>
      </c>
      <c r="E3043" s="59">
        <v>2722.443359375</v>
      </c>
    </row>
    <row r="3044" spans="1:5" ht="45" x14ac:dyDescent="0.25">
      <c r="A3044" s="5" t="s">
        <v>5991</v>
      </c>
      <c r="B3044" s="15" t="s">
        <v>5992</v>
      </c>
      <c r="C3044" s="20" t="s">
        <v>371</v>
      </c>
      <c r="D3044" s="45">
        <v>178.11170959472656</v>
      </c>
      <c r="E3044" s="56">
        <v>174.954833984375</v>
      </c>
    </row>
    <row r="3045" spans="1:5" ht="45" x14ac:dyDescent="0.25">
      <c r="A3045" s="5" t="s">
        <v>5993</v>
      </c>
      <c r="B3045" s="15" t="s">
        <v>5994</v>
      </c>
      <c r="C3045" s="20"/>
      <c r="D3045" s="47">
        <v>0.99999994039535522</v>
      </c>
      <c r="E3045" s="53">
        <v>1</v>
      </c>
    </row>
    <row r="3046" spans="1:5" ht="45" x14ac:dyDescent="0.25">
      <c r="A3046" s="5" t="s">
        <v>5995</v>
      </c>
      <c r="B3046" s="15" t="s">
        <v>5996</v>
      </c>
      <c r="C3046" s="20" t="s">
        <v>3759</v>
      </c>
      <c r="D3046" s="43">
        <v>55.406192779541016</v>
      </c>
      <c r="E3046" s="54">
        <v>56.583404541015625</v>
      </c>
    </row>
    <row r="3047" spans="1:5" ht="45" x14ac:dyDescent="0.25">
      <c r="A3047" s="5" t="s">
        <v>5997</v>
      </c>
      <c r="B3047" s="15" t="s">
        <v>5998</v>
      </c>
      <c r="C3047" s="20" t="s">
        <v>376</v>
      </c>
      <c r="D3047" s="42">
        <v>6.7270331382751465</v>
      </c>
      <c r="E3047" s="53">
        <v>6.8467483520507812</v>
      </c>
    </row>
    <row r="3048" spans="1:5" ht="60" x14ac:dyDescent="0.25">
      <c r="A3048" s="5" t="s">
        <v>5999</v>
      </c>
      <c r="B3048" s="15" t="s">
        <v>6000</v>
      </c>
      <c r="C3048" s="20" t="s">
        <v>5053</v>
      </c>
      <c r="D3048" s="47">
        <v>7.8958027064800262E-2</v>
      </c>
      <c r="E3048" s="58">
        <v>7.988923043012619E-2</v>
      </c>
    </row>
    <row r="3049" spans="1:5" ht="45" x14ac:dyDescent="0.25">
      <c r="A3049" s="5" t="s">
        <v>6001</v>
      </c>
      <c r="B3049" s="15" t="s">
        <v>6002</v>
      </c>
      <c r="C3049" s="20" t="s">
        <v>5056</v>
      </c>
      <c r="D3049" s="51">
        <v>2.0338715330581181E-5</v>
      </c>
      <c r="E3049" s="62">
        <v>2.0411849618540145E-5</v>
      </c>
    </row>
    <row r="3050" spans="1:5" ht="30" x14ac:dyDescent="0.25">
      <c r="A3050" s="5" t="s">
        <v>6003</v>
      </c>
      <c r="B3050" s="15" t="s">
        <v>6004</v>
      </c>
      <c r="C3050" s="20" t="s">
        <v>38</v>
      </c>
      <c r="D3050" s="42">
        <v>1.2380000352859497</v>
      </c>
      <c r="E3050" s="53">
        <v>1.2594897747039795</v>
      </c>
    </row>
    <row r="3051" spans="1:5" ht="30" x14ac:dyDescent="0.25">
      <c r="A3051" s="5" t="s">
        <v>6005</v>
      </c>
      <c r="B3051" s="15" t="s">
        <v>6006</v>
      </c>
      <c r="C3051" s="20" t="s">
        <v>30</v>
      </c>
      <c r="D3051" s="45">
        <v>105.68572235107422</v>
      </c>
      <c r="E3051" s="56">
        <v>106.18573760986328</v>
      </c>
    </row>
    <row r="3052" spans="1:5" ht="30" x14ac:dyDescent="0.25">
      <c r="A3052" s="5" t="s">
        <v>6007</v>
      </c>
      <c r="B3052" s="15" t="s">
        <v>6008</v>
      </c>
      <c r="C3052" s="20" t="s">
        <v>41</v>
      </c>
      <c r="D3052" s="45">
        <v>253.53193664550781</v>
      </c>
      <c r="E3052" s="56">
        <v>268.0970458984375</v>
      </c>
    </row>
    <row r="3053" spans="1:5" ht="30" x14ac:dyDescent="0.25">
      <c r="A3053" s="5" t="s">
        <v>6009</v>
      </c>
      <c r="B3053" s="15" t="s">
        <v>6010</v>
      </c>
      <c r="C3053" s="20" t="s">
        <v>376</v>
      </c>
      <c r="D3053" s="42">
        <v>7.2013916969299316</v>
      </c>
      <c r="E3053" s="53">
        <v>7.1913280487060547</v>
      </c>
    </row>
    <row r="3054" spans="1:5" ht="30" x14ac:dyDescent="0.25">
      <c r="A3054" s="5" t="s">
        <v>6011</v>
      </c>
      <c r="B3054" s="15" t="s">
        <v>6012</v>
      </c>
      <c r="C3054" s="20" t="s">
        <v>371</v>
      </c>
      <c r="D3054" s="48">
        <v>2651.9521484375</v>
      </c>
      <c r="E3054" s="59">
        <v>2651.051025390625</v>
      </c>
    </row>
    <row r="3055" spans="1:5" ht="30" x14ac:dyDescent="0.25">
      <c r="A3055" s="5" t="s">
        <v>6013</v>
      </c>
      <c r="B3055" s="15" t="s">
        <v>6014</v>
      </c>
      <c r="C3055" s="20" t="s">
        <v>371</v>
      </c>
      <c r="D3055" s="45">
        <v>104.46352386474609</v>
      </c>
      <c r="E3055" s="56">
        <v>103.56237030029297</v>
      </c>
    </row>
    <row r="3056" spans="1:5" ht="30" x14ac:dyDescent="0.25">
      <c r="A3056" s="5" t="s">
        <v>6015</v>
      </c>
      <c r="B3056" s="15" t="s">
        <v>6016</v>
      </c>
      <c r="C3056" s="20"/>
      <c r="D3056" s="47">
        <v>0.98549860715866089</v>
      </c>
      <c r="E3056" s="58">
        <v>0.98474287986755371</v>
      </c>
    </row>
    <row r="3057" spans="1:5" ht="30" x14ac:dyDescent="0.25">
      <c r="A3057" s="5" t="s">
        <v>6017</v>
      </c>
      <c r="B3057" s="15" t="s">
        <v>6018</v>
      </c>
      <c r="C3057" s="20" t="s">
        <v>3759</v>
      </c>
      <c r="D3057" s="47">
        <v>0.73140013217926025</v>
      </c>
      <c r="E3057" s="58">
        <v>0.74383813142776489</v>
      </c>
    </row>
    <row r="3058" spans="1:5" ht="30" x14ac:dyDescent="0.25">
      <c r="A3058" s="5" t="s">
        <v>6019</v>
      </c>
      <c r="B3058" s="15" t="s">
        <v>6020</v>
      </c>
      <c r="C3058" s="20" t="s">
        <v>376</v>
      </c>
      <c r="D3058" s="42">
        <v>4.2225432395935059</v>
      </c>
      <c r="E3058" s="53">
        <v>4.2232108116149902</v>
      </c>
    </row>
    <row r="3059" spans="1:5" ht="45" x14ac:dyDescent="0.25">
      <c r="A3059" s="5" t="s">
        <v>6021</v>
      </c>
      <c r="B3059" s="15" t="s">
        <v>6022</v>
      </c>
      <c r="C3059" s="20" t="s">
        <v>5053</v>
      </c>
      <c r="D3059" s="47">
        <v>2.5405865162611008E-2</v>
      </c>
      <c r="E3059" s="58">
        <v>2.545875683426857E-2</v>
      </c>
    </row>
    <row r="3060" spans="1:5" ht="30" x14ac:dyDescent="0.25">
      <c r="A3060" s="5" t="s">
        <v>6023</v>
      </c>
      <c r="B3060" s="15" t="s">
        <v>6024</v>
      </c>
      <c r="C3060" s="20" t="s">
        <v>5056</v>
      </c>
      <c r="D3060" s="51">
        <v>1.247581258212449E-5</v>
      </c>
      <c r="E3060" s="62">
        <v>1.2493101166910492E-5</v>
      </c>
    </row>
    <row r="3061" spans="1:5" ht="30" x14ac:dyDescent="0.25">
      <c r="A3061" s="5" t="s">
        <v>6025</v>
      </c>
      <c r="B3061" s="15" t="s">
        <v>6026</v>
      </c>
      <c r="C3061" s="20" t="s">
        <v>38</v>
      </c>
      <c r="D3061" s="42">
        <v>1.2380000352859497</v>
      </c>
      <c r="E3061" s="53">
        <v>1.2594897747039795</v>
      </c>
    </row>
    <row r="3062" spans="1:5" ht="30" x14ac:dyDescent="0.25">
      <c r="A3062" s="5" t="s">
        <v>6027</v>
      </c>
      <c r="B3062" s="15" t="s">
        <v>6028</v>
      </c>
      <c r="C3062" s="20" t="s">
        <v>30</v>
      </c>
      <c r="D3062" s="45">
        <v>105.68572235107422</v>
      </c>
      <c r="E3062" s="56">
        <v>106.18573760986328</v>
      </c>
    </row>
    <row r="3063" spans="1:5" ht="30" x14ac:dyDescent="0.25">
      <c r="A3063" s="5" t="s">
        <v>6029</v>
      </c>
      <c r="B3063" s="15" t="s">
        <v>6030</v>
      </c>
      <c r="C3063" s="20" t="s">
        <v>41</v>
      </c>
      <c r="D3063" s="43">
        <v>14.580503463745117</v>
      </c>
      <c r="E3063" s="54">
        <v>15.494991302490234</v>
      </c>
    </row>
    <row r="3064" spans="1:5" ht="30" x14ac:dyDescent="0.25">
      <c r="A3064" s="5" t="s">
        <v>6031</v>
      </c>
      <c r="B3064" s="15" t="s">
        <v>6032</v>
      </c>
      <c r="C3064" s="20" t="s">
        <v>376</v>
      </c>
      <c r="D3064" s="42">
        <v>7.2013916969299316</v>
      </c>
      <c r="E3064" s="53">
        <v>7.1913280487060547</v>
      </c>
    </row>
    <row r="3065" spans="1:5" ht="30" x14ac:dyDescent="0.25">
      <c r="A3065" s="5" t="s">
        <v>6033</v>
      </c>
      <c r="B3065" s="15" t="s">
        <v>6034</v>
      </c>
      <c r="C3065" s="20" t="s">
        <v>371</v>
      </c>
      <c r="D3065" s="48">
        <v>2651.9521484375</v>
      </c>
      <c r="E3065" s="59">
        <v>2651.051025390625</v>
      </c>
    </row>
    <row r="3066" spans="1:5" ht="30" x14ac:dyDescent="0.25">
      <c r="A3066" s="5" t="s">
        <v>6035</v>
      </c>
      <c r="B3066" s="15" t="s">
        <v>6036</v>
      </c>
      <c r="C3066" s="20" t="s">
        <v>371</v>
      </c>
      <c r="D3066" s="45">
        <v>104.46352386474609</v>
      </c>
      <c r="E3066" s="56">
        <v>103.56237030029297</v>
      </c>
    </row>
    <row r="3067" spans="1:5" ht="30" x14ac:dyDescent="0.25">
      <c r="A3067" s="5" t="s">
        <v>6037</v>
      </c>
      <c r="B3067" s="15" t="s">
        <v>6038</v>
      </c>
      <c r="C3067" s="20"/>
      <c r="D3067" s="47">
        <v>0.98549860715866089</v>
      </c>
      <c r="E3067" s="58">
        <v>0.98474287986755371</v>
      </c>
    </row>
    <row r="3068" spans="1:5" ht="30" x14ac:dyDescent="0.25">
      <c r="A3068" s="5" t="s">
        <v>6039</v>
      </c>
      <c r="B3068" s="15" t="s">
        <v>6040</v>
      </c>
      <c r="C3068" s="20" t="s">
        <v>3759</v>
      </c>
      <c r="D3068" s="47">
        <v>0.73140013217926025</v>
      </c>
      <c r="E3068" s="58">
        <v>0.74383813142776489</v>
      </c>
    </row>
    <row r="3069" spans="1:5" ht="30" x14ac:dyDescent="0.25">
      <c r="A3069" s="5" t="s">
        <v>6041</v>
      </c>
      <c r="B3069" s="15" t="s">
        <v>6042</v>
      </c>
      <c r="C3069" s="20" t="s">
        <v>376</v>
      </c>
      <c r="D3069" s="42">
        <v>4.2225432395935059</v>
      </c>
      <c r="E3069" s="53">
        <v>4.2232108116149902</v>
      </c>
    </row>
    <row r="3070" spans="1:5" ht="30" x14ac:dyDescent="0.25">
      <c r="A3070" s="5" t="s">
        <v>6043</v>
      </c>
      <c r="B3070" s="15" t="s">
        <v>6044</v>
      </c>
      <c r="C3070" s="20" t="s">
        <v>5053</v>
      </c>
      <c r="D3070" s="47">
        <v>2.5405865162611008E-2</v>
      </c>
      <c r="E3070" s="58">
        <v>2.545875683426857E-2</v>
      </c>
    </row>
    <row r="3071" spans="1:5" ht="30" x14ac:dyDescent="0.25">
      <c r="A3071" s="5" t="s">
        <v>6045</v>
      </c>
      <c r="B3071" s="15" t="s">
        <v>6046</v>
      </c>
      <c r="C3071" s="20" t="s">
        <v>5056</v>
      </c>
      <c r="D3071" s="51">
        <v>1.247581258212449E-5</v>
      </c>
      <c r="E3071" s="62">
        <v>1.2493101166910492E-5</v>
      </c>
    </row>
    <row r="3072" spans="1:5" ht="30" x14ac:dyDescent="0.25">
      <c r="A3072" s="5" t="s">
        <v>6047</v>
      </c>
      <c r="B3072" s="15" t="s">
        <v>6048</v>
      </c>
      <c r="C3072" s="20" t="s">
        <v>38</v>
      </c>
      <c r="D3072" s="42">
        <v>1.2380000352859497</v>
      </c>
      <c r="E3072" s="53">
        <v>1.2594897747039795</v>
      </c>
    </row>
    <row r="3073" spans="1:5" ht="30" x14ac:dyDescent="0.25">
      <c r="A3073" s="5" t="s">
        <v>6049</v>
      </c>
      <c r="B3073" s="15" t="s">
        <v>6050</v>
      </c>
      <c r="C3073" s="20" t="s">
        <v>30</v>
      </c>
      <c r="D3073" s="45">
        <v>105.68572235107422</v>
      </c>
      <c r="E3073" s="56">
        <v>106.18573760986328</v>
      </c>
    </row>
    <row r="3074" spans="1:5" ht="30" x14ac:dyDescent="0.25">
      <c r="A3074" s="5" t="s">
        <v>6051</v>
      </c>
      <c r="B3074" s="15" t="s">
        <v>6052</v>
      </c>
      <c r="C3074" s="20" t="s">
        <v>41</v>
      </c>
      <c r="D3074" s="45">
        <v>238.95144653320312</v>
      </c>
      <c r="E3074" s="56">
        <v>252.60205078125</v>
      </c>
    </row>
    <row r="3075" spans="1:5" ht="30" x14ac:dyDescent="0.25">
      <c r="A3075" s="5" t="s">
        <v>6053</v>
      </c>
      <c r="B3075" s="15" t="s">
        <v>6054</v>
      </c>
      <c r="C3075" s="20" t="s">
        <v>376</v>
      </c>
      <c r="D3075" s="42">
        <v>7.2013916969299316</v>
      </c>
      <c r="E3075" s="53">
        <v>7.1913280487060547</v>
      </c>
    </row>
    <row r="3076" spans="1:5" ht="30" x14ac:dyDescent="0.25">
      <c r="A3076" s="5" t="s">
        <v>6055</v>
      </c>
      <c r="B3076" s="15" t="s">
        <v>6056</v>
      </c>
      <c r="C3076" s="20" t="s">
        <v>371</v>
      </c>
      <c r="D3076" s="48">
        <v>2651.9521484375</v>
      </c>
      <c r="E3076" s="59">
        <v>2651.051025390625</v>
      </c>
    </row>
    <row r="3077" spans="1:5" ht="30" x14ac:dyDescent="0.25">
      <c r="A3077" s="5" t="s">
        <v>6057</v>
      </c>
      <c r="B3077" s="15" t="s">
        <v>6058</v>
      </c>
      <c r="C3077" s="20" t="s">
        <v>371</v>
      </c>
      <c r="D3077" s="45">
        <v>104.46352386474609</v>
      </c>
      <c r="E3077" s="56">
        <v>103.56237030029297</v>
      </c>
    </row>
    <row r="3078" spans="1:5" ht="30" x14ac:dyDescent="0.25">
      <c r="A3078" s="5" t="s">
        <v>6059</v>
      </c>
      <c r="B3078" s="15" t="s">
        <v>6060</v>
      </c>
      <c r="C3078" s="20"/>
      <c r="D3078" s="47">
        <v>0.98549860715866089</v>
      </c>
      <c r="E3078" s="58">
        <v>0.98474287986755371</v>
      </c>
    </row>
    <row r="3079" spans="1:5" ht="30" x14ac:dyDescent="0.25">
      <c r="A3079" s="5" t="s">
        <v>6061</v>
      </c>
      <c r="B3079" s="15" t="s">
        <v>6062</v>
      </c>
      <c r="C3079" s="20" t="s">
        <v>3759</v>
      </c>
      <c r="D3079" s="47">
        <v>0.73140013217926025</v>
      </c>
      <c r="E3079" s="58">
        <v>0.74383813142776489</v>
      </c>
    </row>
    <row r="3080" spans="1:5" ht="30" x14ac:dyDescent="0.25">
      <c r="A3080" s="5" t="s">
        <v>6063</v>
      </c>
      <c r="B3080" s="15" t="s">
        <v>6064</v>
      </c>
      <c r="C3080" s="20" t="s">
        <v>376</v>
      </c>
      <c r="D3080" s="42">
        <v>4.2225432395935059</v>
      </c>
      <c r="E3080" s="53">
        <v>4.2232108116149902</v>
      </c>
    </row>
    <row r="3081" spans="1:5" ht="45" x14ac:dyDescent="0.25">
      <c r="A3081" s="5" t="s">
        <v>6065</v>
      </c>
      <c r="B3081" s="15" t="s">
        <v>6066</v>
      </c>
      <c r="C3081" s="20" t="s">
        <v>5053</v>
      </c>
      <c r="D3081" s="47">
        <v>2.5405865162611008E-2</v>
      </c>
      <c r="E3081" s="58">
        <v>2.545875683426857E-2</v>
      </c>
    </row>
    <row r="3082" spans="1:5" ht="45" x14ac:dyDescent="0.25">
      <c r="A3082" s="5" t="s">
        <v>6067</v>
      </c>
      <c r="B3082" s="15" t="s">
        <v>6068</v>
      </c>
      <c r="C3082" s="20" t="s">
        <v>5056</v>
      </c>
      <c r="D3082" s="51">
        <v>1.247581258212449E-5</v>
      </c>
      <c r="E3082" s="62">
        <v>1.2493101166910492E-5</v>
      </c>
    </row>
    <row r="3083" spans="1:5" ht="30" x14ac:dyDescent="0.25">
      <c r="A3083" s="5" t="s">
        <v>6069</v>
      </c>
      <c r="B3083" s="15" t="s">
        <v>6070</v>
      </c>
      <c r="C3083" s="20" t="s">
        <v>38</v>
      </c>
      <c r="D3083" s="47">
        <v>0.37000000476837158</v>
      </c>
      <c r="E3083" s="58">
        <v>0.3759550154209137</v>
      </c>
    </row>
    <row r="3084" spans="1:5" ht="30" x14ac:dyDescent="0.25">
      <c r="A3084" s="5" t="s">
        <v>6071</v>
      </c>
      <c r="B3084" s="15" t="s">
        <v>6072</v>
      </c>
      <c r="C3084" s="20" t="s">
        <v>30</v>
      </c>
      <c r="D3084" s="43">
        <v>73.994369506835938</v>
      </c>
      <c r="E3084" s="54">
        <v>74.373939514160156</v>
      </c>
    </row>
    <row r="3085" spans="1:5" ht="30" x14ac:dyDescent="0.25">
      <c r="A3085" s="5" t="s">
        <v>6073</v>
      </c>
      <c r="B3085" s="15" t="s">
        <v>6074</v>
      </c>
      <c r="C3085" s="20" t="s">
        <v>41</v>
      </c>
      <c r="D3085" s="45">
        <v>238.95144653320312</v>
      </c>
      <c r="E3085" s="56">
        <v>252.60205078125</v>
      </c>
    </row>
    <row r="3086" spans="1:5" ht="30" x14ac:dyDescent="0.25">
      <c r="A3086" s="5" t="s">
        <v>6075</v>
      </c>
      <c r="B3086" s="15" t="s">
        <v>6076</v>
      </c>
      <c r="C3086" s="20" t="s">
        <v>376</v>
      </c>
      <c r="D3086" s="42">
        <v>7.2800431251525879</v>
      </c>
      <c r="E3086" s="53">
        <v>7.2698254585266113</v>
      </c>
    </row>
    <row r="3087" spans="1:5" ht="30" x14ac:dyDescent="0.25">
      <c r="A3087" s="5" t="s">
        <v>6077</v>
      </c>
      <c r="B3087" s="15" t="s">
        <v>6078</v>
      </c>
      <c r="C3087" s="20" t="s">
        <v>371</v>
      </c>
      <c r="D3087" s="48">
        <v>2488.639892578125</v>
      </c>
      <c r="E3087" s="59">
        <v>2487.47119140625</v>
      </c>
    </row>
    <row r="3088" spans="1:5" ht="30" x14ac:dyDescent="0.25">
      <c r="A3088" s="5" t="s">
        <v>6079</v>
      </c>
      <c r="B3088" s="15" t="s">
        <v>6080</v>
      </c>
      <c r="C3088" s="20" t="s">
        <v>371</v>
      </c>
      <c r="D3088" s="43">
        <v>-58.848628997802734</v>
      </c>
      <c r="E3088" s="54">
        <v>-60.017230987548828</v>
      </c>
    </row>
    <row r="3089" spans="1:5" ht="30" x14ac:dyDescent="0.25">
      <c r="A3089" s="5" t="s">
        <v>6081</v>
      </c>
      <c r="B3089" s="15" t="s">
        <v>6082</v>
      </c>
      <c r="C3089" s="20"/>
      <c r="D3089" s="47">
        <v>0.93790328502655029</v>
      </c>
      <c r="E3089" s="58">
        <v>0.93709766864776611</v>
      </c>
    </row>
    <row r="3090" spans="1:5" ht="30" x14ac:dyDescent="0.25">
      <c r="A3090" s="5" t="s">
        <v>6083</v>
      </c>
      <c r="B3090" s="15" t="s">
        <v>6084</v>
      </c>
      <c r="C3090" s="20" t="s">
        <v>3759</v>
      </c>
      <c r="D3090" s="47">
        <v>0.2482122927904129</v>
      </c>
      <c r="E3090" s="58">
        <v>0.25216943025588989</v>
      </c>
    </row>
    <row r="3091" spans="1:5" ht="30" x14ac:dyDescent="0.25">
      <c r="A3091" s="5" t="s">
        <v>6085</v>
      </c>
      <c r="B3091" s="15" t="s">
        <v>6086</v>
      </c>
      <c r="C3091" s="20" t="s">
        <v>376</v>
      </c>
      <c r="D3091" s="42">
        <v>4.19207763671875</v>
      </c>
      <c r="E3091" s="53">
        <v>4.1923232078552246</v>
      </c>
    </row>
    <row r="3092" spans="1:5" ht="45" x14ac:dyDescent="0.25">
      <c r="A3092" s="5" t="s">
        <v>6087</v>
      </c>
      <c r="B3092" s="15" t="s">
        <v>6088</v>
      </c>
      <c r="C3092" s="20" t="s">
        <v>5053</v>
      </c>
      <c r="D3092" s="47">
        <v>2.2335086017847061E-2</v>
      </c>
      <c r="E3092" s="58">
        <v>2.2369010373950005E-2</v>
      </c>
    </row>
    <row r="3093" spans="1:5" ht="30" x14ac:dyDescent="0.25">
      <c r="A3093" s="5" t="s">
        <v>6089</v>
      </c>
      <c r="B3093" s="15" t="s">
        <v>6090</v>
      </c>
      <c r="C3093" s="20" t="s">
        <v>5056</v>
      </c>
      <c r="D3093" s="51">
        <v>1.1398004062357359E-5</v>
      </c>
      <c r="E3093" s="62">
        <v>1.1410637853259686E-5</v>
      </c>
    </row>
    <row r="3094" spans="1:5" ht="30" x14ac:dyDescent="0.25">
      <c r="A3094" s="5" t="s">
        <v>6091</v>
      </c>
      <c r="B3094" s="15" t="s">
        <v>6092</v>
      </c>
      <c r="C3094" s="20" t="s">
        <v>38</v>
      </c>
      <c r="D3094" s="47">
        <v>0.37000000476837158</v>
      </c>
      <c r="E3094" s="58">
        <v>0.3759550154209137</v>
      </c>
    </row>
    <row r="3095" spans="1:5" ht="30" x14ac:dyDescent="0.25">
      <c r="A3095" s="5" t="s">
        <v>6093</v>
      </c>
      <c r="B3095" s="15" t="s">
        <v>6094</v>
      </c>
      <c r="C3095" s="20" t="s">
        <v>30</v>
      </c>
      <c r="D3095" s="43">
        <v>73.994369506835938</v>
      </c>
      <c r="E3095" s="54">
        <v>74.373939514160156</v>
      </c>
    </row>
    <row r="3096" spans="1:5" ht="30" x14ac:dyDescent="0.25">
      <c r="A3096" s="5" t="s">
        <v>6095</v>
      </c>
      <c r="B3096" s="15" t="s">
        <v>6096</v>
      </c>
      <c r="C3096" s="20" t="s">
        <v>41</v>
      </c>
      <c r="D3096" s="43">
        <v>11.036958694458008</v>
      </c>
      <c r="E3096" s="54">
        <v>11.849860191345215</v>
      </c>
    </row>
    <row r="3097" spans="1:5" ht="30" x14ac:dyDescent="0.25">
      <c r="A3097" s="5" t="s">
        <v>6097</v>
      </c>
      <c r="B3097" s="15" t="s">
        <v>6098</v>
      </c>
      <c r="C3097" s="20" t="s">
        <v>376</v>
      </c>
      <c r="D3097" s="42">
        <v>7.3412356376647949</v>
      </c>
      <c r="E3097" s="53">
        <v>7.3310332298278809</v>
      </c>
    </row>
    <row r="3098" spans="1:5" ht="30" x14ac:dyDescent="0.25">
      <c r="A3098" s="5" t="s">
        <v>6099</v>
      </c>
      <c r="B3098" s="15" t="s">
        <v>6100</v>
      </c>
      <c r="C3098" s="20" t="s">
        <v>371</v>
      </c>
      <c r="D3098" s="48">
        <v>2509.882568359375</v>
      </c>
      <c r="E3098" s="59">
        <v>2508.742431640625</v>
      </c>
    </row>
    <row r="3099" spans="1:5" ht="30" x14ac:dyDescent="0.25">
      <c r="A3099" s="5" t="s">
        <v>6101</v>
      </c>
      <c r="B3099" s="15" t="s">
        <v>6102</v>
      </c>
      <c r="C3099" s="20" t="s">
        <v>371</v>
      </c>
      <c r="D3099" s="43">
        <v>-37.606033325195313</v>
      </c>
      <c r="E3099" s="54">
        <v>-38.746223449707031</v>
      </c>
    </row>
    <row r="3100" spans="1:5" ht="30" x14ac:dyDescent="0.25">
      <c r="A3100" s="5" t="s">
        <v>6103</v>
      </c>
      <c r="B3100" s="15" t="s">
        <v>6104</v>
      </c>
      <c r="C3100" s="20"/>
      <c r="D3100" s="47">
        <v>0.94704723358154297</v>
      </c>
      <c r="E3100" s="58">
        <v>0.94625759124755859</v>
      </c>
    </row>
    <row r="3101" spans="1:5" ht="30" x14ac:dyDescent="0.25">
      <c r="A3101" s="5" t="s">
        <v>6105</v>
      </c>
      <c r="B3101" s="15" t="s">
        <v>6106</v>
      </c>
      <c r="C3101" s="20" t="s">
        <v>3759</v>
      </c>
      <c r="D3101" s="47">
        <v>0.24581637978553772</v>
      </c>
      <c r="E3101" s="58">
        <v>0.2497289776802063</v>
      </c>
    </row>
    <row r="3102" spans="1:5" ht="30" x14ac:dyDescent="0.25">
      <c r="A3102" s="5" t="s">
        <v>6107</v>
      </c>
      <c r="B3102" s="15" t="s">
        <v>6108</v>
      </c>
      <c r="C3102" s="20" t="s">
        <v>376</v>
      </c>
      <c r="D3102" s="42">
        <v>4.19207763671875</v>
      </c>
      <c r="E3102" s="53">
        <v>4.1923232078552246</v>
      </c>
    </row>
    <row r="3103" spans="1:5" ht="30" x14ac:dyDescent="0.25">
      <c r="A3103" s="5" t="s">
        <v>6109</v>
      </c>
      <c r="B3103" s="15" t="s">
        <v>6110</v>
      </c>
      <c r="C3103" s="20" t="s">
        <v>5053</v>
      </c>
      <c r="D3103" s="47">
        <v>2.2335086017847061E-2</v>
      </c>
      <c r="E3103" s="58">
        <v>2.2369010373950005E-2</v>
      </c>
    </row>
    <row r="3104" spans="1:5" ht="30" x14ac:dyDescent="0.25">
      <c r="A3104" s="5" t="s">
        <v>6111</v>
      </c>
      <c r="B3104" s="15" t="s">
        <v>6112</v>
      </c>
      <c r="C3104" s="20" t="s">
        <v>5056</v>
      </c>
      <c r="D3104" s="51">
        <v>1.1398004062357359E-5</v>
      </c>
      <c r="E3104" s="62">
        <v>1.1410637853259686E-5</v>
      </c>
    </row>
    <row r="3105" spans="1:5" ht="30" x14ac:dyDescent="0.25">
      <c r="A3105" s="5" t="s">
        <v>6113</v>
      </c>
      <c r="B3105" s="15" t="s">
        <v>6114</v>
      </c>
      <c r="C3105" s="20" t="s">
        <v>38</v>
      </c>
      <c r="D3105" s="47">
        <v>0.37000000476837158</v>
      </c>
      <c r="E3105" s="58">
        <v>0.3759550154209137</v>
      </c>
    </row>
    <row r="3106" spans="1:5" ht="30" x14ac:dyDescent="0.25">
      <c r="A3106" s="5" t="s">
        <v>6115</v>
      </c>
      <c r="B3106" s="15" t="s">
        <v>6116</v>
      </c>
      <c r="C3106" s="20" t="s">
        <v>30</v>
      </c>
      <c r="D3106" s="43">
        <v>73.994369506835938</v>
      </c>
      <c r="E3106" s="54">
        <v>74.373939514160156</v>
      </c>
    </row>
    <row r="3107" spans="1:5" ht="30" x14ac:dyDescent="0.25">
      <c r="A3107" s="5" t="s">
        <v>6117</v>
      </c>
      <c r="B3107" s="15" t="s">
        <v>6118</v>
      </c>
      <c r="C3107" s="20" t="s">
        <v>41</v>
      </c>
      <c r="D3107" s="45">
        <v>228.90780639648437</v>
      </c>
      <c r="E3107" s="56">
        <v>241.81867980957031</v>
      </c>
    </row>
    <row r="3108" spans="1:5" ht="30" x14ac:dyDescent="0.25">
      <c r="A3108" s="5" t="s">
        <v>6119</v>
      </c>
      <c r="B3108" s="15" t="s">
        <v>6120</v>
      </c>
      <c r="C3108" s="20" t="s">
        <v>376</v>
      </c>
      <c r="D3108" s="42">
        <v>7.2800431251525879</v>
      </c>
      <c r="E3108" s="53">
        <v>7.2698254585266113</v>
      </c>
    </row>
    <row r="3109" spans="1:5" ht="30" x14ac:dyDescent="0.25">
      <c r="A3109" s="5" t="s">
        <v>6121</v>
      </c>
      <c r="B3109" s="15" t="s">
        <v>6122</v>
      </c>
      <c r="C3109" s="20" t="s">
        <v>371</v>
      </c>
      <c r="D3109" s="48">
        <v>2488.639892578125</v>
      </c>
      <c r="E3109" s="59">
        <v>2487.47119140625</v>
      </c>
    </row>
    <row r="3110" spans="1:5" ht="30" x14ac:dyDescent="0.25">
      <c r="A3110" s="5" t="s">
        <v>6123</v>
      </c>
      <c r="B3110" s="15" t="s">
        <v>6124</v>
      </c>
      <c r="C3110" s="20" t="s">
        <v>371</v>
      </c>
      <c r="D3110" s="43">
        <v>-58.848628997802734</v>
      </c>
      <c r="E3110" s="54">
        <v>-60.017230987548828</v>
      </c>
    </row>
    <row r="3111" spans="1:5" ht="30" x14ac:dyDescent="0.25">
      <c r="A3111" s="5" t="s">
        <v>6125</v>
      </c>
      <c r="B3111" s="15" t="s">
        <v>6126</v>
      </c>
      <c r="C3111" s="20"/>
      <c r="D3111" s="47">
        <v>0.93790328502655029</v>
      </c>
      <c r="E3111" s="58">
        <v>0.93709766864776611</v>
      </c>
    </row>
    <row r="3112" spans="1:5" ht="30" x14ac:dyDescent="0.25">
      <c r="A3112" s="5" t="s">
        <v>6127</v>
      </c>
      <c r="B3112" s="15" t="s">
        <v>6128</v>
      </c>
      <c r="C3112" s="20" t="s">
        <v>3759</v>
      </c>
      <c r="D3112" s="47">
        <v>0.2482122927904129</v>
      </c>
      <c r="E3112" s="58">
        <v>0.25216943025588989</v>
      </c>
    </row>
    <row r="3113" spans="1:5" ht="30" x14ac:dyDescent="0.25">
      <c r="A3113" s="5" t="s">
        <v>6129</v>
      </c>
      <c r="B3113" s="15" t="s">
        <v>6130</v>
      </c>
      <c r="C3113" s="20" t="s">
        <v>376</v>
      </c>
      <c r="D3113" s="42">
        <v>4.19207763671875</v>
      </c>
      <c r="E3113" s="53">
        <v>4.1923232078552246</v>
      </c>
    </row>
    <row r="3114" spans="1:5" ht="45" x14ac:dyDescent="0.25">
      <c r="A3114" s="5" t="s">
        <v>6131</v>
      </c>
      <c r="B3114" s="15" t="s">
        <v>6132</v>
      </c>
      <c r="C3114" s="20" t="s">
        <v>5053</v>
      </c>
      <c r="D3114" s="47">
        <v>2.2335086017847061E-2</v>
      </c>
      <c r="E3114" s="58">
        <v>2.2369010373950005E-2</v>
      </c>
    </row>
    <row r="3115" spans="1:5" ht="45" x14ac:dyDescent="0.25">
      <c r="A3115" s="5" t="s">
        <v>6133</v>
      </c>
      <c r="B3115" s="15" t="s">
        <v>6134</v>
      </c>
      <c r="C3115" s="20" t="s">
        <v>5056</v>
      </c>
      <c r="D3115" s="51">
        <v>1.1398004062357359E-5</v>
      </c>
      <c r="E3115" s="62">
        <v>1.1410637853259686E-5</v>
      </c>
    </row>
    <row r="3116" spans="1:5" ht="45" x14ac:dyDescent="0.25">
      <c r="A3116" s="5" t="s">
        <v>6135</v>
      </c>
      <c r="B3116" s="15" t="s">
        <v>6136</v>
      </c>
      <c r="C3116" s="20" t="s">
        <v>38</v>
      </c>
      <c r="D3116" s="47">
        <v>0.45740789175033569</v>
      </c>
      <c r="E3116" s="58">
        <v>0.45740789175033569</v>
      </c>
    </row>
    <row r="3117" spans="1:5" ht="45" x14ac:dyDescent="0.25">
      <c r="A3117" s="5" t="s">
        <v>6137</v>
      </c>
      <c r="B3117" s="15" t="s">
        <v>6138</v>
      </c>
      <c r="C3117" s="20" t="s">
        <v>30</v>
      </c>
      <c r="D3117" s="43">
        <v>45.517333984375</v>
      </c>
      <c r="E3117" s="54">
        <v>45.517333984375</v>
      </c>
    </row>
    <row r="3118" spans="1:5" ht="45" x14ac:dyDescent="0.25">
      <c r="A3118" s="5" t="s">
        <v>6139</v>
      </c>
      <c r="B3118" s="15" t="s">
        <v>6140</v>
      </c>
      <c r="C3118" s="20" t="s">
        <v>41</v>
      </c>
      <c r="D3118" s="45">
        <v>278.51434326171875</v>
      </c>
      <c r="E3118" s="56">
        <v>294.27737426757812</v>
      </c>
    </row>
    <row r="3119" spans="1:5" ht="45" x14ac:dyDescent="0.25">
      <c r="A3119" s="5" t="s">
        <v>6141</v>
      </c>
      <c r="B3119" s="15" t="s">
        <v>6142</v>
      </c>
      <c r="C3119" s="20" t="s">
        <v>376</v>
      </c>
      <c r="D3119" s="47">
        <v>0.64539831876754761</v>
      </c>
      <c r="E3119" s="58">
        <v>0.64539831876754761</v>
      </c>
    </row>
    <row r="3120" spans="1:5" ht="45" x14ac:dyDescent="0.25">
      <c r="A3120" s="5" t="s">
        <v>6143</v>
      </c>
      <c r="B3120" s="15" t="s">
        <v>6144</v>
      </c>
      <c r="C3120" s="20" t="s">
        <v>371</v>
      </c>
      <c r="D3120" s="45">
        <v>190.57810974121094</v>
      </c>
      <c r="E3120" s="56">
        <v>190.57810974121094</v>
      </c>
    </row>
    <row r="3121" spans="1:5" ht="45" x14ac:dyDescent="0.25">
      <c r="A3121" s="5" t="s">
        <v>6145</v>
      </c>
      <c r="B3121" s="15" t="s">
        <v>6146</v>
      </c>
      <c r="C3121" s="20" t="s">
        <v>371</v>
      </c>
      <c r="D3121" s="48">
        <v>-2356.910400390625</v>
      </c>
      <c r="E3121" s="59">
        <v>-2356.910400390625</v>
      </c>
    </row>
    <row r="3122" spans="1:5" ht="45" x14ac:dyDescent="0.25">
      <c r="A3122" s="5" t="s">
        <v>6147</v>
      </c>
      <c r="B3122" s="15" t="s">
        <v>6148</v>
      </c>
      <c r="C3122" s="20"/>
      <c r="D3122" s="47">
        <v>-6.0882221907377243E-2</v>
      </c>
      <c r="E3122" s="58">
        <v>-6.0882221907377243E-2</v>
      </c>
    </row>
    <row r="3123" spans="1:5" ht="45" x14ac:dyDescent="0.25">
      <c r="A3123" s="5" t="s">
        <v>6149</v>
      </c>
      <c r="B3123" s="15" t="s">
        <v>6150</v>
      </c>
      <c r="C3123" s="20" t="s">
        <v>3759</v>
      </c>
      <c r="D3123" s="45">
        <v>990.01934814453125</v>
      </c>
      <c r="E3123" s="56">
        <v>990.01934814453125</v>
      </c>
    </row>
    <row r="3124" spans="1:5" ht="45" x14ac:dyDescent="0.25">
      <c r="A3124" s="5" t="s">
        <v>6151</v>
      </c>
      <c r="B3124" s="15" t="s">
        <v>6152</v>
      </c>
      <c r="C3124" s="20" t="s">
        <v>376</v>
      </c>
      <c r="D3124" s="42">
        <v>4.179621696472168</v>
      </c>
      <c r="E3124" s="53">
        <v>4.179621696472168</v>
      </c>
    </row>
    <row r="3125" spans="1:5" ht="60" x14ac:dyDescent="0.25">
      <c r="A3125" s="5" t="s">
        <v>6153</v>
      </c>
      <c r="B3125" s="15" t="s">
        <v>6154</v>
      </c>
      <c r="C3125" s="20" t="s">
        <v>5053</v>
      </c>
      <c r="D3125" s="47">
        <v>0.6358950138092041</v>
      </c>
      <c r="E3125" s="58">
        <v>0.6358950138092041</v>
      </c>
    </row>
    <row r="3126" spans="1:5" ht="45" x14ac:dyDescent="0.25">
      <c r="A3126" s="5" t="s">
        <v>6155</v>
      </c>
      <c r="B3126" s="15" t="s">
        <v>6156</v>
      </c>
      <c r="C3126" s="20" t="s">
        <v>5056</v>
      </c>
      <c r="D3126" s="52">
        <v>5.9002696070820093E-4</v>
      </c>
      <c r="E3126" s="63">
        <v>5.9002696070820093E-4</v>
      </c>
    </row>
    <row r="3127" spans="1:5" ht="60" x14ac:dyDescent="0.25">
      <c r="A3127" s="5" t="s">
        <v>6157</v>
      </c>
      <c r="B3127" s="15" t="s">
        <v>6158</v>
      </c>
      <c r="C3127" s="20" t="s">
        <v>38</v>
      </c>
      <c r="D3127" s="45">
        <v>110.42652893066406</v>
      </c>
      <c r="E3127" s="56">
        <v>112.31845855712891</v>
      </c>
    </row>
    <row r="3128" spans="1:5" ht="60" x14ac:dyDescent="0.25">
      <c r="A3128" s="5" t="s">
        <v>6159</v>
      </c>
      <c r="B3128" s="15" t="s">
        <v>6160</v>
      </c>
      <c r="C3128" s="20" t="s">
        <v>30</v>
      </c>
      <c r="D3128" s="45">
        <v>203.77763366699219</v>
      </c>
      <c r="E3128" s="56">
        <v>203.77777099609375</v>
      </c>
    </row>
    <row r="3129" spans="1:5" ht="60" x14ac:dyDescent="0.25">
      <c r="A3129" s="5" t="s">
        <v>6161</v>
      </c>
      <c r="B3129" s="15" t="s">
        <v>6162</v>
      </c>
      <c r="C3129" s="20" t="s">
        <v>41</v>
      </c>
      <c r="D3129" s="45">
        <v>303.35650634765625</v>
      </c>
      <c r="E3129" s="56">
        <v>320.42303466796875</v>
      </c>
    </row>
    <row r="3130" spans="1:5" ht="60" x14ac:dyDescent="0.25">
      <c r="A3130" s="5" t="s">
        <v>6163</v>
      </c>
      <c r="B3130" s="15" t="s">
        <v>6164</v>
      </c>
      <c r="C3130" s="20" t="s">
        <v>376</v>
      </c>
      <c r="D3130" s="42">
        <v>2.3515007495880127</v>
      </c>
      <c r="E3130" s="53">
        <v>2.3512094020843506</v>
      </c>
    </row>
    <row r="3131" spans="1:5" ht="60" x14ac:dyDescent="0.25">
      <c r="A3131" s="5" t="s">
        <v>6165</v>
      </c>
      <c r="B3131" s="15" t="s">
        <v>6166</v>
      </c>
      <c r="C3131" s="20" t="s">
        <v>371</v>
      </c>
      <c r="D3131" s="45">
        <v>873.14508056640625</v>
      </c>
      <c r="E3131" s="56">
        <v>873.22369384765625</v>
      </c>
    </row>
    <row r="3132" spans="1:5" ht="60" x14ac:dyDescent="0.25">
      <c r="A3132" s="5" t="s">
        <v>6167</v>
      </c>
      <c r="B3132" s="15" t="s">
        <v>6168</v>
      </c>
      <c r="C3132" s="20" t="s">
        <v>371</v>
      </c>
      <c r="D3132" s="48">
        <v>-1674.343505859375</v>
      </c>
      <c r="E3132" s="59">
        <v>-1674.2647705078125</v>
      </c>
    </row>
    <row r="3133" spans="1:5" ht="60" x14ac:dyDescent="0.25">
      <c r="A3133" s="5" t="s">
        <v>6169</v>
      </c>
      <c r="B3133" s="15" t="s">
        <v>6170</v>
      </c>
      <c r="C3133" s="20"/>
      <c r="D3133" s="47">
        <v>-0.46183833479881287</v>
      </c>
      <c r="E3133" s="58">
        <v>-0.47243189811706543</v>
      </c>
    </row>
    <row r="3134" spans="1:5" ht="60" x14ac:dyDescent="0.25">
      <c r="A3134" s="5" t="s">
        <v>6171</v>
      </c>
      <c r="B3134" s="15" t="s">
        <v>6172</v>
      </c>
      <c r="C3134" s="20" t="s">
        <v>3759</v>
      </c>
      <c r="D3134" s="45">
        <v>867.374755859375</v>
      </c>
      <c r="E3134" s="56">
        <v>867.51409912109375</v>
      </c>
    </row>
    <row r="3135" spans="1:5" ht="60" x14ac:dyDescent="0.25">
      <c r="A3135" s="5" t="s">
        <v>6173</v>
      </c>
      <c r="B3135" s="15" t="s">
        <v>6174</v>
      </c>
      <c r="C3135" s="20" t="s">
        <v>376</v>
      </c>
      <c r="D3135" s="42">
        <v>4.4619350433349609</v>
      </c>
      <c r="E3135" s="53">
        <v>4.4609155654907227</v>
      </c>
    </row>
    <row r="3136" spans="1:5" ht="60" x14ac:dyDescent="0.25">
      <c r="A3136" s="5" t="s">
        <v>6175</v>
      </c>
      <c r="B3136" s="15" t="s">
        <v>6176</v>
      </c>
      <c r="C3136" s="20" t="s">
        <v>5053</v>
      </c>
      <c r="D3136" s="47">
        <v>0.66959691047668457</v>
      </c>
      <c r="E3136" s="58">
        <v>0.66975945234298706</v>
      </c>
    </row>
    <row r="3137" spans="1:5" ht="60" x14ac:dyDescent="0.25">
      <c r="A3137" s="5" t="s">
        <v>6177</v>
      </c>
      <c r="B3137" s="15" t="s">
        <v>6178</v>
      </c>
      <c r="C3137" s="20" t="s">
        <v>5056</v>
      </c>
      <c r="D3137" s="52">
        <v>1.3334584946278483E-4</v>
      </c>
      <c r="E3137" s="63">
        <v>1.3339197903405875E-4</v>
      </c>
    </row>
    <row r="3138" spans="1:5" ht="45" x14ac:dyDescent="0.25">
      <c r="A3138" s="5" t="s">
        <v>6179</v>
      </c>
      <c r="B3138" s="15" t="s">
        <v>6180</v>
      </c>
      <c r="C3138" s="20" t="s">
        <v>38</v>
      </c>
      <c r="D3138" s="42">
        <v>2.75</v>
      </c>
      <c r="E3138" s="53">
        <v>2.75</v>
      </c>
    </row>
    <row r="3139" spans="1:5" ht="45" x14ac:dyDescent="0.25">
      <c r="A3139" s="5" t="s">
        <v>6181</v>
      </c>
      <c r="B3139" s="15" t="s">
        <v>6182</v>
      </c>
      <c r="C3139" s="20" t="s">
        <v>30</v>
      </c>
      <c r="D3139" s="43">
        <v>39.311820983886719</v>
      </c>
      <c r="E3139" s="54">
        <v>37.39324951171875</v>
      </c>
    </row>
    <row r="3140" spans="1:5" ht="45" x14ac:dyDescent="0.25">
      <c r="A3140" s="5" t="s">
        <v>6183</v>
      </c>
      <c r="B3140" s="15" t="s">
        <v>6184</v>
      </c>
      <c r="C3140" s="20" t="s">
        <v>41</v>
      </c>
      <c r="D3140" s="44">
        <v>11845.763671875</v>
      </c>
      <c r="E3140" s="55">
        <v>12496.36328125</v>
      </c>
    </row>
    <row r="3141" spans="1:5" ht="45" x14ac:dyDescent="0.25">
      <c r="A3141" s="5" t="s">
        <v>6185</v>
      </c>
      <c r="B3141" s="15" t="s">
        <v>6186</v>
      </c>
      <c r="C3141" s="20" t="s">
        <v>376</v>
      </c>
      <c r="D3141" s="47">
        <v>0.5631335973739624</v>
      </c>
      <c r="E3141" s="58">
        <v>0.53739994764328003</v>
      </c>
    </row>
    <row r="3142" spans="1:5" ht="45" x14ac:dyDescent="0.25">
      <c r="A3142" s="5" t="s">
        <v>6187</v>
      </c>
      <c r="B3142" s="15" t="s">
        <v>6188</v>
      </c>
      <c r="C3142" s="20" t="s">
        <v>371</v>
      </c>
      <c r="D3142" s="45">
        <v>164.83587646484375</v>
      </c>
      <c r="E3142" s="56">
        <v>156.81521606445312</v>
      </c>
    </row>
    <row r="3143" spans="1:5" ht="45" x14ac:dyDescent="0.25">
      <c r="A3143" s="5" t="s">
        <v>6189</v>
      </c>
      <c r="B3143" s="15" t="s">
        <v>6190</v>
      </c>
      <c r="C3143" s="20" t="s">
        <v>371</v>
      </c>
      <c r="D3143" s="48">
        <v>-2382.652587890625</v>
      </c>
      <c r="E3143" s="59">
        <v>-2390.67333984375</v>
      </c>
    </row>
    <row r="3144" spans="1:5" ht="45" x14ac:dyDescent="0.25">
      <c r="A3144" s="5" t="s">
        <v>6191</v>
      </c>
      <c r="B3144" s="15" t="s">
        <v>6192</v>
      </c>
      <c r="C3144" s="20"/>
      <c r="D3144" s="47">
        <v>-0.17681245505809784</v>
      </c>
      <c r="E3144" s="58">
        <v>-0.1805051863193512</v>
      </c>
    </row>
    <row r="3145" spans="1:5" ht="45" x14ac:dyDescent="0.25">
      <c r="A3145" s="5" t="s">
        <v>6193</v>
      </c>
      <c r="B3145" s="15" t="s">
        <v>6194</v>
      </c>
      <c r="C3145" s="20" t="s">
        <v>3759</v>
      </c>
      <c r="D3145" s="45">
        <v>992.5989990234375</v>
      </c>
      <c r="E3145" s="56">
        <v>993.30810546875</v>
      </c>
    </row>
    <row r="3146" spans="1:5" ht="45" x14ac:dyDescent="0.25">
      <c r="A3146" s="5" t="s">
        <v>6195</v>
      </c>
      <c r="B3146" s="15" t="s">
        <v>6196</v>
      </c>
      <c r="C3146" s="20" t="s">
        <v>376</v>
      </c>
      <c r="D3146" s="42">
        <v>4.1778984069824219</v>
      </c>
      <c r="E3146" s="53">
        <v>4.1776828765869141</v>
      </c>
    </row>
    <row r="3147" spans="1:5" ht="45" x14ac:dyDescent="0.25">
      <c r="A3147" s="5" t="s">
        <v>6197</v>
      </c>
      <c r="B3147" s="15" t="s">
        <v>6198</v>
      </c>
      <c r="C3147" s="20" t="s">
        <v>5053</v>
      </c>
      <c r="D3147" s="47">
        <v>0.62836462259292603</v>
      </c>
      <c r="E3147" s="58">
        <v>0.62586706876754761</v>
      </c>
    </row>
    <row r="3148" spans="1:5" ht="45" x14ac:dyDescent="0.25">
      <c r="A3148" s="5" t="s">
        <v>6199</v>
      </c>
      <c r="B3148" s="15" t="s">
        <v>6200</v>
      </c>
      <c r="C3148" s="20" t="s">
        <v>5056</v>
      </c>
      <c r="D3148" s="52">
        <v>6.6069699823856354E-4</v>
      </c>
      <c r="E3148" s="63">
        <v>6.8539538187906146E-4</v>
      </c>
    </row>
    <row r="3149" spans="1:5" ht="45" x14ac:dyDescent="0.25">
      <c r="A3149" s="5" t="s">
        <v>6201</v>
      </c>
      <c r="B3149" s="15" t="s">
        <v>6202</v>
      </c>
      <c r="C3149" s="20" t="s">
        <v>38</v>
      </c>
      <c r="D3149" s="42">
        <v>3.0947322845458984</v>
      </c>
      <c r="E3149" s="53">
        <v>3.0947322845458984</v>
      </c>
    </row>
    <row r="3150" spans="1:5" ht="45" x14ac:dyDescent="0.25">
      <c r="A3150" s="5" t="s">
        <v>6203</v>
      </c>
      <c r="B3150" s="15" t="s">
        <v>6204</v>
      </c>
      <c r="C3150" s="20" t="s">
        <v>30</v>
      </c>
      <c r="D3150" s="43">
        <v>29.295747756958008</v>
      </c>
      <c r="E3150" s="54">
        <v>27.376089096069336</v>
      </c>
    </row>
    <row r="3151" spans="1:5" ht="45" x14ac:dyDescent="0.25">
      <c r="A3151" s="5" t="s">
        <v>6205</v>
      </c>
      <c r="B3151" s="15" t="s">
        <v>6206</v>
      </c>
      <c r="C3151" s="20" t="s">
        <v>41</v>
      </c>
      <c r="D3151" s="44">
        <v>11845.763671875</v>
      </c>
      <c r="E3151" s="55">
        <v>12496.36328125</v>
      </c>
    </row>
    <row r="3152" spans="1:5" ht="45" x14ac:dyDescent="0.25">
      <c r="A3152" s="5" t="s">
        <v>6207</v>
      </c>
      <c r="B3152" s="15" t="s">
        <v>6208</v>
      </c>
      <c r="C3152" s="20" t="s">
        <v>376</v>
      </c>
      <c r="D3152" s="47">
        <v>0.42697915434837341</v>
      </c>
      <c r="E3152" s="58">
        <v>0.40036380290985107</v>
      </c>
    </row>
    <row r="3153" spans="1:5" ht="45" x14ac:dyDescent="0.25">
      <c r="A3153" s="5" t="s">
        <v>6209</v>
      </c>
      <c r="B3153" s="15" t="s">
        <v>6210</v>
      </c>
      <c r="C3153" s="20" t="s">
        <v>371</v>
      </c>
      <c r="D3153" s="45">
        <v>122.99126434326172</v>
      </c>
      <c r="E3153" s="56">
        <v>114.96434783935547</v>
      </c>
    </row>
    <row r="3154" spans="1:5" ht="45" x14ac:dyDescent="0.25">
      <c r="A3154" s="5" t="s">
        <v>6211</v>
      </c>
      <c r="B3154" s="15" t="s">
        <v>6212</v>
      </c>
      <c r="C3154" s="20" t="s">
        <v>371</v>
      </c>
      <c r="D3154" s="48">
        <v>-2424.497314453125</v>
      </c>
      <c r="E3154" s="59">
        <v>-2432.524169921875</v>
      </c>
    </row>
    <row r="3155" spans="1:5" ht="45" x14ac:dyDescent="0.25">
      <c r="A3155" s="5" t="s">
        <v>6213</v>
      </c>
      <c r="B3155" s="15" t="s">
        <v>6214</v>
      </c>
      <c r="C3155" s="20"/>
      <c r="D3155" s="47">
        <v>-0.20506936311721802</v>
      </c>
      <c r="E3155" s="58">
        <v>-0.20878498256206512</v>
      </c>
    </row>
    <row r="3156" spans="1:5" ht="45" x14ac:dyDescent="0.25">
      <c r="A3156" s="5" t="s">
        <v>6215</v>
      </c>
      <c r="B3156" s="15" t="s">
        <v>6216</v>
      </c>
      <c r="C3156" s="20" t="s">
        <v>3759</v>
      </c>
      <c r="D3156" s="45">
        <v>995.99267578125</v>
      </c>
      <c r="E3156" s="56">
        <v>996.54376220703125</v>
      </c>
    </row>
    <row r="3157" spans="1:5" ht="45" x14ac:dyDescent="0.25">
      <c r="A3157" s="5" t="s">
        <v>6217</v>
      </c>
      <c r="B3157" s="15" t="s">
        <v>6218</v>
      </c>
      <c r="C3157" s="20" t="s">
        <v>376</v>
      </c>
      <c r="D3157" s="42">
        <v>4.1776995658874512</v>
      </c>
      <c r="E3157" s="53">
        <v>4.1780333518981934</v>
      </c>
    </row>
    <row r="3158" spans="1:5" ht="45" x14ac:dyDescent="0.25">
      <c r="A3158" s="5" t="s">
        <v>6219</v>
      </c>
      <c r="B3158" s="15" t="s">
        <v>6220</v>
      </c>
      <c r="C3158" s="20" t="s">
        <v>5053</v>
      </c>
      <c r="D3158" s="47">
        <v>0.61462318897247314</v>
      </c>
      <c r="E3158" s="58">
        <v>0.61177647113800049</v>
      </c>
    </row>
    <row r="3159" spans="1:5" ht="45" x14ac:dyDescent="0.25">
      <c r="A3159" s="5" t="s">
        <v>6221</v>
      </c>
      <c r="B3159" s="15" t="s">
        <v>6222</v>
      </c>
      <c r="C3159" s="20" t="s">
        <v>5056</v>
      </c>
      <c r="D3159" s="52">
        <v>8.0842874012887478E-4</v>
      </c>
      <c r="E3159" s="63">
        <v>8.4292807150632143E-4</v>
      </c>
    </row>
    <row r="3160" spans="1:5" ht="45" x14ac:dyDescent="0.25">
      <c r="A3160" s="5" t="s">
        <v>6223</v>
      </c>
      <c r="B3160" s="15" t="s">
        <v>6224</v>
      </c>
      <c r="C3160" s="20" t="s">
        <v>38</v>
      </c>
      <c r="D3160" s="43">
        <v>25.07843017578125</v>
      </c>
      <c r="E3160" s="54">
        <v>25.506380081176758</v>
      </c>
    </row>
    <row r="3161" spans="1:5" ht="45" x14ac:dyDescent="0.25">
      <c r="A3161" s="5" t="s">
        <v>6225</v>
      </c>
      <c r="B3161" s="15" t="s">
        <v>6226</v>
      </c>
      <c r="C3161" s="20" t="s">
        <v>30</v>
      </c>
      <c r="D3161" s="45">
        <v>388.97824096679687</v>
      </c>
      <c r="E3161" s="56">
        <v>388.82354736328125</v>
      </c>
    </row>
    <row r="3162" spans="1:5" ht="45" x14ac:dyDescent="0.25">
      <c r="A3162" s="5" t="s">
        <v>6227</v>
      </c>
      <c r="B3162" s="15" t="s">
        <v>6228</v>
      </c>
      <c r="C3162" s="20" t="s">
        <v>41</v>
      </c>
      <c r="D3162" s="43">
        <v>14.382182121276855</v>
      </c>
      <c r="E3162" s="54">
        <v>15.248992919921875</v>
      </c>
    </row>
    <row r="3163" spans="1:5" ht="45" x14ac:dyDescent="0.25">
      <c r="A3163" s="5" t="s">
        <v>6229</v>
      </c>
      <c r="B3163" s="15" t="s">
        <v>6230</v>
      </c>
      <c r="C3163" s="20" t="s">
        <v>376</v>
      </c>
      <c r="D3163" s="42">
        <v>6.9781718254089355</v>
      </c>
      <c r="E3163" s="53">
        <v>6.9689836502075195</v>
      </c>
    </row>
    <row r="3164" spans="1:5" ht="45" x14ac:dyDescent="0.25">
      <c r="A3164" s="5" t="s">
        <v>6231</v>
      </c>
      <c r="B3164" s="15" t="s">
        <v>6232</v>
      </c>
      <c r="C3164" s="20" t="s">
        <v>371</v>
      </c>
      <c r="D3164" s="44">
        <v>3215.11962890625</v>
      </c>
      <c r="E3164" s="55">
        <v>3214.01953125</v>
      </c>
    </row>
    <row r="3165" spans="1:5" ht="45" x14ac:dyDescent="0.25">
      <c r="A3165" s="5" t="s">
        <v>6233</v>
      </c>
      <c r="B3165" s="15" t="s">
        <v>6234</v>
      </c>
      <c r="C3165" s="20" t="s">
        <v>371</v>
      </c>
      <c r="D3165" s="45">
        <v>667.631103515625</v>
      </c>
      <c r="E3165" s="56">
        <v>666.53094482421875</v>
      </c>
    </row>
    <row r="3166" spans="1:5" ht="45" x14ac:dyDescent="0.25">
      <c r="A3166" s="5" t="s">
        <v>6235</v>
      </c>
      <c r="B3166" s="15" t="s">
        <v>6236</v>
      </c>
      <c r="C3166" s="20"/>
      <c r="D3166" s="42">
        <v>1.2245620489120483</v>
      </c>
      <c r="E3166" s="53">
        <v>1.2243533134460449</v>
      </c>
    </row>
    <row r="3167" spans="1:5" ht="45" x14ac:dyDescent="0.25">
      <c r="A3167" s="5" t="s">
        <v>6237</v>
      </c>
      <c r="B3167" s="15" t="s">
        <v>6238</v>
      </c>
      <c r="C3167" s="20" t="s">
        <v>3759</v>
      </c>
      <c r="D3167" s="42">
        <v>8.5120229721069336</v>
      </c>
      <c r="E3167" s="53">
        <v>8.6652984619140625</v>
      </c>
    </row>
    <row r="3168" spans="1:5" ht="45" x14ac:dyDescent="0.25">
      <c r="A3168" s="5" t="s">
        <v>6239</v>
      </c>
      <c r="B3168" s="15" t="s">
        <v>6240</v>
      </c>
      <c r="C3168" s="20" t="s">
        <v>376</v>
      </c>
      <c r="D3168" s="42">
        <v>2.2314319610595703</v>
      </c>
      <c r="E3168" s="53">
        <v>2.2351529598236084</v>
      </c>
    </row>
    <row r="3169" spans="1:5" ht="45" x14ac:dyDescent="0.25">
      <c r="A3169" s="5" t="s">
        <v>6241</v>
      </c>
      <c r="B3169" s="15" t="s">
        <v>6242</v>
      </c>
      <c r="C3169" s="20" t="s">
        <v>5053</v>
      </c>
      <c r="D3169" s="47">
        <v>5.5636636912822723E-2</v>
      </c>
      <c r="E3169" s="58">
        <v>5.5663157254457474E-2</v>
      </c>
    </row>
    <row r="3170" spans="1:5" ht="45" x14ac:dyDescent="0.25">
      <c r="A3170" s="5" t="s">
        <v>6243</v>
      </c>
      <c r="B3170" s="15" t="s">
        <v>6244</v>
      </c>
      <c r="C3170" s="20" t="s">
        <v>5056</v>
      </c>
      <c r="D3170" s="51">
        <v>2.3931868781801313E-5</v>
      </c>
      <c r="E3170" s="62">
        <v>2.3924343622638844E-5</v>
      </c>
    </row>
    <row r="3171" spans="1:5" ht="45" x14ac:dyDescent="0.25">
      <c r="A3171" s="5" t="s">
        <v>6245</v>
      </c>
      <c r="B3171" s="15" t="s">
        <v>6246</v>
      </c>
      <c r="C3171" s="20" t="s">
        <v>38</v>
      </c>
      <c r="D3171" s="43">
        <v>16.745098114013672</v>
      </c>
      <c r="E3171" s="54">
        <v>17.029123306274414</v>
      </c>
    </row>
    <row r="3172" spans="1:5" ht="45" x14ac:dyDescent="0.25">
      <c r="A3172" s="5" t="s">
        <v>6247</v>
      </c>
      <c r="B3172" s="15" t="s">
        <v>6248</v>
      </c>
      <c r="C3172" s="20" t="s">
        <v>30</v>
      </c>
      <c r="D3172" s="45">
        <v>341.55718994140625</v>
      </c>
      <c r="E3172" s="56">
        <v>341.34347534179687</v>
      </c>
    </row>
    <row r="3173" spans="1:5" ht="45" x14ac:dyDescent="0.25">
      <c r="A3173" s="5" t="s">
        <v>6249</v>
      </c>
      <c r="B3173" s="15" t="s">
        <v>6250</v>
      </c>
      <c r="C3173" s="20" t="s">
        <v>41</v>
      </c>
      <c r="D3173" s="43">
        <v>23.880130767822266</v>
      </c>
      <c r="E3173" s="54">
        <v>25.191518783569336</v>
      </c>
    </row>
    <row r="3174" spans="1:5" ht="45" x14ac:dyDescent="0.25">
      <c r="A3174" s="5" t="s">
        <v>6251</v>
      </c>
      <c r="B3174" s="15" t="s">
        <v>6252</v>
      </c>
      <c r="C3174" s="20" t="s">
        <v>376</v>
      </c>
      <c r="D3174" s="42">
        <v>7.0184459686279297</v>
      </c>
      <c r="E3174" s="53">
        <v>7.0091643333435059</v>
      </c>
    </row>
    <row r="3175" spans="1:5" ht="45" x14ac:dyDescent="0.25">
      <c r="A3175" s="5" t="s">
        <v>6253</v>
      </c>
      <c r="B3175" s="15" t="s">
        <v>6254</v>
      </c>
      <c r="C3175" s="20" t="s">
        <v>371</v>
      </c>
      <c r="D3175" s="44">
        <v>3125.8857421875</v>
      </c>
      <c r="E3175" s="55">
        <v>3124.79931640625</v>
      </c>
    </row>
    <row r="3176" spans="1:5" ht="45" x14ac:dyDescent="0.25">
      <c r="A3176" s="5" t="s">
        <v>6255</v>
      </c>
      <c r="B3176" s="15" t="s">
        <v>6256</v>
      </c>
      <c r="C3176" s="20" t="s">
        <v>371</v>
      </c>
      <c r="D3176" s="45">
        <v>578.39727783203125</v>
      </c>
      <c r="E3176" s="56">
        <v>577.31072998046875</v>
      </c>
    </row>
    <row r="3177" spans="1:5" ht="45" x14ac:dyDescent="0.25">
      <c r="A3177" s="5" t="s">
        <v>6257</v>
      </c>
      <c r="B3177" s="15" t="s">
        <v>6258</v>
      </c>
      <c r="C3177" s="20"/>
      <c r="D3177" s="42">
        <v>1.1722897291183472</v>
      </c>
      <c r="E3177" s="53">
        <v>1.1717847585678101</v>
      </c>
    </row>
    <row r="3178" spans="1:5" ht="45" x14ac:dyDescent="0.25">
      <c r="A3178" s="5" t="s">
        <v>6259</v>
      </c>
      <c r="B3178" s="15" t="s">
        <v>6260</v>
      </c>
      <c r="C3178" s="20" t="s">
        <v>3759</v>
      </c>
      <c r="D3178" s="42">
        <v>6.0964846611022949</v>
      </c>
      <c r="E3178" s="53">
        <v>6.2059202194213867</v>
      </c>
    </row>
    <row r="3179" spans="1:5" ht="45" x14ac:dyDescent="0.25">
      <c r="A3179" s="5" t="s">
        <v>6261</v>
      </c>
      <c r="B3179" s="15" t="s">
        <v>6262</v>
      </c>
      <c r="C3179" s="20" t="s">
        <v>376</v>
      </c>
      <c r="D3179" s="42">
        <v>2.1959249973297119</v>
      </c>
      <c r="E3179" s="53">
        <v>2.1996164321899414</v>
      </c>
    </row>
    <row r="3180" spans="1:5" ht="45" x14ac:dyDescent="0.25">
      <c r="A3180" s="5" t="s">
        <v>6263</v>
      </c>
      <c r="B3180" s="15" t="s">
        <v>6264</v>
      </c>
      <c r="C3180" s="20" t="s">
        <v>5053</v>
      </c>
      <c r="D3180" s="47">
        <v>4.9652300775051117E-2</v>
      </c>
      <c r="E3180" s="58">
        <v>4.9662631005048752E-2</v>
      </c>
    </row>
    <row r="3181" spans="1:5" ht="45" x14ac:dyDescent="0.25">
      <c r="A3181" s="5" t="s">
        <v>6265</v>
      </c>
      <c r="B3181" s="15" t="s">
        <v>6266</v>
      </c>
      <c r="C3181" s="20" t="s">
        <v>5056</v>
      </c>
      <c r="D3181" s="51">
        <v>2.1929357899352908E-5</v>
      </c>
      <c r="E3181" s="62">
        <v>2.191859130107332E-5</v>
      </c>
    </row>
    <row r="3182" spans="1:5" ht="45" x14ac:dyDescent="0.25">
      <c r="A3182" s="5" t="s">
        <v>6267</v>
      </c>
      <c r="B3182" s="15" t="s">
        <v>6268</v>
      </c>
      <c r="C3182" s="20" t="s">
        <v>38</v>
      </c>
      <c r="D3182" s="42">
        <v>1.9745097160339355</v>
      </c>
      <c r="E3182" s="53">
        <v>2.0087950229644775</v>
      </c>
    </row>
    <row r="3183" spans="1:5" ht="45" x14ac:dyDescent="0.25">
      <c r="A3183" s="5" t="s">
        <v>6269</v>
      </c>
      <c r="B3183" s="15" t="s">
        <v>6270</v>
      </c>
      <c r="C3183" s="20" t="s">
        <v>30</v>
      </c>
      <c r="D3183" s="45">
        <v>128.18934631347656</v>
      </c>
      <c r="E3183" s="56">
        <v>127.95178985595703</v>
      </c>
    </row>
    <row r="3184" spans="1:5" ht="45" x14ac:dyDescent="0.25">
      <c r="A3184" s="5" t="s">
        <v>6271</v>
      </c>
      <c r="B3184" s="15" t="s">
        <v>6272</v>
      </c>
      <c r="C3184" s="20" t="s">
        <v>41</v>
      </c>
      <c r="D3184" s="42">
        <v>7.2042207717895508</v>
      </c>
      <c r="E3184" s="53">
        <v>7.6542148590087891</v>
      </c>
    </row>
    <row r="3185" spans="1:5" ht="45" x14ac:dyDescent="0.25">
      <c r="A3185" s="5" t="s">
        <v>6273</v>
      </c>
      <c r="B3185" s="15" t="s">
        <v>6274</v>
      </c>
      <c r="C3185" s="20" t="s">
        <v>376</v>
      </c>
      <c r="D3185" s="42">
        <v>7.1764817237854004</v>
      </c>
      <c r="E3185" s="53">
        <v>7.1665859222412109</v>
      </c>
    </row>
    <row r="3186" spans="1:5" ht="45" x14ac:dyDescent="0.25">
      <c r="A3186" s="5" t="s">
        <v>6275</v>
      </c>
      <c r="B3186" s="15" t="s">
        <v>6276</v>
      </c>
      <c r="C3186" s="20" t="s">
        <v>371</v>
      </c>
      <c r="D3186" s="48">
        <v>2723.668701171875</v>
      </c>
      <c r="E3186" s="59">
        <v>2722.81591796875</v>
      </c>
    </row>
    <row r="3187" spans="1:5" ht="45" x14ac:dyDescent="0.25">
      <c r="A3187" s="5" t="s">
        <v>6277</v>
      </c>
      <c r="B3187" s="15" t="s">
        <v>6278</v>
      </c>
      <c r="C3187" s="20" t="s">
        <v>371</v>
      </c>
      <c r="D3187" s="45">
        <v>176.18022155761719</v>
      </c>
      <c r="E3187" s="56">
        <v>175.32736206054687</v>
      </c>
    </row>
    <row r="3188" spans="1:5" ht="45" x14ac:dyDescent="0.25">
      <c r="A3188" s="5" t="s">
        <v>6279</v>
      </c>
      <c r="B3188" s="15" t="s">
        <v>6280</v>
      </c>
      <c r="C3188" s="20"/>
      <c r="D3188" s="42">
        <v>1.0081789493560791</v>
      </c>
      <c r="E3188" s="53">
        <v>1.0074384212493896</v>
      </c>
    </row>
    <row r="3189" spans="1:5" ht="45" x14ac:dyDescent="0.25">
      <c r="A3189" s="5" t="s">
        <v>6281</v>
      </c>
      <c r="B3189" s="15" t="s">
        <v>6282</v>
      </c>
      <c r="C3189" s="20" t="s">
        <v>3759</v>
      </c>
      <c r="D3189" s="42">
        <v>1.0895453691482544</v>
      </c>
      <c r="E3189" s="53">
        <v>1.1096471548080444</v>
      </c>
    </row>
    <row r="3190" spans="1:5" ht="45" x14ac:dyDescent="0.25">
      <c r="A3190" s="5" t="s">
        <v>6283</v>
      </c>
      <c r="B3190" s="15" t="s">
        <v>6284</v>
      </c>
      <c r="C3190" s="20" t="s">
        <v>376</v>
      </c>
      <c r="D3190" s="42">
        <v>2.1002764701843262</v>
      </c>
      <c r="E3190" s="53">
        <v>2.1045043468475342</v>
      </c>
    </row>
    <row r="3191" spans="1:5" ht="45" x14ac:dyDescent="0.25">
      <c r="A3191" s="5" t="s">
        <v>6285</v>
      </c>
      <c r="B3191" s="15" t="s">
        <v>6286</v>
      </c>
      <c r="C3191" s="20" t="s">
        <v>5053</v>
      </c>
      <c r="D3191" s="47">
        <v>2.7517408132553101E-2</v>
      </c>
      <c r="E3191" s="58">
        <v>2.7524387463927269E-2</v>
      </c>
    </row>
    <row r="3192" spans="1:5" ht="45" x14ac:dyDescent="0.25">
      <c r="A3192" s="5" t="s">
        <v>6287</v>
      </c>
      <c r="B3192" s="15" t="s">
        <v>6288</v>
      </c>
      <c r="C3192" s="20" t="s">
        <v>5056</v>
      </c>
      <c r="D3192" s="51">
        <v>1.3291873983689584E-5</v>
      </c>
      <c r="E3192" s="62">
        <v>1.3280679922900163E-5</v>
      </c>
    </row>
    <row r="3193" spans="1:5" ht="45" x14ac:dyDescent="0.25">
      <c r="A3193" s="5" t="s">
        <v>6289</v>
      </c>
      <c r="B3193" s="15" t="s">
        <v>6290</v>
      </c>
      <c r="C3193" s="20" t="s">
        <v>38</v>
      </c>
      <c r="D3193" s="42">
        <v>1.2137254476547241</v>
      </c>
      <c r="E3193" s="53">
        <v>1.2347939014434814</v>
      </c>
    </row>
    <row r="3194" spans="1:5" ht="45" x14ac:dyDescent="0.25">
      <c r="A3194" s="5" t="s">
        <v>6291</v>
      </c>
      <c r="B3194" s="15" t="s">
        <v>6292</v>
      </c>
      <c r="C3194" s="20" t="s">
        <v>30</v>
      </c>
      <c r="D3194" s="45">
        <v>105.11226654052734</v>
      </c>
      <c r="E3194" s="56">
        <v>105.61051177978516</v>
      </c>
    </row>
    <row r="3195" spans="1:5" ht="45" x14ac:dyDescent="0.25">
      <c r="A3195" s="5" t="s">
        <v>6293</v>
      </c>
      <c r="B3195" s="15" t="s">
        <v>6294</v>
      </c>
      <c r="C3195" s="20" t="s">
        <v>41</v>
      </c>
      <c r="D3195" s="43">
        <v>14.580503463745117</v>
      </c>
      <c r="E3195" s="54">
        <v>15.494991302490234</v>
      </c>
    </row>
    <row r="3196" spans="1:5" ht="45" x14ac:dyDescent="0.25">
      <c r="A3196" s="5" t="s">
        <v>6295</v>
      </c>
      <c r="B3196" s="15" t="s">
        <v>6296</v>
      </c>
      <c r="C3196" s="20" t="s">
        <v>376</v>
      </c>
      <c r="D3196" s="42">
        <v>7.2075991630554199</v>
      </c>
      <c r="E3196" s="53">
        <v>7.1975307464599609</v>
      </c>
    </row>
    <row r="3197" spans="1:5" ht="45" x14ac:dyDescent="0.25">
      <c r="A3197" s="5" t="s">
        <v>6297</v>
      </c>
      <c r="B3197" s="15" t="s">
        <v>6298</v>
      </c>
      <c r="C3197" s="20" t="s">
        <v>371</v>
      </c>
      <c r="D3197" s="48">
        <v>2650.9521484375</v>
      </c>
      <c r="E3197" s="59">
        <v>2650.051025390625</v>
      </c>
    </row>
    <row r="3198" spans="1:5" ht="45" x14ac:dyDescent="0.25">
      <c r="A3198" s="5" t="s">
        <v>6299</v>
      </c>
      <c r="B3198" s="15" t="s">
        <v>6300</v>
      </c>
      <c r="C3198" s="20" t="s">
        <v>371</v>
      </c>
      <c r="D3198" s="45">
        <v>103.46356964111328</v>
      </c>
      <c r="E3198" s="56">
        <v>102.56241607666016</v>
      </c>
    </row>
    <row r="3199" spans="1:5" ht="45" x14ac:dyDescent="0.25">
      <c r="A3199" s="5" t="s">
        <v>6301</v>
      </c>
      <c r="B3199" s="15" t="s">
        <v>6302</v>
      </c>
      <c r="C3199" s="20"/>
      <c r="D3199" s="47">
        <v>0.9854583740234375</v>
      </c>
      <c r="E3199" s="58">
        <v>0.9847036600112915</v>
      </c>
    </row>
    <row r="3200" spans="1:5" ht="45" x14ac:dyDescent="0.25">
      <c r="A3200" s="5" t="s">
        <v>6303</v>
      </c>
      <c r="B3200" s="15" t="s">
        <v>6304</v>
      </c>
      <c r="C3200" s="20" t="s">
        <v>3759</v>
      </c>
      <c r="D3200" s="47">
        <v>0.71800804138183594</v>
      </c>
      <c r="E3200" s="58">
        <v>0.73021697998046875</v>
      </c>
    </row>
    <row r="3201" spans="1:5" ht="45" x14ac:dyDescent="0.25">
      <c r="A3201" s="5" t="s">
        <v>6305</v>
      </c>
      <c r="B3201" s="15" t="s">
        <v>6306</v>
      </c>
      <c r="C3201" s="20" t="s">
        <v>376</v>
      </c>
      <c r="D3201" s="42">
        <v>4.2217850685119629</v>
      </c>
      <c r="E3201" s="53">
        <v>4.2224435806274414</v>
      </c>
    </row>
    <row r="3202" spans="1:5" ht="45" x14ac:dyDescent="0.25">
      <c r="A3202" s="5" t="s">
        <v>6307</v>
      </c>
      <c r="B3202" s="15" t="s">
        <v>6308</v>
      </c>
      <c r="C3202" s="20" t="s">
        <v>5053</v>
      </c>
      <c r="D3202" s="47">
        <v>2.5345394387841225E-2</v>
      </c>
      <c r="E3202" s="58">
        <v>2.5397920981049538E-2</v>
      </c>
    </row>
    <row r="3203" spans="1:5" ht="45" x14ac:dyDescent="0.25">
      <c r="A3203" s="5" t="s">
        <v>6309</v>
      </c>
      <c r="B3203" s="15" t="s">
        <v>6310</v>
      </c>
      <c r="C3203" s="20" t="s">
        <v>5056</v>
      </c>
      <c r="D3203" s="51">
        <v>1.2455992873583455E-5</v>
      </c>
      <c r="E3203" s="62">
        <v>1.2473213246266823E-5</v>
      </c>
    </row>
    <row r="3204" spans="1:5" ht="45" x14ac:dyDescent="0.25">
      <c r="A3204" s="5" t="s">
        <v>6311</v>
      </c>
      <c r="B3204" s="15" t="s">
        <v>6312</v>
      </c>
      <c r="C3204" s="20" t="s">
        <v>38</v>
      </c>
      <c r="D3204" s="47">
        <v>0.36274510622024536</v>
      </c>
      <c r="E3204" s="58">
        <v>0.3685833215713501</v>
      </c>
    </row>
    <row r="3205" spans="1:5" ht="45" x14ac:dyDescent="0.25">
      <c r="A3205" s="5" t="s">
        <v>6313</v>
      </c>
      <c r="B3205" s="15" t="s">
        <v>6314</v>
      </c>
      <c r="C3205" s="20" t="s">
        <v>30</v>
      </c>
      <c r="D3205" s="43">
        <v>73.524940490722656</v>
      </c>
      <c r="E3205" s="54">
        <v>73.903327941894531</v>
      </c>
    </row>
    <row r="3206" spans="1:5" ht="45" x14ac:dyDescent="0.25">
      <c r="A3206" s="5" t="s">
        <v>6315</v>
      </c>
      <c r="B3206" s="15" t="s">
        <v>6316</v>
      </c>
      <c r="C3206" s="20" t="s">
        <v>41</v>
      </c>
      <c r="D3206" s="43">
        <v>11.036958694458008</v>
      </c>
      <c r="E3206" s="54">
        <v>11.849860191345215</v>
      </c>
    </row>
    <row r="3207" spans="1:5" ht="45" x14ac:dyDescent="0.25">
      <c r="A3207" s="5" t="s">
        <v>6317</v>
      </c>
      <c r="B3207" s="15" t="s">
        <v>6318</v>
      </c>
      <c r="C3207" s="20" t="s">
        <v>376</v>
      </c>
      <c r="D3207" s="42">
        <v>7.3469400405883789</v>
      </c>
      <c r="E3207" s="53">
        <v>7.3367323875427246</v>
      </c>
    </row>
    <row r="3208" spans="1:5" ht="45" x14ac:dyDescent="0.25">
      <c r="A3208" s="5" t="s">
        <v>6319</v>
      </c>
      <c r="B3208" s="15" t="s">
        <v>6320</v>
      </c>
      <c r="C3208" s="20" t="s">
        <v>371</v>
      </c>
      <c r="D3208" s="48">
        <v>2508.882568359375</v>
      </c>
      <c r="E3208" s="59">
        <v>2507.742431640625</v>
      </c>
    </row>
    <row r="3209" spans="1:5" ht="45" x14ac:dyDescent="0.25">
      <c r="A3209" s="5" t="s">
        <v>6321</v>
      </c>
      <c r="B3209" s="15" t="s">
        <v>6322</v>
      </c>
      <c r="C3209" s="20" t="s">
        <v>371</v>
      </c>
      <c r="D3209" s="43">
        <v>-38.605987548828125</v>
      </c>
      <c r="E3209" s="54">
        <v>-39.746181488037109</v>
      </c>
    </row>
    <row r="3210" spans="1:5" ht="45" x14ac:dyDescent="0.25">
      <c r="A3210" s="5" t="s">
        <v>6323</v>
      </c>
      <c r="B3210" s="15" t="s">
        <v>6324</v>
      </c>
      <c r="C3210" s="20"/>
      <c r="D3210" s="47">
        <v>0.94698631763458252</v>
      </c>
      <c r="E3210" s="58">
        <v>0.94619768857955933</v>
      </c>
    </row>
    <row r="3211" spans="1:5" ht="45" x14ac:dyDescent="0.25">
      <c r="A3211" s="5" t="s">
        <v>6325</v>
      </c>
      <c r="B3211" s="15" t="s">
        <v>6326</v>
      </c>
      <c r="C3211" s="20" t="s">
        <v>3759</v>
      </c>
      <c r="D3211" s="47">
        <v>0.24131348729133606</v>
      </c>
      <c r="E3211" s="58">
        <v>0.24515441060066223</v>
      </c>
    </row>
    <row r="3212" spans="1:5" ht="45" x14ac:dyDescent="0.25">
      <c r="A3212" s="5" t="s">
        <v>6327</v>
      </c>
      <c r="B3212" s="15" t="s">
        <v>6328</v>
      </c>
      <c r="C3212" s="20" t="s">
        <v>376</v>
      </c>
      <c r="D3212" s="42">
        <v>4.1917781829833984</v>
      </c>
      <c r="E3212" s="53">
        <v>4.1920194625854492</v>
      </c>
    </row>
    <row r="3213" spans="1:5" ht="45" x14ac:dyDescent="0.25">
      <c r="A3213" s="5" t="s">
        <v>6329</v>
      </c>
      <c r="B3213" s="15" t="s">
        <v>6330</v>
      </c>
      <c r="C3213" s="20" t="s">
        <v>5053</v>
      </c>
      <c r="D3213" s="47">
        <v>2.2293210029602051E-2</v>
      </c>
      <c r="E3213" s="58">
        <v>2.2326955571770668E-2</v>
      </c>
    </row>
    <row r="3214" spans="1:5" ht="45" x14ac:dyDescent="0.25">
      <c r="A3214" s="5" t="s">
        <v>6331</v>
      </c>
      <c r="B3214" s="15" t="s">
        <v>6332</v>
      </c>
      <c r="C3214" s="20" t="s">
        <v>5056</v>
      </c>
      <c r="D3214" s="51">
        <v>1.1382389857317321E-5</v>
      </c>
      <c r="E3214" s="62">
        <v>1.1394974535505753E-5</v>
      </c>
    </row>
    <row r="3215" spans="1:5" ht="45" x14ac:dyDescent="0.25">
      <c r="A3215" s="5" t="s">
        <v>6333</v>
      </c>
      <c r="B3215" s="15" t="s">
        <v>6334</v>
      </c>
      <c r="C3215" s="20" t="s">
        <v>38</v>
      </c>
      <c r="D3215" s="47">
        <v>0.17499999701976776</v>
      </c>
      <c r="E3215" s="58">
        <v>0.17499999701976776</v>
      </c>
    </row>
    <row r="3216" spans="1:5" ht="45" x14ac:dyDescent="0.25">
      <c r="A3216" s="5" t="s">
        <v>6335</v>
      </c>
      <c r="B3216" s="15" t="s">
        <v>6336</v>
      </c>
      <c r="C3216" s="20" t="s">
        <v>30</v>
      </c>
      <c r="D3216" s="45">
        <v>497.39144897460937</v>
      </c>
      <c r="E3216" s="56">
        <v>496.8514404296875</v>
      </c>
    </row>
    <row r="3217" spans="1:5" ht="45" x14ac:dyDescent="0.25">
      <c r="A3217" s="5" t="s">
        <v>6337</v>
      </c>
      <c r="B3217" s="15" t="s">
        <v>6338</v>
      </c>
      <c r="C3217" s="20" t="s">
        <v>41</v>
      </c>
      <c r="D3217" s="47">
        <v>0.34020116925239563</v>
      </c>
      <c r="E3217" s="58">
        <v>0.35946127772331238</v>
      </c>
    </row>
    <row r="3218" spans="1:5" ht="45" x14ac:dyDescent="0.25">
      <c r="A3218" s="5" t="s">
        <v>6339</v>
      </c>
      <c r="B3218" s="15" t="s">
        <v>6340</v>
      </c>
      <c r="C3218" s="20" t="s">
        <v>376</v>
      </c>
      <c r="D3218" s="42">
        <v>9.6341438293457031</v>
      </c>
      <c r="E3218" s="53">
        <v>9.6326503753662109</v>
      </c>
    </row>
    <row r="3219" spans="1:5" ht="45" x14ac:dyDescent="0.25">
      <c r="A3219" s="5" t="s">
        <v>6341</v>
      </c>
      <c r="B3219" s="15" t="s">
        <v>6342</v>
      </c>
      <c r="C3219" s="20" t="s">
        <v>371</v>
      </c>
      <c r="D3219" s="44">
        <v>3484.039306640625</v>
      </c>
      <c r="E3219" s="55">
        <v>3482.88916015625</v>
      </c>
    </row>
    <row r="3220" spans="1:5" ht="45" x14ac:dyDescent="0.25">
      <c r="A3220" s="5" t="s">
        <v>6343</v>
      </c>
      <c r="B3220" s="15" t="s">
        <v>6344</v>
      </c>
      <c r="C3220" s="20" t="s">
        <v>371</v>
      </c>
      <c r="D3220" s="45">
        <v>936.5506591796875</v>
      </c>
      <c r="E3220" s="56">
        <v>935.40045166015625</v>
      </c>
    </row>
    <row r="3221" spans="1:5" ht="45" x14ac:dyDescent="0.25">
      <c r="A3221" s="5" t="s">
        <v>6345</v>
      </c>
      <c r="B3221" s="15" t="s">
        <v>6346</v>
      </c>
      <c r="C3221" s="20"/>
      <c r="D3221" s="42">
        <v>1.3722010850906372</v>
      </c>
      <c r="E3221" s="53">
        <v>1.37171471118927</v>
      </c>
    </row>
    <row r="3222" spans="1:5" ht="45" x14ac:dyDescent="0.25">
      <c r="A3222" s="5" t="s">
        <v>6347</v>
      </c>
      <c r="B3222" s="15" t="s">
        <v>6348</v>
      </c>
      <c r="C3222" s="20" t="s">
        <v>3759</v>
      </c>
      <c r="D3222" s="47">
        <v>4.9217626452445984E-2</v>
      </c>
      <c r="E3222" s="58">
        <v>4.9252163618803024E-2</v>
      </c>
    </row>
    <row r="3223" spans="1:5" ht="45" x14ac:dyDescent="0.25">
      <c r="A3223" s="5" t="s">
        <v>6349</v>
      </c>
      <c r="B3223" s="15" t="s">
        <v>6350</v>
      </c>
      <c r="C3223" s="20" t="s">
        <v>376</v>
      </c>
      <c r="D3223" s="42">
        <v>2.1278135776519775</v>
      </c>
      <c r="E3223" s="53">
        <v>2.1274425983428955</v>
      </c>
    </row>
    <row r="3224" spans="1:5" ht="45" x14ac:dyDescent="0.25">
      <c r="A3224" s="5" t="s">
        <v>6351</v>
      </c>
      <c r="B3224" s="15" t="s">
        <v>6352</v>
      </c>
      <c r="C3224" s="20" t="s">
        <v>5053</v>
      </c>
      <c r="D3224" s="47">
        <v>6.6575087606906891E-2</v>
      </c>
      <c r="E3224" s="58">
        <v>6.6506966948509216E-2</v>
      </c>
    </row>
    <row r="3225" spans="1:5" ht="45" x14ac:dyDescent="0.25">
      <c r="A3225" s="5" t="s">
        <v>6353</v>
      </c>
      <c r="B3225" s="15" t="s">
        <v>6354</v>
      </c>
      <c r="C3225" s="20" t="s">
        <v>5056</v>
      </c>
      <c r="D3225" s="51">
        <v>2.8474902137531899E-5</v>
      </c>
      <c r="E3225" s="62">
        <v>2.8452817787183449E-5</v>
      </c>
    </row>
    <row r="3226" spans="1:5" ht="30" x14ac:dyDescent="0.25">
      <c r="A3226" s="5" t="s">
        <v>6355</v>
      </c>
      <c r="B3226" s="15" t="s">
        <v>6356</v>
      </c>
      <c r="C3226" s="20" t="s">
        <v>38</v>
      </c>
      <c r="D3226" s="45">
        <v>110.8402099609375</v>
      </c>
      <c r="E3226" s="56">
        <v>112.73213958740234</v>
      </c>
    </row>
    <row r="3227" spans="1:5" ht="30" x14ac:dyDescent="0.25">
      <c r="A3227" s="5" t="s">
        <v>6357</v>
      </c>
      <c r="B3227" s="15" t="s">
        <v>6358</v>
      </c>
      <c r="C3227" s="20" t="s">
        <v>30</v>
      </c>
      <c r="D3227" s="45">
        <v>157.73568725585937</v>
      </c>
      <c r="E3227" s="56">
        <v>157.80384826660156</v>
      </c>
    </row>
    <row r="3228" spans="1:5" ht="30" x14ac:dyDescent="0.25">
      <c r="A3228" s="5" t="s">
        <v>6359</v>
      </c>
      <c r="B3228" s="15" t="s">
        <v>6360</v>
      </c>
      <c r="C3228" s="20" t="s">
        <v>41</v>
      </c>
      <c r="D3228" s="45">
        <v>159.40908813476562</v>
      </c>
      <c r="E3228" s="56">
        <v>168.4334716796875</v>
      </c>
    </row>
    <row r="3229" spans="1:5" ht="30" x14ac:dyDescent="0.25">
      <c r="A3229" s="5" t="s">
        <v>6361</v>
      </c>
      <c r="B3229" s="15" t="s">
        <v>6362</v>
      </c>
      <c r="C3229" s="20" t="s">
        <v>376</v>
      </c>
      <c r="D3229" s="42">
        <v>1.9079893827438354</v>
      </c>
      <c r="E3229" s="53">
        <v>1.9084556102752686</v>
      </c>
    </row>
    <row r="3230" spans="1:5" ht="30" x14ac:dyDescent="0.25">
      <c r="A3230" s="5" t="s">
        <v>6363</v>
      </c>
      <c r="B3230" s="15" t="s">
        <v>6364</v>
      </c>
      <c r="C3230" s="20" t="s">
        <v>371</v>
      </c>
      <c r="D3230" s="45">
        <v>671.955078125</v>
      </c>
      <c r="E3230" s="56">
        <v>672.3629150390625</v>
      </c>
    </row>
    <row r="3231" spans="1:5" ht="30" x14ac:dyDescent="0.25">
      <c r="A3231" s="5" t="s">
        <v>6365</v>
      </c>
      <c r="B3231" s="15" t="s">
        <v>6366</v>
      </c>
      <c r="C3231" s="20" t="s">
        <v>371</v>
      </c>
      <c r="D3231" s="48">
        <v>-1875.533447265625</v>
      </c>
      <c r="E3231" s="59">
        <v>-1875.1256103515625</v>
      </c>
    </row>
    <row r="3232" spans="1:5" ht="30" x14ac:dyDescent="0.25">
      <c r="A3232" s="5" t="s">
        <v>6367</v>
      </c>
      <c r="B3232" s="15" t="s">
        <v>6368</v>
      </c>
      <c r="C3232" s="20"/>
      <c r="D3232" s="47">
        <v>-0.6249849796295166</v>
      </c>
      <c r="E3232" s="58">
        <v>-0.63686394691467285</v>
      </c>
    </row>
    <row r="3233" spans="1:5" ht="30" x14ac:dyDescent="0.25">
      <c r="A3233" s="5" t="s">
        <v>6369</v>
      </c>
      <c r="B3233" s="15" t="s">
        <v>6370</v>
      </c>
      <c r="C3233" s="20" t="s">
        <v>3759</v>
      </c>
      <c r="D3233" s="45">
        <v>915.7547607421875</v>
      </c>
      <c r="E3233" s="56">
        <v>915.79718017578125</v>
      </c>
    </row>
    <row r="3234" spans="1:5" ht="30" x14ac:dyDescent="0.25">
      <c r="A3234" s="5" t="s">
        <v>6371</v>
      </c>
      <c r="B3234" s="15" t="s">
        <v>6372</v>
      </c>
      <c r="C3234" s="20" t="s">
        <v>376</v>
      </c>
      <c r="D3234" s="42">
        <v>4.2968640327453613</v>
      </c>
      <c r="E3234" s="53">
        <v>4.2964506149291992</v>
      </c>
    </row>
    <row r="3235" spans="1:5" ht="30" x14ac:dyDescent="0.25">
      <c r="A3235" s="5" t="s">
        <v>6373</v>
      </c>
      <c r="B3235" s="15" t="s">
        <v>6374</v>
      </c>
      <c r="C3235" s="20" t="s">
        <v>5053</v>
      </c>
      <c r="D3235" s="47">
        <v>0.69006681442260742</v>
      </c>
      <c r="E3235" s="58">
        <v>0.69017899036407471</v>
      </c>
    </row>
    <row r="3236" spans="1:5" ht="30" x14ac:dyDescent="0.25">
      <c r="A3236" s="5" t="s">
        <v>6375</v>
      </c>
      <c r="B3236" s="15" t="s">
        <v>6376</v>
      </c>
      <c r="C3236" s="20" t="s">
        <v>5056</v>
      </c>
      <c r="D3236" s="52">
        <v>1.7493155610281974E-4</v>
      </c>
      <c r="E3236" s="63">
        <v>1.7489741730969399E-4</v>
      </c>
    </row>
    <row r="3237" spans="1:5" ht="30" x14ac:dyDescent="0.25">
      <c r="A3237" s="5" t="s">
        <v>6377</v>
      </c>
      <c r="B3237" s="15" t="s">
        <v>6378</v>
      </c>
      <c r="C3237" s="20" t="s">
        <v>38</v>
      </c>
      <c r="D3237" s="43">
        <v>79.5830078125</v>
      </c>
      <c r="E3237" s="54">
        <v>80.955009460449219</v>
      </c>
    </row>
    <row r="3238" spans="1:5" ht="30" x14ac:dyDescent="0.25">
      <c r="A3238" s="5" t="s">
        <v>6379</v>
      </c>
      <c r="B3238" s="15" t="s">
        <v>6380</v>
      </c>
      <c r="C3238" s="20" t="s">
        <v>30</v>
      </c>
      <c r="D3238" s="45">
        <v>534.3031005859375</v>
      </c>
      <c r="E3238" s="56">
        <v>534.41748046875</v>
      </c>
    </row>
    <row r="3239" spans="1:5" ht="30" x14ac:dyDescent="0.25">
      <c r="A3239" s="5" t="s">
        <v>6381</v>
      </c>
      <c r="B3239" s="15" t="s">
        <v>6382</v>
      </c>
      <c r="C3239" s="20" t="s">
        <v>41</v>
      </c>
      <c r="D3239" s="45">
        <v>317.59811401367187</v>
      </c>
      <c r="E3239" s="56">
        <v>335.57858276367188</v>
      </c>
    </row>
    <row r="3240" spans="1:5" ht="30" x14ac:dyDescent="0.25">
      <c r="A3240" s="5" t="s">
        <v>6383</v>
      </c>
      <c r="B3240" s="15" t="s">
        <v>6384</v>
      </c>
      <c r="C3240" s="20" t="s">
        <v>376</v>
      </c>
      <c r="D3240" s="42">
        <v>6.8358049392700195</v>
      </c>
      <c r="E3240" s="53">
        <v>6.8269109725952148</v>
      </c>
    </row>
    <row r="3241" spans="1:5" ht="30" x14ac:dyDescent="0.25">
      <c r="A3241" s="5" t="s">
        <v>6385</v>
      </c>
      <c r="B3241" s="15" t="s">
        <v>6386</v>
      </c>
      <c r="C3241" s="20" t="s">
        <v>371</v>
      </c>
      <c r="D3241" s="44">
        <v>3484.039306640625</v>
      </c>
      <c r="E3241" s="55">
        <v>3482.88916015625</v>
      </c>
    </row>
    <row r="3242" spans="1:5" ht="30" x14ac:dyDescent="0.25">
      <c r="A3242" s="5" t="s">
        <v>6387</v>
      </c>
      <c r="B3242" s="15" t="s">
        <v>6388</v>
      </c>
      <c r="C3242" s="20" t="s">
        <v>371</v>
      </c>
      <c r="D3242" s="45">
        <v>936.5506591796875</v>
      </c>
      <c r="E3242" s="56">
        <v>935.40045166015625</v>
      </c>
    </row>
    <row r="3243" spans="1:5" ht="30" x14ac:dyDescent="0.25">
      <c r="A3243" s="5" t="s">
        <v>6389</v>
      </c>
      <c r="B3243" s="15" t="s">
        <v>6390</v>
      </c>
      <c r="C3243" s="20"/>
      <c r="D3243" s="42">
        <v>1.5018928050994873</v>
      </c>
      <c r="E3243" s="53">
        <v>1.505529522895813</v>
      </c>
    </row>
    <row r="3244" spans="1:5" ht="30" x14ac:dyDescent="0.25">
      <c r="A3244" s="5" t="s">
        <v>6391</v>
      </c>
      <c r="B3244" s="15" t="s">
        <v>6392</v>
      </c>
      <c r="C3244" s="20" t="s">
        <v>3759</v>
      </c>
      <c r="D3244" s="43">
        <v>22.542407989501953</v>
      </c>
      <c r="E3244" s="54">
        <v>22.949825286865234</v>
      </c>
    </row>
    <row r="3245" spans="1:5" ht="30" x14ac:dyDescent="0.25">
      <c r="A3245" s="5" t="s">
        <v>6393</v>
      </c>
      <c r="B3245" s="15" t="s">
        <v>6394</v>
      </c>
      <c r="C3245" s="20" t="s">
        <v>376</v>
      </c>
      <c r="D3245" s="42">
        <v>2.4095439910888672</v>
      </c>
      <c r="E3245" s="53">
        <v>2.4146449565887451</v>
      </c>
    </row>
    <row r="3246" spans="1:5" ht="45" x14ac:dyDescent="0.25">
      <c r="A3246" s="5" t="s">
        <v>6395</v>
      </c>
      <c r="B3246" s="15" t="s">
        <v>6396</v>
      </c>
      <c r="C3246" s="20" t="s">
        <v>5053</v>
      </c>
      <c r="D3246" s="47">
        <v>7.7249050140380859E-2</v>
      </c>
      <c r="E3246" s="58">
        <v>7.7383458614349365E-2</v>
      </c>
    </row>
    <row r="3247" spans="1:5" ht="45" x14ac:dyDescent="0.25">
      <c r="A3247" s="5" t="s">
        <v>6397</v>
      </c>
      <c r="B3247" s="15" t="s">
        <v>6398</v>
      </c>
      <c r="C3247" s="20" t="s">
        <v>5056</v>
      </c>
      <c r="D3247" s="51">
        <v>3.0250334020820446E-5</v>
      </c>
      <c r="E3247" s="62">
        <v>3.0262222935562022E-5</v>
      </c>
    </row>
    <row r="3248" spans="1:5" ht="30" x14ac:dyDescent="0.25">
      <c r="A3248" s="5" t="s">
        <v>6399</v>
      </c>
      <c r="B3248" s="15" t="s">
        <v>6400</v>
      </c>
      <c r="C3248" s="20" t="s">
        <v>38</v>
      </c>
      <c r="D3248" s="45">
        <v>110.8402099609375</v>
      </c>
      <c r="E3248" s="56">
        <v>112.73213958740234</v>
      </c>
    </row>
    <row r="3249" spans="1:5" ht="30" x14ac:dyDescent="0.25">
      <c r="A3249" s="5" t="s">
        <v>6401</v>
      </c>
      <c r="B3249" s="15" t="s">
        <v>6402</v>
      </c>
      <c r="C3249" s="20" t="s">
        <v>30</v>
      </c>
      <c r="D3249" s="45">
        <v>157.73573303222656</v>
      </c>
      <c r="E3249" s="56">
        <v>157.80378723144531</v>
      </c>
    </row>
    <row r="3250" spans="1:5" ht="30" x14ac:dyDescent="0.25">
      <c r="A3250" s="5" t="s">
        <v>6403</v>
      </c>
      <c r="B3250" s="15" t="s">
        <v>6404</v>
      </c>
      <c r="C3250" s="20" t="s">
        <v>41</v>
      </c>
      <c r="D3250" s="43">
        <v>15.461590766906738</v>
      </c>
      <c r="E3250" s="54">
        <v>16.44384765625</v>
      </c>
    </row>
    <row r="3251" spans="1:5" ht="30" x14ac:dyDescent="0.25">
      <c r="A3251" s="5" t="s">
        <v>6405</v>
      </c>
      <c r="B3251" s="15" t="s">
        <v>6406</v>
      </c>
      <c r="C3251" s="20" t="s">
        <v>376</v>
      </c>
      <c r="D3251" s="42">
        <v>1.9079898595809937</v>
      </c>
      <c r="E3251" s="53">
        <v>1.9084552526473999</v>
      </c>
    </row>
    <row r="3252" spans="1:5" ht="30" x14ac:dyDescent="0.25">
      <c r="A3252" s="5" t="s">
        <v>6407</v>
      </c>
      <c r="B3252" s="15" t="s">
        <v>6408</v>
      </c>
      <c r="C3252" s="20" t="s">
        <v>371</v>
      </c>
      <c r="D3252" s="45">
        <v>671.9552001953125</v>
      </c>
      <c r="E3252" s="56">
        <v>672.36260986328125</v>
      </c>
    </row>
    <row r="3253" spans="1:5" ht="30" x14ac:dyDescent="0.25">
      <c r="A3253" s="5" t="s">
        <v>6409</v>
      </c>
      <c r="B3253" s="15" t="s">
        <v>6410</v>
      </c>
      <c r="C3253" s="20" t="s">
        <v>371</v>
      </c>
      <c r="D3253" s="48">
        <v>-1875.5333251953125</v>
      </c>
      <c r="E3253" s="59">
        <v>-1875.1259765625</v>
      </c>
    </row>
    <row r="3254" spans="1:5" ht="30" x14ac:dyDescent="0.25">
      <c r="A3254" s="5" t="s">
        <v>6411</v>
      </c>
      <c r="B3254" s="15" t="s">
        <v>6412</v>
      </c>
      <c r="C3254" s="20"/>
      <c r="D3254" s="47">
        <v>-0.62498486042022705</v>
      </c>
      <c r="E3254" s="58">
        <v>-0.63686418533325195</v>
      </c>
    </row>
    <row r="3255" spans="1:5" ht="30" x14ac:dyDescent="0.25">
      <c r="A3255" s="5" t="s">
        <v>6413</v>
      </c>
      <c r="B3255" s="15" t="s">
        <v>6414</v>
      </c>
      <c r="C3255" s="20" t="s">
        <v>3759</v>
      </c>
      <c r="D3255" s="45">
        <v>915.75469970703125</v>
      </c>
      <c r="E3255" s="56">
        <v>915.7972412109375</v>
      </c>
    </row>
    <row r="3256" spans="1:5" ht="30" x14ac:dyDescent="0.25">
      <c r="A3256" s="5" t="s">
        <v>6415</v>
      </c>
      <c r="B3256" s="15" t="s">
        <v>6416</v>
      </c>
      <c r="C3256" s="20" t="s">
        <v>376</v>
      </c>
      <c r="D3256" s="42">
        <v>4.2968645095825195</v>
      </c>
      <c r="E3256" s="53">
        <v>4.2964496612548828</v>
      </c>
    </row>
    <row r="3257" spans="1:5" ht="30" x14ac:dyDescent="0.25">
      <c r="A3257" s="5" t="s">
        <v>6417</v>
      </c>
      <c r="B3257" s="15" t="s">
        <v>6418</v>
      </c>
      <c r="C3257" s="20" t="s">
        <v>5053</v>
      </c>
      <c r="D3257" s="47">
        <v>0.69006675481796265</v>
      </c>
      <c r="E3257" s="58">
        <v>0.69017899036407471</v>
      </c>
    </row>
    <row r="3258" spans="1:5" ht="30" x14ac:dyDescent="0.25">
      <c r="A3258" s="5" t="s">
        <v>6419</v>
      </c>
      <c r="B3258" s="15" t="s">
        <v>6420</v>
      </c>
      <c r="C3258" s="20" t="s">
        <v>5056</v>
      </c>
      <c r="D3258" s="52">
        <v>1.7493151244707406E-4</v>
      </c>
      <c r="E3258" s="63">
        <v>1.7489750462118536E-4</v>
      </c>
    </row>
    <row r="3259" spans="1:5" ht="60" x14ac:dyDescent="0.25">
      <c r="A3259" s="5" t="s">
        <v>6421</v>
      </c>
      <c r="B3259" s="15" t="s">
        <v>6422</v>
      </c>
      <c r="C3259" s="20" t="s">
        <v>38</v>
      </c>
      <c r="D3259" s="42">
        <v>6.9655489921569824</v>
      </c>
      <c r="E3259" s="53">
        <v>6.9655489921569824</v>
      </c>
    </row>
    <row r="3260" spans="1:5" ht="60" x14ac:dyDescent="0.25">
      <c r="A3260" s="5" t="s">
        <v>6423</v>
      </c>
      <c r="B3260" s="15" t="s">
        <v>6424</v>
      </c>
      <c r="C3260" s="20" t="s">
        <v>30</v>
      </c>
      <c r="D3260" s="43">
        <v>46.460563659667969</v>
      </c>
      <c r="E3260" s="54">
        <v>46.46063232421875</v>
      </c>
    </row>
    <row r="3261" spans="1:5" ht="60" x14ac:dyDescent="0.25">
      <c r="A3261" s="5" t="s">
        <v>6425</v>
      </c>
      <c r="B3261" s="15" t="s">
        <v>6426</v>
      </c>
      <c r="C3261" s="20" t="s">
        <v>41</v>
      </c>
      <c r="D3261" s="45">
        <v>279.32296752929687</v>
      </c>
      <c r="E3261" s="56">
        <v>295.12863159179687</v>
      </c>
    </row>
    <row r="3262" spans="1:5" ht="60" x14ac:dyDescent="0.25">
      <c r="A3262" s="5" t="s">
        <v>6427</v>
      </c>
      <c r="B3262" s="15" t="s">
        <v>6428</v>
      </c>
      <c r="C3262" s="20" t="s">
        <v>376</v>
      </c>
      <c r="D3262" s="47">
        <v>0.65746527910232544</v>
      </c>
      <c r="E3262" s="58">
        <v>0.65746611356735229</v>
      </c>
    </row>
    <row r="3263" spans="1:5" ht="60" x14ac:dyDescent="0.25">
      <c r="A3263" s="5" t="s">
        <v>6429</v>
      </c>
      <c r="B3263" s="15" t="s">
        <v>6430</v>
      </c>
      <c r="C3263" s="20" t="s">
        <v>371</v>
      </c>
      <c r="D3263" s="45">
        <v>195.09281921386719</v>
      </c>
      <c r="E3263" s="56">
        <v>195.09295654296875</v>
      </c>
    </row>
    <row r="3264" spans="1:5" ht="60" x14ac:dyDescent="0.25">
      <c r="A3264" s="5" t="s">
        <v>6431</v>
      </c>
      <c r="B3264" s="15" t="s">
        <v>6432</v>
      </c>
      <c r="C3264" s="20" t="s">
        <v>371</v>
      </c>
      <c r="D3264" s="48">
        <v>-2352.395751953125</v>
      </c>
      <c r="E3264" s="59">
        <v>-2352.3955078125</v>
      </c>
    </row>
    <row r="3265" spans="1:5" ht="60" x14ac:dyDescent="0.25">
      <c r="A3265" s="5" t="s">
        <v>6433</v>
      </c>
      <c r="B3265" s="15" t="s">
        <v>6434</v>
      </c>
      <c r="C3265" s="20"/>
      <c r="D3265" s="47">
        <v>-0.24255502223968506</v>
      </c>
      <c r="E3265" s="58">
        <v>-0.24255496263504028</v>
      </c>
    </row>
    <row r="3266" spans="1:5" ht="60" x14ac:dyDescent="0.25">
      <c r="A3266" s="5" t="s">
        <v>6435</v>
      </c>
      <c r="B3266" s="15" t="s">
        <v>6436</v>
      </c>
      <c r="C3266" s="20" t="s">
        <v>3759</v>
      </c>
      <c r="D3266" s="45">
        <v>989.90179443359375</v>
      </c>
      <c r="E3266" s="56">
        <v>989.90179443359375</v>
      </c>
    </row>
    <row r="3267" spans="1:5" ht="60" x14ac:dyDescent="0.25">
      <c r="A3267" s="5" t="s">
        <v>6437</v>
      </c>
      <c r="B3267" s="15" t="s">
        <v>6438</v>
      </c>
      <c r="C3267" s="20" t="s">
        <v>376</v>
      </c>
      <c r="D3267" s="42">
        <v>4.1782989501953125</v>
      </c>
      <c r="E3267" s="53">
        <v>4.1782989501953125</v>
      </c>
    </row>
    <row r="3268" spans="1:5" ht="60" x14ac:dyDescent="0.25">
      <c r="A3268" s="5" t="s">
        <v>6439</v>
      </c>
      <c r="B3268" s="15" t="s">
        <v>6440</v>
      </c>
      <c r="C3268" s="20" t="s">
        <v>5053</v>
      </c>
      <c r="D3268" s="47">
        <v>0.63733905553817749</v>
      </c>
      <c r="E3268" s="58">
        <v>0.63733905553817749</v>
      </c>
    </row>
    <row r="3269" spans="1:5" ht="60" x14ac:dyDescent="0.25">
      <c r="A3269" s="5" t="s">
        <v>6441</v>
      </c>
      <c r="B3269" s="15" t="s">
        <v>6442</v>
      </c>
      <c r="C3269" s="20" t="s">
        <v>5056</v>
      </c>
      <c r="D3269" s="52">
        <v>5.8046559570357203E-4</v>
      </c>
      <c r="E3269" s="63">
        <v>5.8046489721164107E-4</v>
      </c>
    </row>
    <row r="3270" spans="1:5" ht="30" x14ac:dyDescent="0.25">
      <c r="A3270" s="5" t="s">
        <v>6443</v>
      </c>
      <c r="B3270" s="15" t="s">
        <v>6444</v>
      </c>
      <c r="C3270" s="20" t="s">
        <v>38</v>
      </c>
      <c r="D3270" s="42">
        <v>5.8769998550415039</v>
      </c>
      <c r="E3270" s="53">
        <v>5.977717399597168</v>
      </c>
    </row>
    <row r="3271" spans="1:5" ht="30" x14ac:dyDescent="0.25">
      <c r="A3271" s="5" t="s">
        <v>6445</v>
      </c>
      <c r="B3271" s="15" t="s">
        <v>6446</v>
      </c>
      <c r="C3271" s="20" t="s">
        <v>30</v>
      </c>
      <c r="D3271" s="45">
        <v>226.65097045898437</v>
      </c>
      <c r="E3271" s="56">
        <v>226.3970947265625</v>
      </c>
    </row>
    <row r="3272" spans="1:5" ht="30" x14ac:dyDescent="0.25">
      <c r="A3272" s="5" t="s">
        <v>6447</v>
      </c>
      <c r="B3272" s="15" t="s">
        <v>6448</v>
      </c>
      <c r="C3272" s="20" t="s">
        <v>41</v>
      </c>
      <c r="D3272" s="45">
        <v>279.102294921875</v>
      </c>
      <c r="E3272" s="56">
        <v>294.90444946289062</v>
      </c>
    </row>
    <row r="3273" spans="1:5" ht="30" x14ac:dyDescent="0.25">
      <c r="A3273" s="5" t="s">
        <v>6449</v>
      </c>
      <c r="B3273" s="15" t="s">
        <v>6450</v>
      </c>
      <c r="C3273" s="20" t="s">
        <v>376</v>
      </c>
      <c r="D3273" s="42">
        <v>7.0970935821533203</v>
      </c>
      <c r="E3273" s="53">
        <v>7.0875234603881836</v>
      </c>
    </row>
    <row r="3274" spans="1:5" ht="30" x14ac:dyDescent="0.25">
      <c r="A3274" s="5" t="s">
        <v>6451</v>
      </c>
      <c r="B3274" s="15" t="s">
        <v>6452</v>
      </c>
      <c r="C3274" s="20" t="s">
        <v>371</v>
      </c>
      <c r="D3274" s="48">
        <v>2908.753173828125</v>
      </c>
      <c r="E3274" s="59">
        <v>2907.790771484375</v>
      </c>
    </row>
    <row r="3275" spans="1:5" ht="30" x14ac:dyDescent="0.25">
      <c r="A3275" s="5" t="s">
        <v>6453</v>
      </c>
      <c r="B3275" s="15" t="s">
        <v>6454</v>
      </c>
      <c r="C3275" s="20" t="s">
        <v>371</v>
      </c>
      <c r="D3275" s="45">
        <v>361.26458740234375</v>
      </c>
      <c r="E3275" s="56">
        <v>360.3021240234375</v>
      </c>
    </row>
    <row r="3276" spans="1:5" ht="30" x14ac:dyDescent="0.25">
      <c r="A3276" s="5" t="s">
        <v>6455</v>
      </c>
      <c r="B3276" s="15" t="s">
        <v>6456</v>
      </c>
      <c r="C3276" s="20"/>
      <c r="D3276" s="42">
        <v>1.073514461517334</v>
      </c>
      <c r="E3276" s="53">
        <v>1.0727735757827759</v>
      </c>
    </row>
    <row r="3277" spans="1:5" ht="30" x14ac:dyDescent="0.25">
      <c r="A3277" s="5" t="s">
        <v>6457</v>
      </c>
      <c r="B3277" s="15" t="s">
        <v>6458</v>
      </c>
      <c r="C3277" s="20" t="s">
        <v>3759</v>
      </c>
      <c r="D3277" s="42">
        <v>2.6133642196655273</v>
      </c>
      <c r="E3277" s="53">
        <v>2.6608777046203613</v>
      </c>
    </row>
    <row r="3278" spans="1:5" ht="30" x14ac:dyDescent="0.25">
      <c r="A3278" s="5" t="s">
        <v>6459</v>
      </c>
      <c r="B3278" s="15" t="s">
        <v>6460</v>
      </c>
      <c r="C3278" s="20" t="s">
        <v>376</v>
      </c>
      <c r="D3278" s="42">
        <v>2.1449425220489502</v>
      </c>
      <c r="E3278" s="53">
        <v>2.1491415500640869</v>
      </c>
    </row>
    <row r="3279" spans="1:5" ht="45" x14ac:dyDescent="0.25">
      <c r="A3279" s="5" t="s">
        <v>6461</v>
      </c>
      <c r="B3279" s="15" t="s">
        <v>6462</v>
      </c>
      <c r="C3279" s="20" t="s">
        <v>5053</v>
      </c>
      <c r="D3279" s="47">
        <v>3.6802016198635101E-2</v>
      </c>
      <c r="E3279" s="58">
        <v>3.6800295114517212E-2</v>
      </c>
    </row>
    <row r="3280" spans="1:5" ht="30" x14ac:dyDescent="0.25">
      <c r="A3280" s="5" t="s">
        <v>6463</v>
      </c>
      <c r="B3280" s="15" t="s">
        <v>6464</v>
      </c>
      <c r="C3280" s="20" t="s">
        <v>5056</v>
      </c>
      <c r="D3280" s="51">
        <v>1.7166903489851393E-5</v>
      </c>
      <c r="E3280" s="62">
        <v>1.7154148736153729E-5</v>
      </c>
    </row>
    <row r="3281" spans="1:5" ht="45" x14ac:dyDescent="0.25">
      <c r="A3281" s="5" t="s">
        <v>6465</v>
      </c>
      <c r="B3281" s="15" t="s">
        <v>6466</v>
      </c>
      <c r="C3281" s="20" t="s">
        <v>38</v>
      </c>
      <c r="D3281" s="47">
        <v>0.17499999701976776</v>
      </c>
      <c r="E3281" s="58">
        <v>0.17499999701976776</v>
      </c>
    </row>
    <row r="3282" spans="1:5" ht="45" x14ac:dyDescent="0.25">
      <c r="A3282" s="5" t="s">
        <v>6467</v>
      </c>
      <c r="B3282" s="15" t="s">
        <v>6468</v>
      </c>
      <c r="C3282" s="20" t="s">
        <v>30</v>
      </c>
      <c r="D3282" s="43">
        <v>52.108486175537109</v>
      </c>
      <c r="E3282" s="54">
        <v>52.108585357666016</v>
      </c>
    </row>
    <row r="3283" spans="1:5" ht="45" x14ac:dyDescent="0.25">
      <c r="A3283" s="5" t="s">
        <v>6469</v>
      </c>
      <c r="B3283" s="15" t="s">
        <v>6470</v>
      </c>
      <c r="C3283" s="20" t="s">
        <v>41</v>
      </c>
      <c r="D3283" s="43">
        <v>49.425067901611328</v>
      </c>
      <c r="E3283" s="54">
        <v>52.277271270751953</v>
      </c>
    </row>
    <row r="3284" spans="1:5" ht="45" x14ac:dyDescent="0.25">
      <c r="A3284" s="5" t="s">
        <v>6471</v>
      </c>
      <c r="B3284" s="15" t="s">
        <v>6472</v>
      </c>
      <c r="C3284" s="20" t="s">
        <v>376</v>
      </c>
      <c r="D3284" s="47">
        <v>0.730976402759552</v>
      </c>
      <c r="E3284" s="58">
        <v>0.73097789287567139</v>
      </c>
    </row>
    <row r="3285" spans="1:5" ht="45" x14ac:dyDescent="0.25">
      <c r="A3285" s="5" t="s">
        <v>6473</v>
      </c>
      <c r="B3285" s="15" t="s">
        <v>6474</v>
      </c>
      <c r="C3285" s="20" t="s">
        <v>371</v>
      </c>
      <c r="D3285" s="45">
        <v>218.11781311035156</v>
      </c>
      <c r="E3285" s="56">
        <v>218.11837768554687</v>
      </c>
    </row>
    <row r="3286" spans="1:5" ht="45" x14ac:dyDescent="0.25">
      <c r="A3286" s="5" t="s">
        <v>6475</v>
      </c>
      <c r="B3286" s="15" t="s">
        <v>6476</v>
      </c>
      <c r="C3286" s="20" t="s">
        <v>371</v>
      </c>
      <c r="D3286" s="48">
        <v>-2329.37060546875</v>
      </c>
      <c r="E3286" s="59">
        <v>-2329.3701171875</v>
      </c>
    </row>
    <row r="3287" spans="1:5" ht="45" x14ac:dyDescent="0.25">
      <c r="A3287" s="5" t="s">
        <v>6477</v>
      </c>
      <c r="B3287" s="15" t="s">
        <v>6478</v>
      </c>
      <c r="C3287" s="20"/>
      <c r="D3287" s="50">
        <v>-9.0194419026374817E-3</v>
      </c>
      <c r="E3287" s="61">
        <v>-9.0192025527358055E-3</v>
      </c>
    </row>
    <row r="3288" spans="1:5" ht="45" x14ac:dyDescent="0.25">
      <c r="A3288" s="5" t="s">
        <v>6479</v>
      </c>
      <c r="B3288" s="15" t="s">
        <v>6480</v>
      </c>
      <c r="C3288" s="20" t="s">
        <v>3759</v>
      </c>
      <c r="D3288" s="45">
        <v>987.0809326171875</v>
      </c>
      <c r="E3288" s="56">
        <v>987.0809326171875</v>
      </c>
    </row>
    <row r="3289" spans="1:5" ht="45" x14ac:dyDescent="0.25">
      <c r="A3289" s="5" t="s">
        <v>6481</v>
      </c>
      <c r="B3289" s="15" t="s">
        <v>6482</v>
      </c>
      <c r="C3289" s="20" t="s">
        <v>376</v>
      </c>
      <c r="D3289" s="42">
        <v>4.1815700531005859</v>
      </c>
      <c r="E3289" s="53">
        <v>4.1815700531005859</v>
      </c>
    </row>
    <row r="3290" spans="1:5" ht="45" x14ac:dyDescent="0.25">
      <c r="A3290" s="5" t="s">
        <v>6483</v>
      </c>
      <c r="B3290" s="15" t="s">
        <v>6484</v>
      </c>
      <c r="C3290" s="20" t="s">
        <v>5053</v>
      </c>
      <c r="D3290" s="47">
        <v>0.64331251382827759</v>
      </c>
      <c r="E3290" s="58">
        <v>0.64331263303756714</v>
      </c>
    </row>
    <row r="3291" spans="1:5" ht="45" x14ac:dyDescent="0.25">
      <c r="A3291" s="5" t="s">
        <v>6485</v>
      </c>
      <c r="B3291" s="15" t="s">
        <v>6486</v>
      </c>
      <c r="C3291" s="20" t="s">
        <v>5056</v>
      </c>
      <c r="D3291" s="52">
        <v>5.2770052570849657E-4</v>
      </c>
      <c r="E3291" s="63">
        <v>5.2769965259358287E-4</v>
      </c>
    </row>
    <row r="3292" spans="1:5" ht="30" x14ac:dyDescent="0.25">
      <c r="A3292" s="5" t="s">
        <v>6487</v>
      </c>
      <c r="B3292" s="15" t="s">
        <v>6488</v>
      </c>
      <c r="C3292" s="20" t="s">
        <v>38</v>
      </c>
      <c r="D3292" s="47">
        <v>0.36274510622024536</v>
      </c>
      <c r="E3292" s="58">
        <v>0.3685833215713501</v>
      </c>
    </row>
    <row r="3293" spans="1:5" ht="45" x14ac:dyDescent="0.25">
      <c r="A3293" s="5" t="s">
        <v>6489</v>
      </c>
      <c r="B3293" s="15" t="s">
        <v>6490</v>
      </c>
      <c r="C3293" s="20" t="s">
        <v>30</v>
      </c>
      <c r="D3293" s="43">
        <v>52.069217681884766</v>
      </c>
      <c r="E3293" s="54">
        <v>52.069217681884766</v>
      </c>
    </row>
    <row r="3294" spans="1:5" ht="45" x14ac:dyDescent="0.25">
      <c r="A3294" s="5" t="s">
        <v>6491</v>
      </c>
      <c r="B3294" s="15" t="s">
        <v>6492</v>
      </c>
      <c r="C3294" s="20" t="s">
        <v>41</v>
      </c>
      <c r="D3294" s="43">
        <v>49.084865570068359</v>
      </c>
      <c r="E3294" s="54">
        <v>51.917808532714844</v>
      </c>
    </row>
    <row r="3295" spans="1:5" ht="30" x14ac:dyDescent="0.25">
      <c r="A3295" s="5" t="s">
        <v>6493</v>
      </c>
      <c r="B3295" s="15" t="s">
        <v>6494</v>
      </c>
      <c r="C3295" s="20" t="s">
        <v>376</v>
      </c>
      <c r="D3295" s="47">
        <v>0.73046278953552246</v>
      </c>
      <c r="E3295" s="58">
        <v>0.73046249151229858</v>
      </c>
    </row>
    <row r="3296" spans="1:5" ht="30" x14ac:dyDescent="0.25">
      <c r="A3296" s="5" t="s">
        <v>6495</v>
      </c>
      <c r="B3296" s="15" t="s">
        <v>6496</v>
      </c>
      <c r="C3296" s="20" t="s">
        <v>371</v>
      </c>
      <c r="D3296" s="45">
        <v>217.96975708007812</v>
      </c>
      <c r="E3296" s="56">
        <v>217.97032165527344</v>
      </c>
    </row>
    <row r="3297" spans="1:5" ht="45" x14ac:dyDescent="0.25">
      <c r="A3297" s="5" t="s">
        <v>6497</v>
      </c>
      <c r="B3297" s="15" t="s">
        <v>6498</v>
      </c>
      <c r="C3297" s="20" t="s">
        <v>371</v>
      </c>
      <c r="D3297" s="48">
        <v>-2329.518798828125</v>
      </c>
      <c r="E3297" s="59">
        <v>-2329.518310546875</v>
      </c>
    </row>
    <row r="3298" spans="1:5" ht="45" x14ac:dyDescent="0.25">
      <c r="A3298" s="5" t="s">
        <v>6499</v>
      </c>
      <c r="B3298" s="15" t="s">
        <v>6500</v>
      </c>
      <c r="C3298" s="20"/>
      <c r="D3298" s="47">
        <v>-3.8643505424261093E-2</v>
      </c>
      <c r="E3298" s="58">
        <v>-3.934168815612793E-2</v>
      </c>
    </row>
    <row r="3299" spans="1:5" ht="30" x14ac:dyDescent="0.25">
      <c r="A3299" s="5" t="s">
        <v>6501</v>
      </c>
      <c r="B3299" s="15" t="s">
        <v>6502</v>
      </c>
      <c r="C3299" s="20" t="s">
        <v>3759</v>
      </c>
      <c r="D3299" s="45">
        <v>987.107421875</v>
      </c>
      <c r="E3299" s="56">
        <v>987.107666015625</v>
      </c>
    </row>
    <row r="3300" spans="1:5" ht="45" x14ac:dyDescent="0.25">
      <c r="A3300" s="5" t="s">
        <v>6503</v>
      </c>
      <c r="B3300" s="15" t="s">
        <v>6504</v>
      </c>
      <c r="C3300" s="20" t="s">
        <v>376</v>
      </c>
      <c r="D3300" s="42">
        <v>4.1815133094787598</v>
      </c>
      <c r="E3300" s="53">
        <v>4.1815118789672852</v>
      </c>
    </row>
    <row r="3301" spans="1:5" ht="45" x14ac:dyDescent="0.25">
      <c r="A3301" s="5" t="s">
        <v>6505</v>
      </c>
      <c r="B3301" s="15" t="s">
        <v>6506</v>
      </c>
      <c r="C3301" s="20" t="s">
        <v>5053</v>
      </c>
      <c r="D3301" s="47">
        <v>0.643280029296875</v>
      </c>
      <c r="E3301" s="58">
        <v>0.64328032732009888</v>
      </c>
    </row>
    <row r="3302" spans="1:5" ht="45" x14ac:dyDescent="0.25">
      <c r="A3302" s="5" t="s">
        <v>6507</v>
      </c>
      <c r="B3302" s="15" t="s">
        <v>6508</v>
      </c>
      <c r="C3302" s="20" t="s">
        <v>5056</v>
      </c>
      <c r="D3302" s="52">
        <v>5.2804220467805862E-4</v>
      </c>
      <c r="E3302" s="63">
        <v>5.2804232109338045E-4</v>
      </c>
    </row>
    <row r="3303" spans="1:5" ht="45" x14ac:dyDescent="0.25">
      <c r="A3303" s="5" t="s">
        <v>6509</v>
      </c>
      <c r="B3303" s="15" t="s">
        <v>6510</v>
      </c>
      <c r="C3303" s="20" t="s">
        <v>38</v>
      </c>
      <c r="D3303" s="47">
        <v>9.8499998450279236E-2</v>
      </c>
      <c r="E3303" s="58">
        <v>9.8499998450279236E-2</v>
      </c>
    </row>
    <row r="3304" spans="1:5" ht="45" x14ac:dyDescent="0.25">
      <c r="A3304" s="5" t="s">
        <v>6511</v>
      </c>
      <c r="B3304" s="15" t="s">
        <v>6512</v>
      </c>
      <c r="C3304" s="20" t="s">
        <v>30</v>
      </c>
      <c r="D3304" s="43">
        <v>45.512245178222656</v>
      </c>
      <c r="E3304" s="54">
        <v>45.512245178222656</v>
      </c>
    </row>
    <row r="3305" spans="1:5" ht="45" x14ac:dyDescent="0.25">
      <c r="A3305" s="5" t="s">
        <v>6513</v>
      </c>
      <c r="B3305" s="15" t="s">
        <v>6514</v>
      </c>
      <c r="C3305" s="20" t="s">
        <v>41</v>
      </c>
      <c r="D3305" s="45">
        <v>229.08924865722656</v>
      </c>
      <c r="E3305" s="56">
        <v>242.0001220703125</v>
      </c>
    </row>
    <row r="3306" spans="1:5" ht="45" x14ac:dyDescent="0.25">
      <c r="A3306" s="5" t="s">
        <v>6515</v>
      </c>
      <c r="B3306" s="15" t="s">
        <v>6516</v>
      </c>
      <c r="C3306" s="20" t="s">
        <v>376</v>
      </c>
      <c r="D3306" s="42">
        <v>7.4166550636291504</v>
      </c>
      <c r="E3306" s="53">
        <v>7.4084477424621582</v>
      </c>
    </row>
    <row r="3307" spans="1:5" ht="45" x14ac:dyDescent="0.25">
      <c r="A3307" s="5" t="s">
        <v>6517</v>
      </c>
      <c r="B3307" s="15" t="s">
        <v>6518</v>
      </c>
      <c r="C3307" s="20" t="s">
        <v>371</v>
      </c>
      <c r="D3307" s="48">
        <v>2348.335205078125</v>
      </c>
      <c r="E3307" s="59">
        <v>2345.7197265625</v>
      </c>
    </row>
    <row r="3308" spans="1:5" ht="45" x14ac:dyDescent="0.25">
      <c r="A3308" s="5" t="s">
        <v>6519</v>
      </c>
      <c r="B3308" s="15" t="s">
        <v>6520</v>
      </c>
      <c r="C3308" s="20" t="s">
        <v>371</v>
      </c>
      <c r="D3308" s="45">
        <v>-199.15339660644531</v>
      </c>
      <c r="E3308" s="56">
        <v>-201.76882934570312</v>
      </c>
    </row>
    <row r="3309" spans="1:5" ht="45" x14ac:dyDescent="0.25">
      <c r="A3309" s="5" t="s">
        <v>6521</v>
      </c>
      <c r="B3309" s="15" t="s">
        <v>6522</v>
      </c>
      <c r="C3309" s="20"/>
      <c r="D3309" s="47">
        <v>0.90177655220031738</v>
      </c>
      <c r="E3309" s="58">
        <v>0.90068352222442627</v>
      </c>
    </row>
    <row r="3310" spans="1:5" ht="45" x14ac:dyDescent="0.25">
      <c r="A3310" s="5" t="s">
        <v>6523</v>
      </c>
      <c r="B3310" s="15" t="s">
        <v>6524</v>
      </c>
      <c r="C3310" s="20" t="s">
        <v>3759</v>
      </c>
      <c r="D3310" s="47">
        <v>7.4523203074932098E-2</v>
      </c>
      <c r="E3310" s="58">
        <v>7.4613630771636963E-2</v>
      </c>
    </row>
    <row r="3311" spans="1:5" ht="45" x14ac:dyDescent="0.25">
      <c r="A3311" s="5" t="s">
        <v>6525</v>
      </c>
      <c r="B3311" s="15" t="s">
        <v>6526</v>
      </c>
      <c r="C3311" s="20" t="s">
        <v>376</v>
      </c>
      <c r="D3311" s="42">
        <v>4.1797065734863281</v>
      </c>
      <c r="E3311" s="53">
        <v>4.1797065734863281</v>
      </c>
    </row>
    <row r="3312" spans="1:5" ht="45" x14ac:dyDescent="0.25">
      <c r="A3312" s="5" t="s">
        <v>6527</v>
      </c>
      <c r="B3312" s="15" t="s">
        <v>6528</v>
      </c>
      <c r="C3312" s="20" t="s">
        <v>5053</v>
      </c>
      <c r="D3312" s="47">
        <v>1.9935069605708122E-2</v>
      </c>
      <c r="E3312" s="58">
        <v>1.9935069605708122E-2</v>
      </c>
    </row>
    <row r="3313" spans="1:5" ht="45" x14ac:dyDescent="0.25">
      <c r="A3313" s="5" t="s">
        <v>6529</v>
      </c>
      <c r="B3313" s="15" t="s">
        <v>6530</v>
      </c>
      <c r="C3313" s="20" t="s">
        <v>5056</v>
      </c>
      <c r="D3313" s="51">
        <v>1.0479676348040812E-5</v>
      </c>
      <c r="E3313" s="62">
        <v>1.0479676348040812E-5</v>
      </c>
    </row>
    <row r="3314" spans="1:5" ht="30" x14ac:dyDescent="0.25">
      <c r="A3314" s="5" t="s">
        <v>6531</v>
      </c>
      <c r="B3314" s="15" t="s">
        <v>6532</v>
      </c>
      <c r="C3314" s="20" t="s">
        <v>38</v>
      </c>
      <c r="D3314" s="47">
        <v>0.37000000476837158</v>
      </c>
      <c r="E3314" s="58">
        <v>0.3759550154209137</v>
      </c>
    </row>
    <row r="3315" spans="1:5" ht="30" x14ac:dyDescent="0.25">
      <c r="A3315" s="5" t="s">
        <v>6533</v>
      </c>
      <c r="B3315" s="15" t="s">
        <v>6534</v>
      </c>
      <c r="C3315" s="20" t="s">
        <v>30</v>
      </c>
      <c r="D3315" s="43">
        <v>73.994369506835938</v>
      </c>
      <c r="E3315" s="54">
        <v>74.373939514160156</v>
      </c>
    </row>
    <row r="3316" spans="1:5" ht="30" x14ac:dyDescent="0.25">
      <c r="A3316" s="5" t="s">
        <v>6535</v>
      </c>
      <c r="B3316" s="15" t="s">
        <v>6536</v>
      </c>
      <c r="C3316" s="20" t="s">
        <v>41</v>
      </c>
      <c r="D3316" s="43">
        <v>10.043631553649902</v>
      </c>
      <c r="E3316" s="54">
        <v>10.78337287902832</v>
      </c>
    </row>
    <row r="3317" spans="1:5" ht="30" x14ac:dyDescent="0.25">
      <c r="A3317" s="5" t="s">
        <v>6537</v>
      </c>
      <c r="B3317" s="15" t="s">
        <v>6538</v>
      </c>
      <c r="C3317" s="20" t="s">
        <v>376</v>
      </c>
      <c r="D3317" s="42">
        <v>7.2800431251525879</v>
      </c>
      <c r="E3317" s="53">
        <v>7.2698254585266113</v>
      </c>
    </row>
    <row r="3318" spans="1:5" ht="30" x14ac:dyDescent="0.25">
      <c r="A3318" s="5" t="s">
        <v>6539</v>
      </c>
      <c r="B3318" s="15" t="s">
        <v>6540</v>
      </c>
      <c r="C3318" s="20" t="s">
        <v>371</v>
      </c>
      <c r="D3318" s="48">
        <v>2488.639892578125</v>
      </c>
      <c r="E3318" s="59">
        <v>2487.47119140625</v>
      </c>
    </row>
    <row r="3319" spans="1:5" ht="30" x14ac:dyDescent="0.25">
      <c r="A3319" s="5" t="s">
        <v>6541</v>
      </c>
      <c r="B3319" s="15" t="s">
        <v>6542</v>
      </c>
      <c r="C3319" s="20" t="s">
        <v>371</v>
      </c>
      <c r="D3319" s="43">
        <v>-58.848628997802734</v>
      </c>
      <c r="E3319" s="54">
        <v>-60.017230987548828</v>
      </c>
    </row>
    <row r="3320" spans="1:5" ht="30" x14ac:dyDescent="0.25">
      <c r="A3320" s="5" t="s">
        <v>6543</v>
      </c>
      <c r="B3320" s="15" t="s">
        <v>6544</v>
      </c>
      <c r="C3320" s="20"/>
      <c r="D3320" s="47">
        <v>0.93790328502655029</v>
      </c>
      <c r="E3320" s="58">
        <v>0.93709766864776611</v>
      </c>
    </row>
    <row r="3321" spans="1:5" ht="30" x14ac:dyDescent="0.25">
      <c r="A3321" s="5" t="s">
        <v>6545</v>
      </c>
      <c r="B3321" s="15" t="s">
        <v>6546</v>
      </c>
      <c r="C3321" s="20" t="s">
        <v>3759</v>
      </c>
      <c r="D3321" s="47">
        <v>0.2482122927904129</v>
      </c>
      <c r="E3321" s="58">
        <v>0.25216943025588989</v>
      </c>
    </row>
    <row r="3322" spans="1:5" ht="30" x14ac:dyDescent="0.25">
      <c r="A3322" s="5" t="s">
        <v>6547</v>
      </c>
      <c r="B3322" s="15" t="s">
        <v>6548</v>
      </c>
      <c r="C3322" s="20" t="s">
        <v>376</v>
      </c>
      <c r="D3322" s="42">
        <v>4.19207763671875</v>
      </c>
      <c r="E3322" s="53">
        <v>4.1923232078552246</v>
      </c>
    </row>
    <row r="3323" spans="1:5" ht="30" x14ac:dyDescent="0.25">
      <c r="A3323" s="5" t="s">
        <v>6549</v>
      </c>
      <c r="B3323" s="15" t="s">
        <v>6550</v>
      </c>
      <c r="C3323" s="20" t="s">
        <v>5053</v>
      </c>
      <c r="D3323" s="47">
        <v>2.2335086017847061E-2</v>
      </c>
      <c r="E3323" s="58">
        <v>2.2369010373950005E-2</v>
      </c>
    </row>
    <row r="3324" spans="1:5" ht="30" x14ac:dyDescent="0.25">
      <c r="A3324" s="5" t="s">
        <v>6551</v>
      </c>
      <c r="B3324" s="15" t="s">
        <v>6552</v>
      </c>
      <c r="C3324" s="20" t="s">
        <v>5056</v>
      </c>
      <c r="D3324" s="51">
        <v>1.1398004062357359E-5</v>
      </c>
      <c r="E3324" s="62">
        <v>1.1410637853259686E-5</v>
      </c>
    </row>
    <row r="3325" spans="1:5" ht="45" x14ac:dyDescent="0.25">
      <c r="A3325" s="5" t="s">
        <v>6553</v>
      </c>
      <c r="B3325" s="15" t="s">
        <v>6554</v>
      </c>
      <c r="C3325" s="20" t="s">
        <v>38</v>
      </c>
      <c r="D3325" s="47">
        <v>0.17499999701976776</v>
      </c>
      <c r="E3325" s="58">
        <v>0.17499999701976776</v>
      </c>
    </row>
    <row r="3326" spans="1:5" ht="45" x14ac:dyDescent="0.25">
      <c r="A3326" s="5" t="s">
        <v>6555</v>
      </c>
      <c r="B3326" s="15" t="s">
        <v>6556</v>
      </c>
      <c r="C3326" s="20" t="s">
        <v>30</v>
      </c>
      <c r="D3326" s="43">
        <v>57.20068359375</v>
      </c>
      <c r="E3326" s="54">
        <v>57.20068359375</v>
      </c>
    </row>
    <row r="3327" spans="1:5" ht="45" x14ac:dyDescent="0.25">
      <c r="A3327" s="5" t="s">
        <v>6557</v>
      </c>
      <c r="B3327" s="15" t="s">
        <v>6558</v>
      </c>
      <c r="C3327" s="20" t="s">
        <v>41</v>
      </c>
      <c r="D3327" s="47">
        <v>0.34020116925239563</v>
      </c>
      <c r="E3327" s="58">
        <v>0.35946127772331238</v>
      </c>
    </row>
    <row r="3328" spans="1:5" ht="45" x14ac:dyDescent="0.25">
      <c r="A3328" s="5" t="s">
        <v>6559</v>
      </c>
      <c r="B3328" s="15" t="s">
        <v>6560</v>
      </c>
      <c r="C3328" s="20" t="s">
        <v>376</v>
      </c>
      <c r="D3328" s="47">
        <v>0.79592645168304443</v>
      </c>
      <c r="E3328" s="58">
        <v>0.79592645168304443</v>
      </c>
    </row>
    <row r="3329" spans="1:5" ht="45" x14ac:dyDescent="0.25">
      <c r="A3329" s="5" t="s">
        <v>6561</v>
      </c>
      <c r="B3329" s="15" t="s">
        <v>6562</v>
      </c>
      <c r="C3329" s="20" t="s">
        <v>371</v>
      </c>
      <c r="D3329" s="45">
        <v>239.4447021484375</v>
      </c>
      <c r="E3329" s="56">
        <v>239.4447021484375</v>
      </c>
    </row>
    <row r="3330" spans="1:5" ht="45" x14ac:dyDescent="0.25">
      <c r="A3330" s="5" t="s">
        <v>6563</v>
      </c>
      <c r="B3330" s="15" t="s">
        <v>6564</v>
      </c>
      <c r="C3330" s="20" t="s">
        <v>371</v>
      </c>
      <c r="D3330" s="48">
        <v>-2308.0439453125</v>
      </c>
      <c r="E3330" s="59">
        <v>-2308.0439453125</v>
      </c>
    </row>
    <row r="3331" spans="1:5" ht="45" x14ac:dyDescent="0.25">
      <c r="A3331" s="5" t="s">
        <v>6565</v>
      </c>
      <c r="B3331" s="15" t="s">
        <v>6566</v>
      </c>
      <c r="C3331" s="20"/>
      <c r="D3331" s="51">
        <v>4.0167456916151423E-8</v>
      </c>
      <c r="E3331" s="62">
        <v>4.0167456916151423E-8</v>
      </c>
    </row>
    <row r="3332" spans="1:5" ht="45" x14ac:dyDescent="0.25">
      <c r="A3332" s="5" t="s">
        <v>6567</v>
      </c>
      <c r="B3332" s="15" t="s">
        <v>6568</v>
      </c>
      <c r="C3332" s="20" t="s">
        <v>3759</v>
      </c>
      <c r="D3332" s="45">
        <v>984.29034423828125</v>
      </c>
      <c r="E3332" s="56">
        <v>984.29034423828125</v>
      </c>
    </row>
    <row r="3333" spans="1:5" ht="45" x14ac:dyDescent="0.25">
      <c r="A3333" s="5" t="s">
        <v>6569</v>
      </c>
      <c r="B3333" s="15" t="s">
        <v>6570</v>
      </c>
      <c r="C3333" s="20" t="s">
        <v>376</v>
      </c>
      <c r="D3333" s="42">
        <v>4.1834301948547363</v>
      </c>
      <c r="E3333" s="53">
        <v>4.1834301948547363</v>
      </c>
    </row>
    <row r="3334" spans="1:5" ht="45" x14ac:dyDescent="0.25">
      <c r="A3334" s="5" t="s">
        <v>6571</v>
      </c>
      <c r="B3334" s="15" t="s">
        <v>6572</v>
      </c>
      <c r="C3334" s="20" t="s">
        <v>5053</v>
      </c>
      <c r="D3334" s="47">
        <v>0.64858484268188477</v>
      </c>
      <c r="E3334" s="58">
        <v>0.64858484268188477</v>
      </c>
    </row>
    <row r="3335" spans="1:5" ht="45" x14ac:dyDescent="0.25">
      <c r="A3335" s="5" t="s">
        <v>6573</v>
      </c>
      <c r="B3335" s="15" t="s">
        <v>6574</v>
      </c>
      <c r="C3335" s="20" t="s">
        <v>5056</v>
      </c>
      <c r="D3335" s="52">
        <v>4.8667812370695174E-4</v>
      </c>
      <c r="E3335" s="63">
        <v>4.8667812370695174E-4</v>
      </c>
    </row>
    <row r="3336" spans="1:5" ht="30" x14ac:dyDescent="0.25">
      <c r="A3336" s="5" t="s">
        <v>6575</v>
      </c>
      <c r="B3336" s="15" t="s">
        <v>6576</v>
      </c>
      <c r="C3336" s="20" t="s">
        <v>38</v>
      </c>
      <c r="D3336" s="45">
        <v>110.8402099609375</v>
      </c>
      <c r="E3336" s="56">
        <v>112.73213958740234</v>
      </c>
    </row>
    <row r="3337" spans="1:5" ht="30" x14ac:dyDescent="0.25">
      <c r="A3337" s="5" t="s">
        <v>6577</v>
      </c>
      <c r="B3337" s="15" t="s">
        <v>6578</v>
      </c>
      <c r="C3337" s="20" t="s">
        <v>30</v>
      </c>
      <c r="D3337" s="45">
        <v>157.73568725585937</v>
      </c>
      <c r="E3337" s="56">
        <v>157.80384826660156</v>
      </c>
    </row>
    <row r="3338" spans="1:5" ht="30" x14ac:dyDescent="0.25">
      <c r="A3338" s="5" t="s">
        <v>6579</v>
      </c>
      <c r="B3338" s="15" t="s">
        <v>6580</v>
      </c>
      <c r="C3338" s="20" t="s">
        <v>41</v>
      </c>
      <c r="D3338" s="45">
        <v>159.40908813476562</v>
      </c>
      <c r="E3338" s="56">
        <v>168.4334716796875</v>
      </c>
    </row>
    <row r="3339" spans="1:5" ht="30" x14ac:dyDescent="0.25">
      <c r="A3339" s="5" t="s">
        <v>6581</v>
      </c>
      <c r="B3339" s="15" t="s">
        <v>6582</v>
      </c>
      <c r="C3339" s="20" t="s">
        <v>376</v>
      </c>
      <c r="D3339" s="42">
        <v>1.9079893827438354</v>
      </c>
      <c r="E3339" s="53">
        <v>1.9084556102752686</v>
      </c>
    </row>
    <row r="3340" spans="1:5" ht="30" x14ac:dyDescent="0.25">
      <c r="A3340" s="5" t="s">
        <v>6583</v>
      </c>
      <c r="B3340" s="15" t="s">
        <v>6584</v>
      </c>
      <c r="C3340" s="20" t="s">
        <v>371</v>
      </c>
      <c r="D3340" s="45">
        <v>671.955078125</v>
      </c>
      <c r="E3340" s="56">
        <v>672.3629150390625</v>
      </c>
    </row>
    <row r="3341" spans="1:5" ht="30" x14ac:dyDescent="0.25">
      <c r="A3341" s="5" t="s">
        <v>6585</v>
      </c>
      <c r="B3341" s="15" t="s">
        <v>6586</v>
      </c>
      <c r="C3341" s="20" t="s">
        <v>371</v>
      </c>
      <c r="D3341" s="48">
        <v>-1875.533447265625</v>
      </c>
      <c r="E3341" s="59">
        <v>-1875.1256103515625</v>
      </c>
    </row>
    <row r="3342" spans="1:5" ht="30" x14ac:dyDescent="0.25">
      <c r="A3342" s="5" t="s">
        <v>6587</v>
      </c>
      <c r="B3342" s="15" t="s">
        <v>6588</v>
      </c>
      <c r="C3342" s="20"/>
      <c r="D3342" s="47">
        <v>-0.6249849796295166</v>
      </c>
      <c r="E3342" s="58">
        <v>-0.63686394691467285</v>
      </c>
    </row>
    <row r="3343" spans="1:5" ht="30" x14ac:dyDescent="0.25">
      <c r="A3343" s="5" t="s">
        <v>6589</v>
      </c>
      <c r="B3343" s="15" t="s">
        <v>6590</v>
      </c>
      <c r="C3343" s="20" t="s">
        <v>3759</v>
      </c>
      <c r="D3343" s="45">
        <v>915.7547607421875</v>
      </c>
      <c r="E3343" s="56">
        <v>915.79718017578125</v>
      </c>
    </row>
    <row r="3344" spans="1:5" ht="30" x14ac:dyDescent="0.25">
      <c r="A3344" s="5" t="s">
        <v>6591</v>
      </c>
      <c r="B3344" s="15" t="s">
        <v>6592</v>
      </c>
      <c r="C3344" s="20" t="s">
        <v>376</v>
      </c>
      <c r="D3344" s="42">
        <v>4.2968640327453613</v>
      </c>
      <c r="E3344" s="53">
        <v>4.2964506149291992</v>
      </c>
    </row>
    <row r="3345" spans="1:5" ht="30" x14ac:dyDescent="0.25">
      <c r="A3345" s="5" t="s">
        <v>6593</v>
      </c>
      <c r="B3345" s="15" t="s">
        <v>6594</v>
      </c>
      <c r="C3345" s="20" t="s">
        <v>5053</v>
      </c>
      <c r="D3345" s="47">
        <v>0.69006681442260742</v>
      </c>
      <c r="E3345" s="58">
        <v>0.69017899036407471</v>
      </c>
    </row>
    <row r="3346" spans="1:5" ht="30" x14ac:dyDescent="0.25">
      <c r="A3346" s="5" t="s">
        <v>6595</v>
      </c>
      <c r="B3346" s="15" t="s">
        <v>6596</v>
      </c>
      <c r="C3346" s="20" t="s">
        <v>5056</v>
      </c>
      <c r="D3346" s="52">
        <v>1.7493155610281974E-4</v>
      </c>
      <c r="E3346" s="63">
        <v>1.7489741730969399E-4</v>
      </c>
    </row>
    <row r="3347" spans="1:5" ht="45" x14ac:dyDescent="0.25">
      <c r="A3347" s="5" t="s">
        <v>6597</v>
      </c>
      <c r="B3347" s="15" t="s">
        <v>6598</v>
      </c>
      <c r="C3347" s="20" t="s">
        <v>38</v>
      </c>
      <c r="D3347" s="45">
        <v>110.8402099609375</v>
      </c>
      <c r="E3347" s="56">
        <v>112.73213958740234</v>
      </c>
    </row>
    <row r="3348" spans="1:5" ht="60" x14ac:dyDescent="0.25">
      <c r="A3348" s="5" t="s">
        <v>6599</v>
      </c>
      <c r="B3348" s="15" t="s">
        <v>6600</v>
      </c>
      <c r="C3348" s="20" t="s">
        <v>30</v>
      </c>
      <c r="D3348" s="45">
        <v>157.73573303222656</v>
      </c>
      <c r="E3348" s="56">
        <v>157.80378723144531</v>
      </c>
    </row>
    <row r="3349" spans="1:5" ht="60" x14ac:dyDescent="0.25">
      <c r="A3349" s="5" t="s">
        <v>6601</v>
      </c>
      <c r="B3349" s="15" t="s">
        <v>6602</v>
      </c>
      <c r="C3349" s="20" t="s">
        <v>41</v>
      </c>
      <c r="D3349" s="42">
        <v>7.7607326507568359</v>
      </c>
      <c r="E3349" s="53">
        <v>8.2479457855224609</v>
      </c>
    </row>
    <row r="3350" spans="1:5" ht="45" x14ac:dyDescent="0.25">
      <c r="A3350" s="5" t="s">
        <v>6603</v>
      </c>
      <c r="B3350" s="15" t="s">
        <v>6604</v>
      </c>
      <c r="C3350" s="20" t="s">
        <v>376</v>
      </c>
      <c r="D3350" s="42">
        <v>1.9079898595809937</v>
      </c>
      <c r="E3350" s="53">
        <v>1.9084552526473999</v>
      </c>
    </row>
    <row r="3351" spans="1:5" ht="45" x14ac:dyDescent="0.25">
      <c r="A3351" s="5" t="s">
        <v>6605</v>
      </c>
      <c r="B3351" s="15" t="s">
        <v>6606</v>
      </c>
      <c r="C3351" s="20" t="s">
        <v>371</v>
      </c>
      <c r="D3351" s="45">
        <v>671.9552001953125</v>
      </c>
      <c r="E3351" s="56">
        <v>672.36260986328125</v>
      </c>
    </row>
    <row r="3352" spans="1:5" ht="60" x14ac:dyDescent="0.25">
      <c r="A3352" s="5" t="s">
        <v>6607</v>
      </c>
      <c r="B3352" s="15" t="s">
        <v>6608</v>
      </c>
      <c r="C3352" s="20" t="s">
        <v>371</v>
      </c>
      <c r="D3352" s="48">
        <v>-1875.5333251953125</v>
      </c>
      <c r="E3352" s="59">
        <v>-1875.1259765625</v>
      </c>
    </row>
    <row r="3353" spans="1:5" ht="60" x14ac:dyDescent="0.25">
      <c r="A3353" s="5" t="s">
        <v>6609</v>
      </c>
      <c r="B3353" s="15" t="s">
        <v>6610</v>
      </c>
      <c r="C3353" s="20"/>
      <c r="D3353" s="47">
        <v>-0.62498486042022705</v>
      </c>
      <c r="E3353" s="58">
        <v>-0.63686418533325195</v>
      </c>
    </row>
    <row r="3354" spans="1:5" ht="45" x14ac:dyDescent="0.25">
      <c r="A3354" s="5" t="s">
        <v>6611</v>
      </c>
      <c r="B3354" s="15" t="s">
        <v>6612</v>
      </c>
      <c r="C3354" s="20" t="s">
        <v>3759</v>
      </c>
      <c r="D3354" s="45">
        <v>915.75469970703125</v>
      </c>
      <c r="E3354" s="56">
        <v>915.7972412109375</v>
      </c>
    </row>
    <row r="3355" spans="1:5" ht="60" x14ac:dyDescent="0.25">
      <c r="A3355" s="5" t="s">
        <v>6613</v>
      </c>
      <c r="B3355" s="15" t="s">
        <v>6614</v>
      </c>
      <c r="C3355" s="20" t="s">
        <v>376</v>
      </c>
      <c r="D3355" s="42">
        <v>4.2968645095825195</v>
      </c>
      <c r="E3355" s="53">
        <v>4.2964496612548828</v>
      </c>
    </row>
    <row r="3356" spans="1:5" ht="60" x14ac:dyDescent="0.25">
      <c r="A3356" s="5" t="s">
        <v>6615</v>
      </c>
      <c r="B3356" s="15" t="s">
        <v>6616</v>
      </c>
      <c r="C3356" s="20" t="s">
        <v>5053</v>
      </c>
      <c r="D3356" s="47">
        <v>0.69006675481796265</v>
      </c>
      <c r="E3356" s="58">
        <v>0.69017899036407471</v>
      </c>
    </row>
    <row r="3357" spans="1:5" ht="60" x14ac:dyDescent="0.25">
      <c r="A3357" s="5" t="s">
        <v>6617</v>
      </c>
      <c r="B3357" s="15" t="s">
        <v>6618</v>
      </c>
      <c r="C3357" s="20" t="s">
        <v>5056</v>
      </c>
      <c r="D3357" s="52">
        <v>1.7493151244707406E-4</v>
      </c>
      <c r="E3357" s="63">
        <v>1.7489750462118536E-4</v>
      </c>
    </row>
    <row r="3358" spans="1:5" ht="30" x14ac:dyDescent="0.25">
      <c r="A3358" s="5" t="s">
        <v>6619</v>
      </c>
      <c r="B3358" s="15" t="s">
        <v>6620</v>
      </c>
      <c r="C3358" s="20" t="s">
        <v>38</v>
      </c>
      <c r="D3358" s="45">
        <v>110.8402099609375</v>
      </c>
      <c r="E3358" s="56">
        <v>112.73213958740234</v>
      </c>
    </row>
    <row r="3359" spans="1:5" ht="30" x14ac:dyDescent="0.25">
      <c r="A3359" s="5" t="s">
        <v>6621</v>
      </c>
      <c r="B3359" s="15" t="s">
        <v>6622</v>
      </c>
      <c r="C3359" s="20" t="s">
        <v>30</v>
      </c>
      <c r="D3359" s="45">
        <v>157.73568725585937</v>
      </c>
      <c r="E3359" s="56">
        <v>157.80384826660156</v>
      </c>
    </row>
    <row r="3360" spans="1:5" ht="30" x14ac:dyDescent="0.25">
      <c r="A3360" s="5" t="s">
        <v>6623</v>
      </c>
      <c r="B3360" s="15" t="s">
        <v>6624</v>
      </c>
      <c r="C3360" s="20" t="s">
        <v>41</v>
      </c>
      <c r="D3360" s="45">
        <v>159.40904235839844</v>
      </c>
      <c r="E3360" s="56">
        <v>168.43345642089844</v>
      </c>
    </row>
    <row r="3361" spans="1:5" ht="30" x14ac:dyDescent="0.25">
      <c r="A3361" s="5" t="s">
        <v>6625</v>
      </c>
      <c r="B3361" s="15" t="s">
        <v>6626</v>
      </c>
      <c r="C3361" s="20" t="s">
        <v>376</v>
      </c>
      <c r="D3361" s="42">
        <v>1.9079893827438354</v>
      </c>
      <c r="E3361" s="53">
        <v>1.9084556102752686</v>
      </c>
    </row>
    <row r="3362" spans="1:5" ht="30" x14ac:dyDescent="0.25">
      <c r="A3362" s="5" t="s">
        <v>6627</v>
      </c>
      <c r="B3362" s="15" t="s">
        <v>6628</v>
      </c>
      <c r="C3362" s="20" t="s">
        <v>371</v>
      </c>
      <c r="D3362" s="45">
        <v>671.955078125</v>
      </c>
      <c r="E3362" s="56">
        <v>672.3629150390625</v>
      </c>
    </row>
    <row r="3363" spans="1:5" ht="30" x14ac:dyDescent="0.25">
      <c r="A3363" s="5" t="s">
        <v>6629</v>
      </c>
      <c r="B3363" s="15" t="s">
        <v>6630</v>
      </c>
      <c r="C3363" s="20" t="s">
        <v>371</v>
      </c>
      <c r="D3363" s="48">
        <v>-1875.533447265625</v>
      </c>
      <c r="E3363" s="59">
        <v>-1875.1256103515625</v>
      </c>
    </row>
    <row r="3364" spans="1:5" ht="30" x14ac:dyDescent="0.25">
      <c r="A3364" s="5" t="s">
        <v>6631</v>
      </c>
      <c r="B3364" s="15" t="s">
        <v>6632</v>
      </c>
      <c r="C3364" s="20"/>
      <c r="D3364" s="47">
        <v>-0.6249849796295166</v>
      </c>
      <c r="E3364" s="58">
        <v>-0.63686394691467285</v>
      </c>
    </row>
    <row r="3365" spans="1:5" ht="30" x14ac:dyDescent="0.25">
      <c r="A3365" s="5" t="s">
        <v>6633</v>
      </c>
      <c r="B3365" s="15" t="s">
        <v>6634</v>
      </c>
      <c r="C3365" s="20" t="s">
        <v>3759</v>
      </c>
      <c r="D3365" s="45">
        <v>915.7547607421875</v>
      </c>
      <c r="E3365" s="56">
        <v>915.79718017578125</v>
      </c>
    </row>
    <row r="3366" spans="1:5" ht="30" x14ac:dyDescent="0.25">
      <c r="A3366" s="5" t="s">
        <v>6635</v>
      </c>
      <c r="B3366" s="15" t="s">
        <v>6636</v>
      </c>
      <c r="C3366" s="20" t="s">
        <v>376</v>
      </c>
      <c r="D3366" s="42">
        <v>4.2968640327453613</v>
      </c>
      <c r="E3366" s="53">
        <v>4.2964506149291992</v>
      </c>
    </row>
    <row r="3367" spans="1:5" ht="30" x14ac:dyDescent="0.25">
      <c r="A3367" s="5" t="s">
        <v>6637</v>
      </c>
      <c r="B3367" s="15" t="s">
        <v>6638</v>
      </c>
      <c r="C3367" s="20" t="s">
        <v>5053</v>
      </c>
      <c r="D3367" s="47">
        <v>0.69006681442260742</v>
      </c>
      <c r="E3367" s="58">
        <v>0.69017899036407471</v>
      </c>
    </row>
    <row r="3368" spans="1:5" ht="30" x14ac:dyDescent="0.25">
      <c r="A3368" s="5" t="s">
        <v>6639</v>
      </c>
      <c r="B3368" s="15" t="s">
        <v>6640</v>
      </c>
      <c r="C3368" s="20" t="s">
        <v>5056</v>
      </c>
      <c r="D3368" s="52">
        <v>1.7493155610281974E-4</v>
      </c>
      <c r="E3368" s="63">
        <v>1.7489741730969399E-4</v>
      </c>
    </row>
    <row r="3369" spans="1:5" ht="30" x14ac:dyDescent="0.25">
      <c r="A3369" s="5" t="s">
        <v>6641</v>
      </c>
      <c r="B3369" s="15" t="s">
        <v>6642</v>
      </c>
      <c r="C3369" s="20" t="s">
        <v>38</v>
      </c>
      <c r="D3369" s="45">
        <v>110.8402099609375</v>
      </c>
      <c r="E3369" s="56">
        <v>112.73213958740234</v>
      </c>
    </row>
    <row r="3370" spans="1:5" ht="30" x14ac:dyDescent="0.25">
      <c r="A3370" s="5" t="s">
        <v>6643</v>
      </c>
      <c r="B3370" s="15" t="s">
        <v>6644</v>
      </c>
      <c r="C3370" s="20" t="s">
        <v>30</v>
      </c>
      <c r="D3370" s="45">
        <v>157.73573303222656</v>
      </c>
      <c r="E3370" s="56">
        <v>157.80378723144531</v>
      </c>
    </row>
    <row r="3371" spans="1:5" ht="30" x14ac:dyDescent="0.25">
      <c r="A3371" s="5" t="s">
        <v>6645</v>
      </c>
      <c r="B3371" s="15" t="s">
        <v>6646</v>
      </c>
      <c r="C3371" s="20" t="s">
        <v>41</v>
      </c>
      <c r="D3371" s="45">
        <v>318.81808471679687</v>
      </c>
      <c r="E3371" s="56">
        <v>336.86691284179687</v>
      </c>
    </row>
    <row r="3372" spans="1:5" ht="30" x14ac:dyDescent="0.25">
      <c r="A3372" s="5" t="s">
        <v>6647</v>
      </c>
      <c r="B3372" s="15" t="s">
        <v>6648</v>
      </c>
      <c r="C3372" s="20" t="s">
        <v>376</v>
      </c>
      <c r="D3372" s="42">
        <v>1.9079898595809937</v>
      </c>
      <c r="E3372" s="53">
        <v>1.9084552526473999</v>
      </c>
    </row>
    <row r="3373" spans="1:5" ht="30" x14ac:dyDescent="0.25">
      <c r="A3373" s="5" t="s">
        <v>6649</v>
      </c>
      <c r="B3373" s="15" t="s">
        <v>6650</v>
      </c>
      <c r="C3373" s="20" t="s">
        <v>371</v>
      </c>
      <c r="D3373" s="45">
        <v>671.9552001953125</v>
      </c>
      <c r="E3373" s="56">
        <v>672.36260986328125</v>
      </c>
    </row>
    <row r="3374" spans="1:5" ht="30" x14ac:dyDescent="0.25">
      <c r="A3374" s="5" t="s">
        <v>6651</v>
      </c>
      <c r="B3374" s="15" t="s">
        <v>6652</v>
      </c>
      <c r="C3374" s="20" t="s">
        <v>371</v>
      </c>
      <c r="D3374" s="48">
        <v>-1875.5333251953125</v>
      </c>
      <c r="E3374" s="59">
        <v>-1875.1259765625</v>
      </c>
    </row>
    <row r="3375" spans="1:5" ht="30" x14ac:dyDescent="0.25">
      <c r="A3375" s="5" t="s">
        <v>6653</v>
      </c>
      <c r="B3375" s="15" t="s">
        <v>6654</v>
      </c>
      <c r="C3375" s="20"/>
      <c r="D3375" s="47">
        <v>-0.62498486042022705</v>
      </c>
      <c r="E3375" s="58">
        <v>-0.63686418533325195</v>
      </c>
    </row>
    <row r="3376" spans="1:5" ht="30" x14ac:dyDescent="0.25">
      <c r="A3376" s="5" t="s">
        <v>6655</v>
      </c>
      <c r="B3376" s="15" t="s">
        <v>6656</v>
      </c>
      <c r="C3376" s="20" t="s">
        <v>3759</v>
      </c>
      <c r="D3376" s="45">
        <v>915.75469970703125</v>
      </c>
      <c r="E3376" s="56">
        <v>915.7972412109375</v>
      </c>
    </row>
    <row r="3377" spans="1:5" ht="30" x14ac:dyDescent="0.25">
      <c r="A3377" s="5" t="s">
        <v>6657</v>
      </c>
      <c r="B3377" s="15" t="s">
        <v>6658</v>
      </c>
      <c r="C3377" s="20" t="s">
        <v>376</v>
      </c>
      <c r="D3377" s="42">
        <v>4.2968645095825195</v>
      </c>
      <c r="E3377" s="53">
        <v>4.2964496612548828</v>
      </c>
    </row>
    <row r="3378" spans="1:5" ht="30" x14ac:dyDescent="0.25">
      <c r="A3378" s="5" t="s">
        <v>6659</v>
      </c>
      <c r="B3378" s="15" t="s">
        <v>6660</v>
      </c>
      <c r="C3378" s="20" t="s">
        <v>5053</v>
      </c>
      <c r="D3378" s="47">
        <v>0.69006675481796265</v>
      </c>
      <c r="E3378" s="58">
        <v>0.69017899036407471</v>
      </c>
    </row>
    <row r="3379" spans="1:5" ht="30" x14ac:dyDescent="0.25">
      <c r="A3379" s="5" t="s">
        <v>6661</v>
      </c>
      <c r="B3379" s="15" t="s">
        <v>6662</v>
      </c>
      <c r="C3379" s="20" t="s">
        <v>5056</v>
      </c>
      <c r="D3379" s="52">
        <v>1.7493151244707406E-4</v>
      </c>
      <c r="E3379" s="63">
        <v>1.7489750462118536E-4</v>
      </c>
    </row>
    <row r="3380" spans="1:5" ht="30" x14ac:dyDescent="0.25">
      <c r="A3380" s="5" t="s">
        <v>6663</v>
      </c>
      <c r="B3380" s="15" t="s">
        <v>6664</v>
      </c>
      <c r="C3380" s="20" t="s">
        <v>38</v>
      </c>
      <c r="D3380" s="45">
        <v>110.8402099609375</v>
      </c>
      <c r="E3380" s="56">
        <v>112.73213958740234</v>
      </c>
    </row>
    <row r="3381" spans="1:5" ht="30" x14ac:dyDescent="0.25">
      <c r="A3381" s="5" t="s">
        <v>6665</v>
      </c>
      <c r="B3381" s="15" t="s">
        <v>6666</v>
      </c>
      <c r="C3381" s="20" t="s">
        <v>30</v>
      </c>
      <c r="D3381" s="45">
        <v>157.73568725585937</v>
      </c>
      <c r="E3381" s="56">
        <v>157.80384826660156</v>
      </c>
    </row>
    <row r="3382" spans="1:5" ht="30" x14ac:dyDescent="0.25">
      <c r="A3382" s="5" t="s">
        <v>6667</v>
      </c>
      <c r="B3382" s="15" t="s">
        <v>6668</v>
      </c>
      <c r="C3382" s="20" t="s">
        <v>41</v>
      </c>
      <c r="D3382" s="45">
        <v>159.40904235839844</v>
      </c>
      <c r="E3382" s="56">
        <v>168.43345642089844</v>
      </c>
    </row>
    <row r="3383" spans="1:5" ht="30" x14ac:dyDescent="0.25">
      <c r="A3383" s="5" t="s">
        <v>6669</v>
      </c>
      <c r="B3383" s="15" t="s">
        <v>6670</v>
      </c>
      <c r="C3383" s="20" t="s">
        <v>376</v>
      </c>
      <c r="D3383" s="42">
        <v>1.9079893827438354</v>
      </c>
      <c r="E3383" s="53">
        <v>1.9084556102752686</v>
      </c>
    </row>
    <row r="3384" spans="1:5" ht="30" x14ac:dyDescent="0.25">
      <c r="A3384" s="5" t="s">
        <v>6671</v>
      </c>
      <c r="B3384" s="15" t="s">
        <v>6672</v>
      </c>
      <c r="C3384" s="20" t="s">
        <v>371</v>
      </c>
      <c r="D3384" s="45">
        <v>671.955078125</v>
      </c>
      <c r="E3384" s="56">
        <v>672.3629150390625</v>
      </c>
    </row>
    <row r="3385" spans="1:5" ht="30" x14ac:dyDescent="0.25">
      <c r="A3385" s="5" t="s">
        <v>6673</v>
      </c>
      <c r="B3385" s="15" t="s">
        <v>6674</v>
      </c>
      <c r="C3385" s="20" t="s">
        <v>371</v>
      </c>
      <c r="D3385" s="48">
        <v>-1875.533447265625</v>
      </c>
      <c r="E3385" s="59">
        <v>-1875.1256103515625</v>
      </c>
    </row>
    <row r="3386" spans="1:5" ht="30" x14ac:dyDescent="0.25">
      <c r="A3386" s="5" t="s">
        <v>6675</v>
      </c>
      <c r="B3386" s="15" t="s">
        <v>6676</v>
      </c>
      <c r="C3386" s="20"/>
      <c r="D3386" s="47">
        <v>-0.6249849796295166</v>
      </c>
      <c r="E3386" s="58">
        <v>-0.63686394691467285</v>
      </c>
    </row>
    <row r="3387" spans="1:5" ht="30" x14ac:dyDescent="0.25">
      <c r="A3387" s="5" t="s">
        <v>6677</v>
      </c>
      <c r="B3387" s="15" t="s">
        <v>6678</v>
      </c>
      <c r="C3387" s="20" t="s">
        <v>3759</v>
      </c>
      <c r="D3387" s="45">
        <v>915.7547607421875</v>
      </c>
      <c r="E3387" s="56">
        <v>915.79718017578125</v>
      </c>
    </row>
    <row r="3388" spans="1:5" ht="30" x14ac:dyDescent="0.25">
      <c r="A3388" s="5" t="s">
        <v>6679</v>
      </c>
      <c r="B3388" s="15" t="s">
        <v>6680</v>
      </c>
      <c r="C3388" s="20" t="s">
        <v>376</v>
      </c>
      <c r="D3388" s="42">
        <v>4.2968640327453613</v>
      </c>
      <c r="E3388" s="53">
        <v>4.2964506149291992</v>
      </c>
    </row>
    <row r="3389" spans="1:5" ht="30" x14ac:dyDescent="0.25">
      <c r="A3389" s="5" t="s">
        <v>6681</v>
      </c>
      <c r="B3389" s="15" t="s">
        <v>6682</v>
      </c>
      <c r="C3389" s="20" t="s">
        <v>5053</v>
      </c>
      <c r="D3389" s="47">
        <v>0.69006681442260742</v>
      </c>
      <c r="E3389" s="58">
        <v>0.69017899036407471</v>
      </c>
    </row>
    <row r="3390" spans="1:5" ht="30" x14ac:dyDescent="0.25">
      <c r="A3390" s="5" t="s">
        <v>6683</v>
      </c>
      <c r="B3390" s="15" t="s">
        <v>6684</v>
      </c>
      <c r="C3390" s="20" t="s">
        <v>5056</v>
      </c>
      <c r="D3390" s="52">
        <v>1.7493155610281974E-4</v>
      </c>
      <c r="E3390" s="63">
        <v>1.7489741730969399E-4</v>
      </c>
    </row>
    <row r="3391" spans="1:5" ht="30" x14ac:dyDescent="0.25">
      <c r="A3391" s="5" t="s">
        <v>6685</v>
      </c>
      <c r="B3391" s="15" t="s">
        <v>6686</v>
      </c>
      <c r="C3391" s="20" t="s">
        <v>38</v>
      </c>
      <c r="D3391" s="45">
        <v>110.8402099609375</v>
      </c>
      <c r="E3391" s="56">
        <v>112.73213958740234</v>
      </c>
    </row>
    <row r="3392" spans="1:5" ht="30" x14ac:dyDescent="0.25">
      <c r="A3392" s="5" t="s">
        <v>6687</v>
      </c>
      <c r="B3392" s="15" t="s">
        <v>6688</v>
      </c>
      <c r="C3392" s="20" t="s">
        <v>30</v>
      </c>
      <c r="D3392" s="45">
        <v>152.33645629882812</v>
      </c>
      <c r="E3392" s="56">
        <v>152.30879211425781</v>
      </c>
    </row>
    <row r="3393" spans="1:5" ht="30" x14ac:dyDescent="0.25">
      <c r="A3393" s="5" t="s">
        <v>6689</v>
      </c>
      <c r="B3393" s="15" t="s">
        <v>6690</v>
      </c>
      <c r="C3393" s="20" t="s">
        <v>41</v>
      </c>
      <c r="D3393" s="51">
        <v>2.9418970370898023E-7</v>
      </c>
      <c r="E3393" s="62">
        <v>2.9418970370898023E-7</v>
      </c>
    </row>
    <row r="3394" spans="1:5" ht="30" x14ac:dyDescent="0.25">
      <c r="A3394" s="5" t="s">
        <v>6691</v>
      </c>
      <c r="B3394" s="15" t="s">
        <v>6692</v>
      </c>
      <c r="C3394" s="20" t="s">
        <v>376</v>
      </c>
      <c r="D3394" s="42">
        <v>1.853900671005249</v>
      </c>
      <c r="E3394" s="53">
        <v>1.8534164428710937</v>
      </c>
    </row>
    <row r="3395" spans="1:5" ht="30" x14ac:dyDescent="0.25">
      <c r="A3395" s="5" t="s">
        <v>6693</v>
      </c>
      <c r="B3395" s="15" t="s">
        <v>6694</v>
      </c>
      <c r="C3395" s="20" t="s">
        <v>371</v>
      </c>
      <c r="D3395" s="45">
        <v>648.8021240234375</v>
      </c>
      <c r="E3395" s="56">
        <v>648.8021240234375</v>
      </c>
    </row>
    <row r="3396" spans="1:5" ht="30" x14ac:dyDescent="0.25">
      <c r="A3396" s="5" t="s">
        <v>6695</v>
      </c>
      <c r="B3396" s="15" t="s">
        <v>6696</v>
      </c>
      <c r="C3396" s="20" t="s">
        <v>371</v>
      </c>
      <c r="D3396" s="48">
        <v>-1898.6864013671875</v>
      </c>
      <c r="E3396" s="59">
        <v>-1898.6864013671875</v>
      </c>
    </row>
    <row r="3397" spans="1:5" ht="30" x14ac:dyDescent="0.25">
      <c r="A3397" s="5" t="s">
        <v>6697</v>
      </c>
      <c r="B3397" s="15" t="s">
        <v>6698</v>
      </c>
      <c r="C3397" s="20"/>
      <c r="D3397" s="47">
        <v>-0.6434934139251709</v>
      </c>
      <c r="E3397" s="58">
        <v>-0.65587568283081055</v>
      </c>
    </row>
    <row r="3398" spans="1:5" ht="30" x14ac:dyDescent="0.25">
      <c r="A3398" s="5" t="s">
        <v>6699</v>
      </c>
      <c r="B3398" s="15" t="s">
        <v>6700</v>
      </c>
      <c r="C3398" s="20" t="s">
        <v>3759</v>
      </c>
      <c r="D3398" s="45">
        <v>920.80023193359375</v>
      </c>
      <c r="E3398" s="56">
        <v>920.929931640625</v>
      </c>
    </row>
    <row r="3399" spans="1:5" ht="30" x14ac:dyDescent="0.25">
      <c r="A3399" s="5" t="s">
        <v>6701</v>
      </c>
      <c r="B3399" s="15" t="s">
        <v>6702</v>
      </c>
      <c r="C3399" s="20" t="s">
        <v>376</v>
      </c>
      <c r="D3399" s="42">
        <v>4.2830252647399902</v>
      </c>
      <c r="E3399" s="53">
        <v>4.2823925018310547</v>
      </c>
    </row>
    <row r="3400" spans="1:5" ht="30" x14ac:dyDescent="0.25">
      <c r="A3400" s="5" t="s">
        <v>6703</v>
      </c>
      <c r="B3400" s="15" t="s">
        <v>6704</v>
      </c>
      <c r="C3400" s="20" t="s">
        <v>5053</v>
      </c>
      <c r="D3400" s="47">
        <v>0.69105803966522217</v>
      </c>
      <c r="E3400" s="58">
        <v>0.69118583202362061</v>
      </c>
    </row>
    <row r="3401" spans="1:5" ht="30" x14ac:dyDescent="0.25">
      <c r="A3401" s="5" t="s">
        <v>6705</v>
      </c>
      <c r="B3401" s="15" t="s">
        <v>6706</v>
      </c>
      <c r="C3401" s="20" t="s">
        <v>5056</v>
      </c>
      <c r="D3401" s="52">
        <v>1.8162566993851215E-4</v>
      </c>
      <c r="E3401" s="63">
        <v>1.8170881958212703E-4</v>
      </c>
    </row>
    <row r="3402" spans="1:5" ht="30" x14ac:dyDescent="0.25">
      <c r="A3402" s="5" t="s">
        <v>6707</v>
      </c>
      <c r="B3402" s="15" t="s">
        <v>6708</v>
      </c>
      <c r="C3402" s="20" t="s">
        <v>38</v>
      </c>
      <c r="D3402" s="45">
        <v>110.8402099609375</v>
      </c>
      <c r="E3402" s="56">
        <v>112.73213958740234</v>
      </c>
    </row>
    <row r="3403" spans="1:5" ht="30" x14ac:dyDescent="0.25">
      <c r="A3403" s="5" t="s">
        <v>6709</v>
      </c>
      <c r="B3403" s="15" t="s">
        <v>6710</v>
      </c>
      <c r="C3403" s="20" t="s">
        <v>30</v>
      </c>
      <c r="D3403" s="45">
        <v>152.33645629882812</v>
      </c>
      <c r="E3403" s="56">
        <v>152.30879211425781</v>
      </c>
    </row>
    <row r="3404" spans="1:5" ht="30" x14ac:dyDescent="0.25">
      <c r="A3404" s="5" t="s">
        <v>6711</v>
      </c>
      <c r="B3404" s="15" t="s">
        <v>6712</v>
      </c>
      <c r="C3404" s="20" t="s">
        <v>41</v>
      </c>
      <c r="D3404" s="51">
        <v>2.9418970370898023E-7</v>
      </c>
      <c r="E3404" s="62">
        <v>2.9418970370898023E-7</v>
      </c>
    </row>
    <row r="3405" spans="1:5" ht="30" x14ac:dyDescent="0.25">
      <c r="A3405" s="5" t="s">
        <v>6713</v>
      </c>
      <c r="B3405" s="15" t="s">
        <v>6714</v>
      </c>
      <c r="C3405" s="20" t="s">
        <v>376</v>
      </c>
      <c r="D3405" s="42">
        <v>1.853900671005249</v>
      </c>
      <c r="E3405" s="53">
        <v>1.8534164428710937</v>
      </c>
    </row>
    <row r="3406" spans="1:5" ht="30" x14ac:dyDescent="0.25">
      <c r="A3406" s="5" t="s">
        <v>6715</v>
      </c>
      <c r="B3406" s="15" t="s">
        <v>6716</v>
      </c>
      <c r="C3406" s="20" t="s">
        <v>371</v>
      </c>
      <c r="D3406" s="45">
        <v>648.8021240234375</v>
      </c>
      <c r="E3406" s="56">
        <v>648.8021240234375</v>
      </c>
    </row>
    <row r="3407" spans="1:5" ht="30" x14ac:dyDescent="0.25">
      <c r="A3407" s="5" t="s">
        <v>6717</v>
      </c>
      <c r="B3407" s="15" t="s">
        <v>6718</v>
      </c>
      <c r="C3407" s="20" t="s">
        <v>371</v>
      </c>
      <c r="D3407" s="48">
        <v>-1898.6864013671875</v>
      </c>
      <c r="E3407" s="59">
        <v>-1898.6864013671875</v>
      </c>
    </row>
    <row r="3408" spans="1:5" ht="30" x14ac:dyDescent="0.25">
      <c r="A3408" s="5" t="s">
        <v>6719</v>
      </c>
      <c r="B3408" s="15" t="s">
        <v>6720</v>
      </c>
      <c r="C3408" s="20"/>
      <c r="D3408" s="47">
        <v>-0.6434934139251709</v>
      </c>
      <c r="E3408" s="58">
        <v>-0.65587568283081055</v>
      </c>
    </row>
    <row r="3409" spans="1:5" ht="30" x14ac:dyDescent="0.25">
      <c r="A3409" s="5" t="s">
        <v>6721</v>
      </c>
      <c r="B3409" s="15" t="s">
        <v>6722</v>
      </c>
      <c r="C3409" s="20" t="s">
        <v>3759</v>
      </c>
      <c r="D3409" s="45">
        <v>920.80023193359375</v>
      </c>
      <c r="E3409" s="56">
        <v>920.929931640625</v>
      </c>
    </row>
    <row r="3410" spans="1:5" ht="30" x14ac:dyDescent="0.25">
      <c r="A3410" s="5" t="s">
        <v>6723</v>
      </c>
      <c r="B3410" s="15" t="s">
        <v>6724</v>
      </c>
      <c r="C3410" s="20" t="s">
        <v>376</v>
      </c>
      <c r="D3410" s="42">
        <v>4.2830252647399902</v>
      </c>
      <c r="E3410" s="53">
        <v>4.2823925018310547</v>
      </c>
    </row>
    <row r="3411" spans="1:5" ht="30" x14ac:dyDescent="0.25">
      <c r="A3411" s="5" t="s">
        <v>6725</v>
      </c>
      <c r="B3411" s="15" t="s">
        <v>6726</v>
      </c>
      <c r="C3411" s="20" t="s">
        <v>5053</v>
      </c>
      <c r="D3411" s="47">
        <v>0.69105803966522217</v>
      </c>
      <c r="E3411" s="58">
        <v>0.69118583202362061</v>
      </c>
    </row>
    <row r="3412" spans="1:5" ht="30" x14ac:dyDescent="0.25">
      <c r="A3412" s="5" t="s">
        <v>6727</v>
      </c>
      <c r="B3412" s="15" t="s">
        <v>6728</v>
      </c>
      <c r="C3412" s="20" t="s">
        <v>5056</v>
      </c>
      <c r="D3412" s="52">
        <v>1.8162566993851215E-4</v>
      </c>
      <c r="E3412" s="63">
        <v>1.8170881958212703E-4</v>
      </c>
    </row>
    <row r="3413" spans="1:5" ht="60" x14ac:dyDescent="0.25">
      <c r="A3413" s="5" t="s">
        <v>6729</v>
      </c>
      <c r="B3413" s="15" t="s">
        <v>6730</v>
      </c>
      <c r="C3413" s="20" t="s">
        <v>38</v>
      </c>
      <c r="D3413" s="43">
        <v>88.524894714355469</v>
      </c>
      <c r="E3413" s="54">
        <v>90.047294616699219</v>
      </c>
    </row>
    <row r="3414" spans="1:5" ht="60" x14ac:dyDescent="0.25">
      <c r="A3414" s="5" t="s">
        <v>6731</v>
      </c>
      <c r="B3414" s="15" t="s">
        <v>6732</v>
      </c>
      <c r="C3414" s="20" t="s">
        <v>30</v>
      </c>
      <c r="D3414" s="45">
        <v>460.00323486328125</v>
      </c>
      <c r="E3414" s="56">
        <v>460.00302124023437</v>
      </c>
    </row>
    <row r="3415" spans="1:5" ht="60" x14ac:dyDescent="0.25">
      <c r="A3415" s="5" t="s">
        <v>6733</v>
      </c>
      <c r="B3415" s="15" t="s">
        <v>6734</v>
      </c>
      <c r="C3415" s="20" t="s">
        <v>41</v>
      </c>
      <c r="D3415" s="45">
        <v>310.3009033203125</v>
      </c>
      <c r="E3415" s="56">
        <v>327.81985473632812</v>
      </c>
    </row>
    <row r="3416" spans="1:5" ht="60" x14ac:dyDescent="0.25">
      <c r="A3416" s="5" t="s">
        <v>6735</v>
      </c>
      <c r="B3416" s="15" t="s">
        <v>6736</v>
      </c>
      <c r="C3416" s="20" t="s">
        <v>376</v>
      </c>
      <c r="D3416" s="42">
        <v>6.5332808494567871</v>
      </c>
      <c r="E3416" s="53">
        <v>6.5230703353881836</v>
      </c>
    </row>
    <row r="3417" spans="1:5" ht="60" x14ac:dyDescent="0.25">
      <c r="A3417" s="5" t="s">
        <v>6737</v>
      </c>
      <c r="B3417" s="15" t="s">
        <v>6738</v>
      </c>
      <c r="C3417" s="20" t="s">
        <v>371</v>
      </c>
      <c r="D3417" s="44">
        <v>3286.5439453125</v>
      </c>
      <c r="E3417" s="55">
        <v>3284.311279296875</v>
      </c>
    </row>
    <row r="3418" spans="1:5" ht="60" x14ac:dyDescent="0.25">
      <c r="A3418" s="5" t="s">
        <v>6739</v>
      </c>
      <c r="B3418" s="15" t="s">
        <v>6740</v>
      </c>
      <c r="C3418" s="20" t="s">
        <v>371</v>
      </c>
      <c r="D3418" s="45">
        <v>739.0552978515625</v>
      </c>
      <c r="E3418" s="56">
        <v>736.82269287109375</v>
      </c>
    </row>
    <row r="3419" spans="1:5" ht="60" x14ac:dyDescent="0.25">
      <c r="A3419" s="5" t="s">
        <v>6741</v>
      </c>
      <c r="B3419" s="15" t="s">
        <v>6742</v>
      </c>
      <c r="C3419" s="20"/>
      <c r="D3419" s="42">
        <v>1.389836311340332</v>
      </c>
      <c r="E3419" s="53">
        <v>1.3926987648010254</v>
      </c>
    </row>
    <row r="3420" spans="1:5" ht="60" x14ac:dyDescent="0.25">
      <c r="A3420" s="5" t="s">
        <v>6743</v>
      </c>
      <c r="B3420" s="15" t="s">
        <v>6744</v>
      </c>
      <c r="C3420" s="20" t="s">
        <v>3759</v>
      </c>
      <c r="D3420" s="43">
        <v>28.711137771606445</v>
      </c>
      <c r="E3420" s="54">
        <v>29.257774353027344</v>
      </c>
    </row>
    <row r="3421" spans="1:5" ht="60" x14ac:dyDescent="0.25">
      <c r="A3421" s="5" t="s">
        <v>6745</v>
      </c>
      <c r="B3421" s="15" t="s">
        <v>6746</v>
      </c>
      <c r="C3421" s="20" t="s">
        <v>376</v>
      </c>
      <c r="D3421" s="42">
        <v>2.5811614990234375</v>
      </c>
      <c r="E3421" s="53">
        <v>2.592409610748291</v>
      </c>
    </row>
    <row r="3422" spans="1:5" ht="60" x14ac:dyDescent="0.25">
      <c r="A3422" s="5" t="s">
        <v>6747</v>
      </c>
      <c r="B3422" s="15" t="s">
        <v>6748</v>
      </c>
      <c r="C3422" s="20" t="s">
        <v>5053</v>
      </c>
      <c r="D3422" s="47">
        <v>7.0086114108562469E-2</v>
      </c>
      <c r="E3422" s="58">
        <v>7.0267818868160248E-2</v>
      </c>
    </row>
    <row r="3423" spans="1:5" ht="60" x14ac:dyDescent="0.25">
      <c r="A3423" s="5" t="s">
        <v>6749</v>
      </c>
      <c r="B3423" s="15" t="s">
        <v>6750</v>
      </c>
      <c r="C3423" s="20" t="s">
        <v>5056</v>
      </c>
      <c r="D3423" s="51">
        <v>2.7114449039800093E-5</v>
      </c>
      <c r="E3423" s="62">
        <v>2.7121544917463325E-5</v>
      </c>
    </row>
    <row r="3424" spans="1:5" ht="30" x14ac:dyDescent="0.25">
      <c r="A3424" s="5" t="s">
        <v>6751</v>
      </c>
      <c r="B3424" s="15" t="s">
        <v>6752</v>
      </c>
      <c r="C3424" s="20" t="s">
        <v>38</v>
      </c>
      <c r="D3424" s="42">
        <v>3.4473249912261963</v>
      </c>
      <c r="E3424" s="53">
        <v>3.4473249912261963</v>
      </c>
    </row>
    <row r="3425" spans="1:5" ht="30" x14ac:dyDescent="0.25">
      <c r="A3425" s="5" t="s">
        <v>6753</v>
      </c>
      <c r="B3425" s="15" t="s">
        <v>6754</v>
      </c>
      <c r="C3425" s="20" t="s">
        <v>30</v>
      </c>
      <c r="D3425" s="45">
        <v>138.328857421875</v>
      </c>
      <c r="E3425" s="56">
        <v>138.328857421875</v>
      </c>
    </row>
    <row r="3426" spans="1:5" ht="30" x14ac:dyDescent="0.25">
      <c r="A3426" s="5" t="s">
        <v>6755</v>
      </c>
      <c r="B3426" s="15" t="s">
        <v>6756</v>
      </c>
      <c r="C3426" s="20" t="s">
        <v>41</v>
      </c>
      <c r="D3426" s="45">
        <v>159.40904235839844</v>
      </c>
      <c r="E3426" s="56">
        <v>168.43345642089844</v>
      </c>
    </row>
    <row r="3427" spans="1:5" ht="30" x14ac:dyDescent="0.25">
      <c r="A3427" s="5" t="s">
        <v>6757</v>
      </c>
      <c r="B3427" s="15" t="s">
        <v>6758</v>
      </c>
      <c r="C3427" s="20" t="s">
        <v>376</v>
      </c>
      <c r="D3427" s="42">
        <v>1.8842158317565918</v>
      </c>
      <c r="E3427" s="53">
        <v>1.8842158317565918</v>
      </c>
    </row>
    <row r="3428" spans="1:5" ht="30" x14ac:dyDescent="0.25">
      <c r="A3428" s="5" t="s">
        <v>6759</v>
      </c>
      <c r="B3428" s="15" t="s">
        <v>6760</v>
      </c>
      <c r="C3428" s="20" t="s">
        <v>371</v>
      </c>
      <c r="D3428" s="45">
        <v>648.8021240234375</v>
      </c>
      <c r="E3428" s="56">
        <v>648.8021240234375</v>
      </c>
    </row>
    <row r="3429" spans="1:5" ht="30" x14ac:dyDescent="0.25">
      <c r="A3429" s="5" t="s">
        <v>6761</v>
      </c>
      <c r="B3429" s="15" t="s">
        <v>6762</v>
      </c>
      <c r="C3429" s="20" t="s">
        <v>371</v>
      </c>
      <c r="D3429" s="48">
        <v>-1898.6864013671875</v>
      </c>
      <c r="E3429" s="59">
        <v>-1898.6864013671875</v>
      </c>
    </row>
    <row r="3430" spans="1:5" ht="30" x14ac:dyDescent="0.25">
      <c r="A3430" s="5" t="s">
        <v>6763</v>
      </c>
      <c r="B3430" s="15" t="s">
        <v>6764</v>
      </c>
      <c r="C3430" s="20"/>
      <c r="D3430" s="47">
        <v>3.1067822128534317E-2</v>
      </c>
      <c r="E3430" s="58">
        <v>3.1067822128534317E-2</v>
      </c>
    </row>
    <row r="3431" spans="1:5" ht="30" x14ac:dyDescent="0.25">
      <c r="A3431" s="5" t="s">
        <v>6765</v>
      </c>
      <c r="B3431" s="15" t="s">
        <v>6766</v>
      </c>
      <c r="C3431" s="20" t="s">
        <v>3759</v>
      </c>
      <c r="D3431" s="43">
        <v>56.937770843505859</v>
      </c>
      <c r="E3431" s="54">
        <v>56.937770843505859</v>
      </c>
    </row>
    <row r="3432" spans="1:5" ht="30" x14ac:dyDescent="0.25">
      <c r="A3432" s="5" t="s">
        <v>6767</v>
      </c>
      <c r="B3432" s="15" t="s">
        <v>6768</v>
      </c>
      <c r="C3432" s="20" t="s">
        <v>376</v>
      </c>
      <c r="D3432" s="42">
        <v>4.2809076309204102</v>
      </c>
      <c r="E3432" s="53">
        <v>4.2809076309204102</v>
      </c>
    </row>
    <row r="3433" spans="1:5" ht="30" x14ac:dyDescent="0.25">
      <c r="A3433" s="5" t="s">
        <v>6769</v>
      </c>
      <c r="B3433" s="15" t="s">
        <v>6770</v>
      </c>
      <c r="C3433" s="20" t="s">
        <v>5053</v>
      </c>
      <c r="D3433" s="47">
        <v>2.9225748032331467E-2</v>
      </c>
      <c r="E3433" s="58">
        <v>2.9225748032331467E-2</v>
      </c>
    </row>
    <row r="3434" spans="1:5" ht="30" x14ac:dyDescent="0.25">
      <c r="A3434" s="5" t="s">
        <v>6771</v>
      </c>
      <c r="B3434" s="15" t="s">
        <v>6772</v>
      </c>
      <c r="C3434" s="20" t="s">
        <v>5056</v>
      </c>
      <c r="D3434" s="51">
        <v>1.3613910596177448E-5</v>
      </c>
      <c r="E3434" s="62">
        <v>1.3613910596177448E-5</v>
      </c>
    </row>
    <row r="3435" spans="1:5" ht="30" x14ac:dyDescent="0.25">
      <c r="A3435" s="5" t="s">
        <v>6773</v>
      </c>
      <c r="B3435" s="15" t="s">
        <v>6774</v>
      </c>
      <c r="C3435" s="20" t="s">
        <v>38</v>
      </c>
      <c r="D3435" s="42">
        <v>3.4473249912261963</v>
      </c>
      <c r="E3435" s="53">
        <v>3.4473249912261963</v>
      </c>
    </row>
    <row r="3436" spans="1:5" ht="30" x14ac:dyDescent="0.25">
      <c r="A3436" s="5" t="s">
        <v>6775</v>
      </c>
      <c r="B3436" s="15" t="s">
        <v>6776</v>
      </c>
      <c r="C3436" s="20" t="s">
        <v>30</v>
      </c>
      <c r="D3436" s="45">
        <v>138.328857421875</v>
      </c>
      <c r="E3436" s="56">
        <v>138.328857421875</v>
      </c>
    </row>
    <row r="3437" spans="1:5" ht="30" x14ac:dyDescent="0.25">
      <c r="A3437" s="5" t="s">
        <v>6777</v>
      </c>
      <c r="B3437" s="15" t="s">
        <v>6778</v>
      </c>
      <c r="C3437" s="20" t="s">
        <v>41</v>
      </c>
      <c r="D3437" s="45">
        <v>159.40908813476562</v>
      </c>
      <c r="E3437" s="56">
        <v>168.4334716796875</v>
      </c>
    </row>
    <row r="3438" spans="1:5" ht="30" x14ac:dyDescent="0.25">
      <c r="A3438" s="5" t="s">
        <v>6779</v>
      </c>
      <c r="B3438" s="15" t="s">
        <v>6780</v>
      </c>
      <c r="C3438" s="20" t="s">
        <v>376</v>
      </c>
      <c r="D3438" s="42">
        <v>1.8842158317565918</v>
      </c>
      <c r="E3438" s="53">
        <v>1.8842158317565918</v>
      </c>
    </row>
    <row r="3439" spans="1:5" ht="30" x14ac:dyDescent="0.25">
      <c r="A3439" s="5" t="s">
        <v>6781</v>
      </c>
      <c r="B3439" s="15" t="s">
        <v>6782</v>
      </c>
      <c r="C3439" s="20" t="s">
        <v>371</v>
      </c>
      <c r="D3439" s="45">
        <v>648.8021240234375</v>
      </c>
      <c r="E3439" s="56">
        <v>648.8021240234375</v>
      </c>
    </row>
    <row r="3440" spans="1:5" ht="30" x14ac:dyDescent="0.25">
      <c r="A3440" s="5" t="s">
        <v>6783</v>
      </c>
      <c r="B3440" s="15" t="s">
        <v>6784</v>
      </c>
      <c r="C3440" s="20" t="s">
        <v>371</v>
      </c>
      <c r="D3440" s="48">
        <v>-1898.6864013671875</v>
      </c>
      <c r="E3440" s="59">
        <v>-1898.6864013671875</v>
      </c>
    </row>
    <row r="3441" spans="1:5" ht="30" x14ac:dyDescent="0.25">
      <c r="A3441" s="5" t="s">
        <v>6785</v>
      </c>
      <c r="B3441" s="15" t="s">
        <v>6786</v>
      </c>
      <c r="C3441" s="20"/>
      <c r="D3441" s="47">
        <v>3.1067822128534317E-2</v>
      </c>
      <c r="E3441" s="58">
        <v>3.1067822128534317E-2</v>
      </c>
    </row>
    <row r="3442" spans="1:5" ht="30" x14ac:dyDescent="0.25">
      <c r="A3442" s="5" t="s">
        <v>6787</v>
      </c>
      <c r="B3442" s="15" t="s">
        <v>6788</v>
      </c>
      <c r="C3442" s="20" t="s">
        <v>3759</v>
      </c>
      <c r="D3442" s="43">
        <v>56.937770843505859</v>
      </c>
      <c r="E3442" s="54">
        <v>56.937770843505859</v>
      </c>
    </row>
    <row r="3443" spans="1:5" ht="30" x14ac:dyDescent="0.25">
      <c r="A3443" s="5" t="s">
        <v>6789</v>
      </c>
      <c r="B3443" s="15" t="s">
        <v>6790</v>
      </c>
      <c r="C3443" s="20" t="s">
        <v>376</v>
      </c>
      <c r="D3443" s="42">
        <v>4.2809076309204102</v>
      </c>
      <c r="E3443" s="53">
        <v>4.2809076309204102</v>
      </c>
    </row>
    <row r="3444" spans="1:5" ht="30" x14ac:dyDescent="0.25">
      <c r="A3444" s="5" t="s">
        <v>6791</v>
      </c>
      <c r="B3444" s="15" t="s">
        <v>6792</v>
      </c>
      <c r="C3444" s="20" t="s">
        <v>5053</v>
      </c>
      <c r="D3444" s="47">
        <v>2.9225748032331467E-2</v>
      </c>
      <c r="E3444" s="58">
        <v>2.9225748032331467E-2</v>
      </c>
    </row>
    <row r="3445" spans="1:5" ht="30" x14ac:dyDescent="0.25">
      <c r="A3445" s="5" t="s">
        <v>6793</v>
      </c>
      <c r="B3445" s="15" t="s">
        <v>6794</v>
      </c>
      <c r="C3445" s="20" t="s">
        <v>5056</v>
      </c>
      <c r="D3445" s="51">
        <v>1.3613910596177448E-5</v>
      </c>
      <c r="E3445" s="62">
        <v>1.3613910596177448E-5</v>
      </c>
    </row>
    <row r="3446" spans="1:5" ht="30" x14ac:dyDescent="0.25">
      <c r="A3446" s="5" t="s">
        <v>6795</v>
      </c>
      <c r="B3446" s="15" t="s">
        <v>6796</v>
      </c>
      <c r="C3446" s="20" t="s">
        <v>38</v>
      </c>
      <c r="D3446" s="42">
        <v>3.4473249912261963</v>
      </c>
      <c r="E3446" s="53">
        <v>3.4473249912261963</v>
      </c>
    </row>
    <row r="3447" spans="1:5" ht="30" x14ac:dyDescent="0.25">
      <c r="A3447" s="5" t="s">
        <v>6797</v>
      </c>
      <c r="B3447" s="15" t="s">
        <v>6798</v>
      </c>
      <c r="C3447" s="20" t="s">
        <v>30</v>
      </c>
      <c r="D3447" s="45">
        <v>138.328857421875</v>
      </c>
      <c r="E3447" s="56">
        <v>138.328857421875</v>
      </c>
    </row>
    <row r="3448" spans="1:5" ht="30" x14ac:dyDescent="0.25">
      <c r="A3448" s="5" t="s">
        <v>6799</v>
      </c>
      <c r="B3448" s="15" t="s">
        <v>6800</v>
      </c>
      <c r="C3448" s="20" t="s">
        <v>41</v>
      </c>
      <c r="D3448" s="51">
        <v>2.9418970370898023E-7</v>
      </c>
      <c r="E3448" s="62">
        <v>2.9418970370898023E-7</v>
      </c>
    </row>
    <row r="3449" spans="1:5" ht="30" x14ac:dyDescent="0.25">
      <c r="A3449" s="5" t="s">
        <v>6801</v>
      </c>
      <c r="B3449" s="15" t="s">
        <v>6802</v>
      </c>
      <c r="C3449" s="20" t="s">
        <v>376</v>
      </c>
      <c r="D3449" s="42">
        <v>1.8842158317565918</v>
      </c>
      <c r="E3449" s="53">
        <v>1.8842158317565918</v>
      </c>
    </row>
    <row r="3450" spans="1:5" ht="30" x14ac:dyDescent="0.25">
      <c r="A3450" s="5" t="s">
        <v>6803</v>
      </c>
      <c r="B3450" s="15" t="s">
        <v>6804</v>
      </c>
      <c r="C3450" s="20" t="s">
        <v>371</v>
      </c>
      <c r="D3450" s="45">
        <v>648.8021240234375</v>
      </c>
      <c r="E3450" s="56">
        <v>648.8021240234375</v>
      </c>
    </row>
    <row r="3451" spans="1:5" ht="30" x14ac:dyDescent="0.25">
      <c r="A3451" s="5" t="s">
        <v>6805</v>
      </c>
      <c r="B3451" s="15" t="s">
        <v>6806</v>
      </c>
      <c r="C3451" s="20" t="s">
        <v>371</v>
      </c>
      <c r="D3451" s="48">
        <v>-1898.6864013671875</v>
      </c>
      <c r="E3451" s="59">
        <v>-1898.6864013671875</v>
      </c>
    </row>
    <row r="3452" spans="1:5" ht="30" x14ac:dyDescent="0.25">
      <c r="A3452" s="5" t="s">
        <v>6807</v>
      </c>
      <c r="B3452" s="15" t="s">
        <v>6808</v>
      </c>
      <c r="C3452" s="20"/>
      <c r="D3452" s="47">
        <v>3.1067822128534317E-2</v>
      </c>
      <c r="E3452" s="58">
        <v>3.1067822128534317E-2</v>
      </c>
    </row>
    <row r="3453" spans="1:5" ht="30" x14ac:dyDescent="0.25">
      <c r="A3453" s="5" t="s">
        <v>6809</v>
      </c>
      <c r="B3453" s="15" t="s">
        <v>6810</v>
      </c>
      <c r="C3453" s="20" t="s">
        <v>3759</v>
      </c>
      <c r="D3453" s="43">
        <v>56.937770843505859</v>
      </c>
      <c r="E3453" s="54">
        <v>56.937770843505859</v>
      </c>
    </row>
    <row r="3454" spans="1:5" ht="30" x14ac:dyDescent="0.25">
      <c r="A3454" s="5" t="s">
        <v>6811</v>
      </c>
      <c r="B3454" s="15" t="s">
        <v>6812</v>
      </c>
      <c r="C3454" s="20" t="s">
        <v>376</v>
      </c>
      <c r="D3454" s="42">
        <v>4.2809076309204102</v>
      </c>
      <c r="E3454" s="53">
        <v>4.2809076309204102</v>
      </c>
    </row>
    <row r="3455" spans="1:5" ht="30" x14ac:dyDescent="0.25">
      <c r="A3455" s="5" t="s">
        <v>6813</v>
      </c>
      <c r="B3455" s="15" t="s">
        <v>6814</v>
      </c>
      <c r="C3455" s="20" t="s">
        <v>5053</v>
      </c>
      <c r="D3455" s="47">
        <v>2.9225748032331467E-2</v>
      </c>
      <c r="E3455" s="58">
        <v>2.9225748032331467E-2</v>
      </c>
    </row>
    <row r="3456" spans="1:5" ht="30" x14ac:dyDescent="0.25">
      <c r="A3456" s="5" t="s">
        <v>6815</v>
      </c>
      <c r="B3456" s="15" t="s">
        <v>6816</v>
      </c>
      <c r="C3456" s="20" t="s">
        <v>5056</v>
      </c>
      <c r="D3456" s="51">
        <v>1.3613910596177448E-5</v>
      </c>
      <c r="E3456" s="62">
        <v>1.3613910596177448E-5</v>
      </c>
    </row>
    <row r="3457" spans="1:5" ht="30" x14ac:dyDescent="0.25">
      <c r="A3457" s="5" t="s">
        <v>6817</v>
      </c>
      <c r="B3457" s="15" t="s">
        <v>6818</v>
      </c>
      <c r="C3457" s="20" t="s">
        <v>38</v>
      </c>
      <c r="D3457" s="42">
        <v>1.0135135650634766</v>
      </c>
      <c r="E3457" s="53">
        <v>1.0135135650634766</v>
      </c>
    </row>
    <row r="3458" spans="1:5" ht="30" x14ac:dyDescent="0.25">
      <c r="A3458" s="5" t="s">
        <v>6819</v>
      </c>
      <c r="B3458" s="15" t="s">
        <v>6820</v>
      </c>
      <c r="C3458" s="20" t="s">
        <v>30</v>
      </c>
      <c r="D3458" s="43">
        <v>29.241628646850586</v>
      </c>
      <c r="E3458" s="54">
        <v>27.322345733642578</v>
      </c>
    </row>
    <row r="3459" spans="1:5" ht="30" x14ac:dyDescent="0.25">
      <c r="A3459" s="5" t="s">
        <v>6821</v>
      </c>
      <c r="B3459" s="15" t="s">
        <v>6822</v>
      </c>
      <c r="C3459" s="20" t="s">
        <v>41</v>
      </c>
      <c r="D3459" s="44">
        <v>11845.763671875</v>
      </c>
      <c r="E3459" s="55">
        <v>12496.36328125</v>
      </c>
    </row>
    <row r="3460" spans="1:5" ht="30" x14ac:dyDescent="0.25">
      <c r="A3460" s="5" t="s">
        <v>6823</v>
      </c>
      <c r="B3460" s="15" t="s">
        <v>6824</v>
      </c>
      <c r="C3460" s="20" t="s">
        <v>376</v>
      </c>
      <c r="D3460" s="47">
        <v>0.42629286646842957</v>
      </c>
      <c r="E3460" s="58">
        <v>0.39967441558837891</v>
      </c>
    </row>
    <row r="3461" spans="1:5" ht="30" x14ac:dyDescent="0.25">
      <c r="A3461" s="5" t="s">
        <v>6825</v>
      </c>
      <c r="B3461" s="15" t="s">
        <v>6826</v>
      </c>
      <c r="C3461" s="20" t="s">
        <v>371</v>
      </c>
      <c r="D3461" s="45">
        <v>122.57333374023437</v>
      </c>
      <c r="E3461" s="56">
        <v>114.54670715332031</v>
      </c>
    </row>
    <row r="3462" spans="1:5" ht="30" x14ac:dyDescent="0.25">
      <c r="A3462" s="5" t="s">
        <v>6827</v>
      </c>
      <c r="B3462" s="15" t="s">
        <v>6828</v>
      </c>
      <c r="C3462" s="20" t="s">
        <v>371</v>
      </c>
      <c r="D3462" s="48">
        <v>-2424.915283203125</v>
      </c>
      <c r="E3462" s="59">
        <v>-2432.94189453125</v>
      </c>
    </row>
    <row r="3463" spans="1:5" ht="30" x14ac:dyDescent="0.25">
      <c r="A3463" s="5" t="s">
        <v>6829</v>
      </c>
      <c r="B3463" s="15" t="s">
        <v>6830</v>
      </c>
      <c r="C3463" s="20"/>
      <c r="D3463" s="47">
        <v>-0.13137394189834595</v>
      </c>
      <c r="E3463" s="58">
        <v>-0.13493101298809052</v>
      </c>
    </row>
    <row r="3464" spans="1:5" ht="30" x14ac:dyDescent="0.25">
      <c r="A3464" s="5" t="s">
        <v>6831</v>
      </c>
      <c r="B3464" s="15" t="s">
        <v>6832</v>
      </c>
      <c r="C3464" s="20" t="s">
        <v>3759</v>
      </c>
      <c r="D3464" s="45">
        <v>995.91595458984375</v>
      </c>
      <c r="E3464" s="56">
        <v>996.46563720703125</v>
      </c>
    </row>
    <row r="3465" spans="1:5" ht="30" x14ac:dyDescent="0.25">
      <c r="A3465" s="5" t="s">
        <v>6833</v>
      </c>
      <c r="B3465" s="15" t="s">
        <v>6834</v>
      </c>
      <c r="C3465" s="20" t="s">
        <v>376</v>
      </c>
      <c r="D3465" s="42">
        <v>4.1782875061035156</v>
      </c>
      <c r="E3465" s="53">
        <v>4.1786408424377441</v>
      </c>
    </row>
    <row r="3466" spans="1:5" ht="30" x14ac:dyDescent="0.25">
      <c r="A3466" s="5" t="s">
        <v>6835</v>
      </c>
      <c r="B3466" s="15" t="s">
        <v>6836</v>
      </c>
      <c r="C3466" s="20" t="s">
        <v>5053</v>
      </c>
      <c r="D3466" s="47">
        <v>0.6144338846206665</v>
      </c>
      <c r="E3466" s="58">
        <v>0.61158531904220581</v>
      </c>
    </row>
    <row r="3467" spans="1:5" ht="30" x14ac:dyDescent="0.25">
      <c r="A3467" s="5" t="s">
        <v>6837</v>
      </c>
      <c r="B3467" s="15" t="s">
        <v>6838</v>
      </c>
      <c r="C3467" s="20" t="s">
        <v>5056</v>
      </c>
      <c r="D3467" s="52">
        <v>8.0939120380207896E-4</v>
      </c>
      <c r="E3467" s="63">
        <v>8.4395898738875985E-4</v>
      </c>
    </row>
    <row r="3468" spans="1:5" ht="30" x14ac:dyDescent="0.25">
      <c r="A3468" s="5" t="s">
        <v>6839</v>
      </c>
      <c r="B3468" s="15" t="s">
        <v>6840</v>
      </c>
      <c r="C3468" s="20" t="s">
        <v>38</v>
      </c>
      <c r="D3468" s="43">
        <v>79.5830078125</v>
      </c>
      <c r="E3468" s="54">
        <v>80.954994201660156</v>
      </c>
    </row>
    <row r="3469" spans="1:5" ht="30" x14ac:dyDescent="0.25">
      <c r="A3469" s="5" t="s">
        <v>6841</v>
      </c>
      <c r="B3469" s="15" t="s">
        <v>6842</v>
      </c>
      <c r="C3469" s="20" t="s">
        <v>30</v>
      </c>
      <c r="D3469" s="45">
        <v>534.3031005859375</v>
      </c>
      <c r="E3469" s="56">
        <v>534.41748046875</v>
      </c>
    </row>
    <row r="3470" spans="1:5" ht="30" x14ac:dyDescent="0.25">
      <c r="A3470" s="5" t="s">
        <v>6843</v>
      </c>
      <c r="B3470" s="15" t="s">
        <v>6844</v>
      </c>
      <c r="C3470" s="20" t="s">
        <v>41</v>
      </c>
      <c r="D3470" s="45">
        <v>318.06158447265625</v>
      </c>
      <c r="E3470" s="56">
        <v>336.06781005859375</v>
      </c>
    </row>
    <row r="3471" spans="1:5" ht="30" x14ac:dyDescent="0.25">
      <c r="A3471" s="5" t="s">
        <v>6845</v>
      </c>
      <c r="B3471" s="15" t="s">
        <v>6846</v>
      </c>
      <c r="C3471" s="20" t="s">
        <v>376</v>
      </c>
      <c r="D3471" s="42">
        <v>6.8358049392700195</v>
      </c>
      <c r="E3471" s="53">
        <v>6.826911449432373</v>
      </c>
    </row>
    <row r="3472" spans="1:5" ht="30" x14ac:dyDescent="0.25">
      <c r="A3472" s="5" t="s">
        <v>6847</v>
      </c>
      <c r="B3472" s="15" t="s">
        <v>6848</v>
      </c>
      <c r="C3472" s="20" t="s">
        <v>371</v>
      </c>
      <c r="D3472" s="44">
        <v>3484.039306640625</v>
      </c>
      <c r="E3472" s="55">
        <v>3482.88916015625</v>
      </c>
    </row>
    <row r="3473" spans="1:5" ht="30" x14ac:dyDescent="0.25">
      <c r="A3473" s="5" t="s">
        <v>6849</v>
      </c>
      <c r="B3473" s="15" t="s">
        <v>6850</v>
      </c>
      <c r="C3473" s="20" t="s">
        <v>371</v>
      </c>
      <c r="D3473" s="45">
        <v>936.5506591796875</v>
      </c>
      <c r="E3473" s="56">
        <v>935.40045166015625</v>
      </c>
    </row>
    <row r="3474" spans="1:5" ht="30" x14ac:dyDescent="0.25">
      <c r="A3474" s="5" t="s">
        <v>6851</v>
      </c>
      <c r="B3474" s="15" t="s">
        <v>6852</v>
      </c>
      <c r="C3474" s="20"/>
      <c r="D3474" s="42">
        <v>1.5018928050994873</v>
      </c>
      <c r="E3474" s="53">
        <v>1.5055291652679443</v>
      </c>
    </row>
    <row r="3475" spans="1:5" ht="30" x14ac:dyDescent="0.25">
      <c r="A3475" s="5" t="s">
        <v>6853</v>
      </c>
      <c r="B3475" s="15" t="s">
        <v>6854</v>
      </c>
      <c r="C3475" s="20" t="s">
        <v>3759</v>
      </c>
      <c r="D3475" s="43">
        <v>22.542407989501953</v>
      </c>
      <c r="E3475" s="54">
        <v>22.949823379516602</v>
      </c>
    </row>
    <row r="3476" spans="1:5" ht="30" x14ac:dyDescent="0.25">
      <c r="A3476" s="5" t="s">
        <v>6855</v>
      </c>
      <c r="B3476" s="15" t="s">
        <v>6856</v>
      </c>
      <c r="C3476" s="20" t="s">
        <v>376</v>
      </c>
      <c r="D3476" s="42">
        <v>2.4095439910888672</v>
      </c>
      <c r="E3476" s="53">
        <v>2.4146449565887451</v>
      </c>
    </row>
    <row r="3477" spans="1:5" ht="30" x14ac:dyDescent="0.25">
      <c r="A3477" s="5" t="s">
        <v>6857</v>
      </c>
      <c r="B3477" s="15" t="s">
        <v>6858</v>
      </c>
      <c r="C3477" s="20" t="s">
        <v>5053</v>
      </c>
      <c r="D3477" s="47">
        <v>7.7249050140380859E-2</v>
      </c>
      <c r="E3477" s="58">
        <v>7.7383458614349365E-2</v>
      </c>
    </row>
    <row r="3478" spans="1:5" ht="30" x14ac:dyDescent="0.25">
      <c r="A3478" s="5" t="s">
        <v>6859</v>
      </c>
      <c r="B3478" s="15" t="s">
        <v>6860</v>
      </c>
      <c r="C3478" s="20" t="s">
        <v>5056</v>
      </c>
      <c r="D3478" s="51">
        <v>3.0250334020820446E-5</v>
      </c>
      <c r="E3478" s="62">
        <v>3.0262222935562022E-5</v>
      </c>
    </row>
    <row r="3479" spans="1:5" ht="45" x14ac:dyDescent="0.25">
      <c r="A3479" s="5" t="s">
        <v>6861</v>
      </c>
      <c r="B3479" s="15" t="s">
        <v>6862</v>
      </c>
      <c r="C3479" s="20" t="s">
        <v>38</v>
      </c>
      <c r="D3479" s="45">
        <v>110.01284790039062</v>
      </c>
      <c r="E3479" s="56">
        <v>111.90477752685547</v>
      </c>
    </row>
    <row r="3480" spans="1:5" ht="45" x14ac:dyDescent="0.25">
      <c r="A3480" s="5" t="s">
        <v>6863</v>
      </c>
      <c r="B3480" s="15" t="s">
        <v>6864</v>
      </c>
      <c r="C3480" s="20" t="s">
        <v>30</v>
      </c>
      <c r="D3480" s="45">
        <v>228.00750732421875</v>
      </c>
      <c r="E3480" s="56">
        <v>228.09329223632812</v>
      </c>
    </row>
    <row r="3481" spans="1:5" ht="45" x14ac:dyDescent="0.25">
      <c r="A3481" s="5" t="s">
        <v>6865</v>
      </c>
      <c r="B3481" s="15" t="s">
        <v>6866</v>
      </c>
      <c r="C3481" s="20" t="s">
        <v>41</v>
      </c>
      <c r="D3481" s="45">
        <v>303.35650634765625</v>
      </c>
      <c r="E3481" s="56">
        <v>320.42303466796875</v>
      </c>
    </row>
    <row r="3482" spans="1:5" ht="45" x14ac:dyDescent="0.25">
      <c r="A3482" s="5" t="s">
        <v>6867</v>
      </c>
      <c r="B3482" s="15" t="s">
        <v>6868</v>
      </c>
      <c r="C3482" s="20" t="s">
        <v>376</v>
      </c>
      <c r="D3482" s="42">
        <v>2.5757553577423096</v>
      </c>
      <c r="E3482" s="53">
        <v>2.5761890411376953</v>
      </c>
    </row>
    <row r="3483" spans="1:5" ht="45" x14ac:dyDescent="0.25">
      <c r="A3483" s="5" t="s">
        <v>6869</v>
      </c>
      <c r="B3483" s="15" t="s">
        <v>6870</v>
      </c>
      <c r="C3483" s="20" t="s">
        <v>371</v>
      </c>
      <c r="D3483" s="45">
        <v>982.82666015625</v>
      </c>
      <c r="E3483" s="56">
        <v>983.269287109375</v>
      </c>
    </row>
    <row r="3484" spans="1:5" ht="45" x14ac:dyDescent="0.25">
      <c r="A3484" s="5" t="s">
        <v>6871</v>
      </c>
      <c r="B3484" s="15" t="s">
        <v>6872</v>
      </c>
      <c r="C3484" s="20" t="s">
        <v>371</v>
      </c>
      <c r="D3484" s="48">
        <v>-1564.661865234375</v>
      </c>
      <c r="E3484" s="59">
        <v>-1564.21923828125</v>
      </c>
    </row>
    <row r="3485" spans="1:5" ht="45" x14ac:dyDescent="0.25">
      <c r="A3485" s="5" t="s">
        <v>6873</v>
      </c>
      <c r="B3485" s="15" t="s">
        <v>6874</v>
      </c>
      <c r="C3485" s="20"/>
      <c r="D3485" s="47">
        <v>-0.37220653891563416</v>
      </c>
      <c r="E3485" s="58">
        <v>-0.38165313005447388</v>
      </c>
    </row>
    <row r="3486" spans="1:5" ht="45" x14ac:dyDescent="0.25">
      <c r="A3486" s="5" t="s">
        <v>6875</v>
      </c>
      <c r="B3486" s="15" t="s">
        <v>6876</v>
      </c>
      <c r="C3486" s="20" t="s">
        <v>3759</v>
      </c>
      <c r="D3486" s="45">
        <v>837.43475341796875</v>
      </c>
      <c r="E3486" s="56">
        <v>837.4898681640625</v>
      </c>
    </row>
    <row r="3487" spans="1:5" ht="45" x14ac:dyDescent="0.25">
      <c r="A3487" s="5" t="s">
        <v>6877</v>
      </c>
      <c r="B3487" s="15" t="s">
        <v>6878</v>
      </c>
      <c r="C3487" s="20" t="s">
        <v>376</v>
      </c>
      <c r="D3487" s="42">
        <v>4.5994939804077148</v>
      </c>
      <c r="E3487" s="53">
        <v>4.5985970497131348</v>
      </c>
    </row>
    <row r="3488" spans="1:5" ht="45" x14ac:dyDescent="0.25">
      <c r="A3488" s="5" t="s">
        <v>6879</v>
      </c>
      <c r="B3488" s="15" t="s">
        <v>6880</v>
      </c>
      <c r="C3488" s="20" t="s">
        <v>5053</v>
      </c>
      <c r="D3488" s="47">
        <v>0.65018749237060547</v>
      </c>
      <c r="E3488" s="58">
        <v>0.65030062198638916</v>
      </c>
    </row>
    <row r="3489" spans="1:5" ht="45" x14ac:dyDescent="0.25">
      <c r="A3489" s="5" t="s">
        <v>6881</v>
      </c>
      <c r="B3489" s="15" t="s">
        <v>6882</v>
      </c>
      <c r="C3489" s="20" t="s">
        <v>5056</v>
      </c>
      <c r="D3489" s="52">
        <v>1.1867133434861898E-4</v>
      </c>
      <c r="E3489" s="63">
        <v>1.1867271678056568E-4</v>
      </c>
    </row>
    <row r="3490" spans="1:5" ht="60" x14ac:dyDescent="0.25">
      <c r="A3490" s="5" t="s">
        <v>6883</v>
      </c>
      <c r="B3490" s="15" t="s">
        <v>6884</v>
      </c>
      <c r="C3490" s="20" t="s">
        <v>38</v>
      </c>
      <c r="D3490" s="43">
        <v>90.295394897460938</v>
      </c>
      <c r="E3490" s="54">
        <v>91.848236083984375</v>
      </c>
    </row>
    <row r="3491" spans="1:5" ht="60" x14ac:dyDescent="0.25">
      <c r="A3491" s="5" t="s">
        <v>6885</v>
      </c>
      <c r="B3491" s="15" t="s">
        <v>6886</v>
      </c>
      <c r="C3491" s="20" t="s">
        <v>30</v>
      </c>
      <c r="D3491" s="45">
        <v>411.50469970703125</v>
      </c>
      <c r="E3491" s="56">
        <v>411.50460815429687</v>
      </c>
    </row>
    <row r="3492" spans="1:5" ht="60" x14ac:dyDescent="0.25">
      <c r="A3492" s="5" t="s">
        <v>6887</v>
      </c>
      <c r="B3492" s="15" t="s">
        <v>6888</v>
      </c>
      <c r="C3492" s="20" t="s">
        <v>41</v>
      </c>
      <c r="D3492" s="45">
        <v>310.3009033203125</v>
      </c>
      <c r="E3492" s="56">
        <v>327.81985473632812</v>
      </c>
    </row>
    <row r="3493" spans="1:5" ht="60" x14ac:dyDescent="0.25">
      <c r="A3493" s="5" t="s">
        <v>6889</v>
      </c>
      <c r="B3493" s="15" t="s">
        <v>6890</v>
      </c>
      <c r="C3493" s="20" t="s">
        <v>376</v>
      </c>
      <c r="D3493" s="42">
        <v>6.3344435691833496</v>
      </c>
      <c r="E3493" s="53">
        <v>6.3231315612792969</v>
      </c>
    </row>
    <row r="3494" spans="1:5" ht="60" x14ac:dyDescent="0.25">
      <c r="A3494" s="5" t="s">
        <v>6891</v>
      </c>
      <c r="B3494" s="15" t="s">
        <v>6892</v>
      </c>
      <c r="C3494" s="20" t="s">
        <v>371</v>
      </c>
      <c r="D3494" s="44">
        <v>3151.50927734375</v>
      </c>
      <c r="E3494" s="55">
        <v>3148.485595703125</v>
      </c>
    </row>
    <row r="3495" spans="1:5" ht="60" x14ac:dyDescent="0.25">
      <c r="A3495" s="5" t="s">
        <v>6893</v>
      </c>
      <c r="B3495" s="15" t="s">
        <v>6894</v>
      </c>
      <c r="C3495" s="20" t="s">
        <v>371</v>
      </c>
      <c r="D3495" s="45">
        <v>604.0208740234375</v>
      </c>
      <c r="E3495" s="56">
        <v>600.9970703125</v>
      </c>
    </row>
    <row r="3496" spans="1:5" ht="60" x14ac:dyDescent="0.25">
      <c r="A3496" s="5" t="s">
        <v>6895</v>
      </c>
      <c r="B3496" s="15" t="s">
        <v>6896</v>
      </c>
      <c r="C3496" s="20"/>
      <c r="D3496" s="42">
        <v>1.2970207929611206</v>
      </c>
      <c r="E3496" s="53">
        <v>1.298796534538269</v>
      </c>
    </row>
    <row r="3497" spans="1:5" ht="60" x14ac:dyDescent="0.25">
      <c r="A3497" s="5" t="s">
        <v>6897</v>
      </c>
      <c r="B3497" s="15" t="s">
        <v>6898</v>
      </c>
      <c r="C3497" s="20" t="s">
        <v>3759</v>
      </c>
      <c r="D3497" s="43">
        <v>32.570735931396484</v>
      </c>
      <c r="E3497" s="54">
        <v>33.220882415771484</v>
      </c>
    </row>
    <row r="3498" spans="1:5" ht="60" x14ac:dyDescent="0.25">
      <c r="A3498" s="5" t="s">
        <v>6899</v>
      </c>
      <c r="B3498" s="15" t="s">
        <v>6900</v>
      </c>
      <c r="C3498" s="20" t="s">
        <v>376</v>
      </c>
      <c r="D3498" s="42">
        <v>2.8423545360565186</v>
      </c>
      <c r="E3498" s="53">
        <v>2.8621876239776611</v>
      </c>
    </row>
    <row r="3499" spans="1:5" ht="60" x14ac:dyDescent="0.25">
      <c r="A3499" s="5" t="s">
        <v>6901</v>
      </c>
      <c r="B3499" s="15" t="s">
        <v>6902</v>
      </c>
      <c r="C3499" s="20" t="s">
        <v>5053</v>
      </c>
      <c r="D3499" s="47">
        <v>6.622980535030365E-2</v>
      </c>
      <c r="E3499" s="58">
        <v>6.6480740904808044E-2</v>
      </c>
    </row>
    <row r="3500" spans="1:5" ht="60" x14ac:dyDescent="0.25">
      <c r="A3500" s="5" t="s">
        <v>6903</v>
      </c>
      <c r="B3500" s="15" t="s">
        <v>6904</v>
      </c>
      <c r="C3500" s="20" t="s">
        <v>5056</v>
      </c>
      <c r="D3500" s="51">
        <v>2.4976543500088155E-5</v>
      </c>
      <c r="E3500" s="62">
        <v>2.4982726245070808E-5</v>
      </c>
    </row>
    <row r="3501" spans="1:5" ht="45" x14ac:dyDescent="0.25">
      <c r="A3501" s="5" t="s">
        <v>6905</v>
      </c>
      <c r="B3501" s="15" t="s">
        <v>6906</v>
      </c>
      <c r="C3501" s="20" t="s">
        <v>38</v>
      </c>
      <c r="D3501" s="45">
        <v>110.8402099609375</v>
      </c>
      <c r="E3501" s="56">
        <v>112.73213958740234</v>
      </c>
    </row>
    <row r="3502" spans="1:5" ht="60" x14ac:dyDescent="0.25">
      <c r="A3502" s="5" t="s">
        <v>6907</v>
      </c>
      <c r="B3502" s="15" t="s">
        <v>6908</v>
      </c>
      <c r="C3502" s="20" t="s">
        <v>30</v>
      </c>
      <c r="D3502" s="45">
        <v>157.73573303222656</v>
      </c>
      <c r="E3502" s="56">
        <v>157.80378723144531</v>
      </c>
    </row>
    <row r="3503" spans="1:5" ht="60" x14ac:dyDescent="0.25">
      <c r="A3503" s="5" t="s">
        <v>6909</v>
      </c>
      <c r="B3503" s="15" t="s">
        <v>6910</v>
      </c>
      <c r="C3503" s="20" t="s">
        <v>41</v>
      </c>
      <c r="D3503" s="42">
        <v>7.7008585929870605</v>
      </c>
      <c r="E3503" s="53">
        <v>8.1959028244018555</v>
      </c>
    </row>
    <row r="3504" spans="1:5" ht="45" x14ac:dyDescent="0.25">
      <c r="A3504" s="5" t="s">
        <v>6911</v>
      </c>
      <c r="B3504" s="15" t="s">
        <v>6912</v>
      </c>
      <c r="C3504" s="20" t="s">
        <v>376</v>
      </c>
      <c r="D3504" s="42">
        <v>1.9079898595809937</v>
      </c>
      <c r="E3504" s="53">
        <v>1.9084552526473999</v>
      </c>
    </row>
    <row r="3505" spans="1:5" ht="45" x14ac:dyDescent="0.25">
      <c r="A3505" s="5" t="s">
        <v>6913</v>
      </c>
      <c r="B3505" s="15" t="s">
        <v>6914</v>
      </c>
      <c r="C3505" s="20" t="s">
        <v>371</v>
      </c>
      <c r="D3505" s="45">
        <v>671.9552001953125</v>
      </c>
      <c r="E3505" s="56">
        <v>672.36260986328125</v>
      </c>
    </row>
    <row r="3506" spans="1:5" ht="60" x14ac:dyDescent="0.25">
      <c r="A3506" s="5" t="s">
        <v>6915</v>
      </c>
      <c r="B3506" s="15" t="s">
        <v>6916</v>
      </c>
      <c r="C3506" s="20" t="s">
        <v>371</v>
      </c>
      <c r="D3506" s="48">
        <v>-1875.5333251953125</v>
      </c>
      <c r="E3506" s="59">
        <v>-1875.1259765625</v>
      </c>
    </row>
    <row r="3507" spans="1:5" ht="60" x14ac:dyDescent="0.25">
      <c r="A3507" s="5" t="s">
        <v>6917</v>
      </c>
      <c r="B3507" s="15" t="s">
        <v>6918</v>
      </c>
      <c r="C3507" s="20"/>
      <c r="D3507" s="47">
        <v>-0.62498486042022705</v>
      </c>
      <c r="E3507" s="58">
        <v>-0.63686418533325195</v>
      </c>
    </row>
    <row r="3508" spans="1:5" ht="45" x14ac:dyDescent="0.25">
      <c r="A3508" s="5" t="s">
        <v>6919</v>
      </c>
      <c r="B3508" s="15" t="s">
        <v>6920</v>
      </c>
      <c r="C3508" s="20" t="s">
        <v>3759</v>
      </c>
      <c r="D3508" s="45">
        <v>915.75469970703125</v>
      </c>
      <c r="E3508" s="56">
        <v>915.7972412109375</v>
      </c>
    </row>
    <row r="3509" spans="1:5" ht="60" x14ac:dyDescent="0.25">
      <c r="A3509" s="5" t="s">
        <v>6921</v>
      </c>
      <c r="B3509" s="15" t="s">
        <v>6922</v>
      </c>
      <c r="C3509" s="20" t="s">
        <v>376</v>
      </c>
      <c r="D3509" s="42">
        <v>4.2968645095825195</v>
      </c>
      <c r="E3509" s="53">
        <v>4.2964496612548828</v>
      </c>
    </row>
    <row r="3510" spans="1:5" ht="60" x14ac:dyDescent="0.25">
      <c r="A3510" s="5" t="s">
        <v>6923</v>
      </c>
      <c r="B3510" s="15" t="s">
        <v>6924</v>
      </c>
      <c r="C3510" s="20" t="s">
        <v>5053</v>
      </c>
      <c r="D3510" s="47">
        <v>0.69006675481796265</v>
      </c>
      <c r="E3510" s="58">
        <v>0.69017899036407471</v>
      </c>
    </row>
    <row r="3511" spans="1:5" ht="60" x14ac:dyDescent="0.25">
      <c r="A3511" s="5" t="s">
        <v>6925</v>
      </c>
      <c r="B3511" s="15" t="s">
        <v>6926</v>
      </c>
      <c r="C3511" s="20" t="s">
        <v>5056</v>
      </c>
      <c r="D3511" s="52">
        <v>1.7493151244707406E-4</v>
      </c>
      <c r="E3511" s="63">
        <v>1.7489750462118536E-4</v>
      </c>
    </row>
    <row r="3512" spans="1:5" ht="60" x14ac:dyDescent="0.25">
      <c r="A3512" s="5" t="s">
        <v>6927</v>
      </c>
      <c r="B3512" s="15" t="s">
        <v>6928</v>
      </c>
      <c r="C3512" s="20" t="s">
        <v>38</v>
      </c>
      <c r="D3512" s="43">
        <v>97.970512390136719</v>
      </c>
      <c r="E3512" s="54">
        <v>99.655349731445312</v>
      </c>
    </row>
    <row r="3513" spans="1:5" ht="60" x14ac:dyDescent="0.25">
      <c r="A3513" s="5" t="s">
        <v>6929</v>
      </c>
      <c r="B3513" s="15" t="s">
        <v>6930</v>
      </c>
      <c r="C3513" s="20" t="s">
        <v>30</v>
      </c>
      <c r="D3513" s="45">
        <v>338.99945068359375</v>
      </c>
      <c r="E3513" s="56">
        <v>339.0006103515625</v>
      </c>
    </row>
    <row r="3514" spans="1:5" ht="60" x14ac:dyDescent="0.25">
      <c r="A3514" s="5" t="s">
        <v>6931</v>
      </c>
      <c r="B3514" s="15" t="s">
        <v>6932</v>
      </c>
      <c r="C3514" s="20" t="s">
        <v>41</v>
      </c>
      <c r="D3514" s="45">
        <v>302.60000610351562</v>
      </c>
      <c r="E3514" s="56">
        <v>319.62393188476562</v>
      </c>
    </row>
    <row r="3515" spans="1:5" ht="60" x14ac:dyDescent="0.25">
      <c r="A3515" s="5" t="s">
        <v>6933</v>
      </c>
      <c r="B3515" s="15" t="s">
        <v>6934</v>
      </c>
      <c r="C3515" s="20" t="s">
        <v>376</v>
      </c>
      <c r="D3515" s="42">
        <v>5.8911032676696777</v>
      </c>
      <c r="E3515" s="53">
        <v>5.8742599487304687</v>
      </c>
    </row>
    <row r="3516" spans="1:5" ht="60" x14ac:dyDescent="0.25">
      <c r="A3516" s="5" t="s">
        <v>6935</v>
      </c>
      <c r="B3516" s="15" t="s">
        <v>6936</v>
      </c>
      <c r="C3516" s="20" t="s">
        <v>371</v>
      </c>
      <c r="D3516" s="48">
        <v>2885.67041015625</v>
      </c>
      <c r="E3516" s="59">
        <v>2879.0205078125</v>
      </c>
    </row>
    <row r="3517" spans="1:5" ht="60" x14ac:dyDescent="0.25">
      <c r="A3517" s="5" t="s">
        <v>6937</v>
      </c>
      <c r="B3517" s="15" t="s">
        <v>6938</v>
      </c>
      <c r="C3517" s="20" t="s">
        <v>371</v>
      </c>
      <c r="D3517" s="45">
        <v>338.18179321289062</v>
      </c>
      <c r="E3517" s="56">
        <v>331.53192138671875</v>
      </c>
    </row>
    <row r="3518" spans="1:5" ht="60" x14ac:dyDescent="0.25">
      <c r="A3518" s="5" t="s">
        <v>6939</v>
      </c>
      <c r="B3518" s="15" t="s">
        <v>6940</v>
      </c>
      <c r="C3518" s="20"/>
      <c r="D3518" s="42">
        <v>1.1176844835281372</v>
      </c>
      <c r="E3518" s="53">
        <v>1.115872859954834</v>
      </c>
    </row>
    <row r="3519" spans="1:5" ht="60" x14ac:dyDescent="0.25">
      <c r="A3519" s="5" t="s">
        <v>6941</v>
      </c>
      <c r="B3519" s="15" t="s">
        <v>6942</v>
      </c>
      <c r="C3519" s="20" t="s">
        <v>3759</v>
      </c>
      <c r="D3519" s="43">
        <v>45.404987335205078</v>
      </c>
      <c r="E3519" s="54">
        <v>46.521457672119141</v>
      </c>
    </row>
    <row r="3520" spans="1:5" ht="60" x14ac:dyDescent="0.25">
      <c r="A3520" s="5" t="s">
        <v>6943</v>
      </c>
      <c r="B3520" s="15" t="s">
        <v>6944</v>
      </c>
      <c r="C3520" s="20" t="s">
        <v>376</v>
      </c>
      <c r="D3520" s="42">
        <v>4.3738632202148437</v>
      </c>
      <c r="E3520" s="53">
        <v>4.4664759635925293</v>
      </c>
    </row>
    <row r="3521" spans="1:5" ht="60" x14ac:dyDescent="0.25">
      <c r="A3521" s="5" t="s">
        <v>6945</v>
      </c>
      <c r="B3521" s="15" t="s">
        <v>6946</v>
      </c>
      <c r="C3521" s="20" t="s">
        <v>5053</v>
      </c>
      <c r="D3521" s="47">
        <v>6.9024071097373962E-2</v>
      </c>
      <c r="E3521" s="58">
        <v>6.979728490114212E-2</v>
      </c>
    </row>
    <row r="3522" spans="1:5" ht="60" x14ac:dyDescent="0.25">
      <c r="A3522" s="5" t="s">
        <v>6947</v>
      </c>
      <c r="B3522" s="15" t="s">
        <v>6948</v>
      </c>
      <c r="C3522" s="20" t="s">
        <v>5056</v>
      </c>
      <c r="D3522" s="51">
        <v>2.1663874576915987E-5</v>
      </c>
      <c r="E3522" s="62">
        <v>2.1671532522304915E-5</v>
      </c>
    </row>
    <row r="3523" spans="1:5" ht="45" x14ac:dyDescent="0.25">
      <c r="A3523" s="5" t="s">
        <v>6949</v>
      </c>
      <c r="B3523" s="15" t="s">
        <v>6950</v>
      </c>
      <c r="C3523" s="20" t="s">
        <v>38</v>
      </c>
      <c r="D3523" s="43">
        <v>99.929924011230469</v>
      </c>
      <c r="E3523" s="56">
        <v>101.64845275878906</v>
      </c>
    </row>
    <row r="3524" spans="1:5" ht="45" x14ac:dyDescent="0.25">
      <c r="A3524" s="5" t="s">
        <v>6951</v>
      </c>
      <c r="B3524" s="15" t="s">
        <v>6952</v>
      </c>
      <c r="C3524" s="20" t="s">
        <v>30</v>
      </c>
      <c r="D3524" s="45">
        <v>310.94796752929687</v>
      </c>
      <c r="E3524" s="56">
        <v>312.19708251953125</v>
      </c>
    </row>
    <row r="3525" spans="1:5" ht="45" x14ac:dyDescent="0.25">
      <c r="A3525" s="5" t="s">
        <v>6953</v>
      </c>
      <c r="B3525" s="15" t="s">
        <v>6954</v>
      </c>
      <c r="C3525" s="20" t="s">
        <v>41</v>
      </c>
      <c r="D3525" s="45">
        <v>302.60000610351562</v>
      </c>
      <c r="E3525" s="56">
        <v>319.62393188476562</v>
      </c>
    </row>
    <row r="3526" spans="1:5" ht="45" x14ac:dyDescent="0.25">
      <c r="A3526" s="5" t="s">
        <v>6955</v>
      </c>
      <c r="B3526" s="15" t="s">
        <v>6956</v>
      </c>
      <c r="C3526" s="20" t="s">
        <v>376</v>
      </c>
      <c r="D3526" s="42">
        <v>5.6163253784179687</v>
      </c>
      <c r="E3526" s="53">
        <v>5.6055960655212402</v>
      </c>
    </row>
    <row r="3527" spans="1:5" ht="45" x14ac:dyDescent="0.25">
      <c r="A3527" s="5" t="s">
        <v>6957</v>
      </c>
      <c r="B3527" s="15" t="s">
        <v>6958</v>
      </c>
      <c r="C3527" s="20" t="s">
        <v>371</v>
      </c>
      <c r="D3527" s="48">
        <v>2725.600341796875</v>
      </c>
      <c r="E3527" s="59">
        <v>2722.443359375</v>
      </c>
    </row>
    <row r="3528" spans="1:5" ht="45" x14ac:dyDescent="0.25">
      <c r="A3528" s="5" t="s">
        <v>6959</v>
      </c>
      <c r="B3528" s="15" t="s">
        <v>6960</v>
      </c>
      <c r="C3528" s="20" t="s">
        <v>371</v>
      </c>
      <c r="D3528" s="45">
        <v>178.11170959472656</v>
      </c>
      <c r="E3528" s="56">
        <v>174.954833984375</v>
      </c>
    </row>
    <row r="3529" spans="1:5" ht="45" x14ac:dyDescent="0.25">
      <c r="A3529" s="5" t="s">
        <v>6961</v>
      </c>
      <c r="B3529" s="15" t="s">
        <v>6962</v>
      </c>
      <c r="C3529" s="20"/>
      <c r="D3529" s="47">
        <v>0.99999994039535522</v>
      </c>
      <c r="E3529" s="53">
        <v>1</v>
      </c>
    </row>
    <row r="3530" spans="1:5" ht="45" x14ac:dyDescent="0.25">
      <c r="A3530" s="5" t="s">
        <v>6963</v>
      </c>
      <c r="B3530" s="15" t="s">
        <v>6964</v>
      </c>
      <c r="C3530" s="20" t="s">
        <v>3759</v>
      </c>
      <c r="D3530" s="43">
        <v>55.406192779541016</v>
      </c>
      <c r="E3530" s="54">
        <v>56.583404541015625</v>
      </c>
    </row>
    <row r="3531" spans="1:5" ht="45" x14ac:dyDescent="0.25">
      <c r="A3531" s="5" t="s">
        <v>6965</v>
      </c>
      <c r="B3531" s="15" t="s">
        <v>6966</v>
      </c>
      <c r="C3531" s="20" t="s">
        <v>376</v>
      </c>
      <c r="D3531" s="42">
        <v>6.7270331382751465</v>
      </c>
      <c r="E3531" s="53">
        <v>6.8467483520507812</v>
      </c>
    </row>
    <row r="3532" spans="1:5" ht="45" x14ac:dyDescent="0.25">
      <c r="A3532" s="5" t="s">
        <v>6967</v>
      </c>
      <c r="B3532" s="15" t="s">
        <v>6968</v>
      </c>
      <c r="C3532" s="20" t="s">
        <v>5053</v>
      </c>
      <c r="D3532" s="47">
        <v>7.8958027064800262E-2</v>
      </c>
      <c r="E3532" s="58">
        <v>7.988923043012619E-2</v>
      </c>
    </row>
    <row r="3533" spans="1:5" ht="45" x14ac:dyDescent="0.25">
      <c r="A3533" s="5" t="s">
        <v>6969</v>
      </c>
      <c r="B3533" s="15" t="s">
        <v>6970</v>
      </c>
      <c r="C3533" s="20" t="s">
        <v>5056</v>
      </c>
      <c r="D3533" s="51">
        <v>2.0338715330581181E-5</v>
      </c>
      <c r="E3533" s="62">
        <v>2.0411849618540145E-5</v>
      </c>
    </row>
    <row r="3534" spans="1:5" ht="60" x14ac:dyDescent="0.25">
      <c r="A3534" s="5" t="s">
        <v>6971</v>
      </c>
      <c r="B3534" s="15" t="s">
        <v>6972</v>
      </c>
      <c r="C3534" s="20" t="s">
        <v>38</v>
      </c>
      <c r="D3534" s="43">
        <v>90.295394897460938</v>
      </c>
      <c r="E3534" s="54">
        <v>91.848236083984375</v>
      </c>
    </row>
    <row r="3535" spans="1:5" ht="60" x14ac:dyDescent="0.25">
      <c r="A3535" s="5" t="s">
        <v>6973</v>
      </c>
      <c r="B3535" s="15" t="s">
        <v>6974</v>
      </c>
      <c r="C3535" s="20" t="s">
        <v>30</v>
      </c>
      <c r="D3535" s="45">
        <v>434.10403442382812</v>
      </c>
      <c r="E3535" s="56">
        <v>434.10391235351562</v>
      </c>
    </row>
    <row r="3536" spans="1:5" ht="60" x14ac:dyDescent="0.25">
      <c r="A3536" s="5" t="s">
        <v>6975</v>
      </c>
      <c r="B3536" s="15" t="s">
        <v>6976</v>
      </c>
      <c r="C3536" s="20" t="s">
        <v>41</v>
      </c>
      <c r="D3536" s="45">
        <v>302.60000610351562</v>
      </c>
      <c r="E3536" s="56">
        <v>319.62393188476562</v>
      </c>
    </row>
    <row r="3537" spans="1:5" ht="60" x14ac:dyDescent="0.25">
      <c r="A3537" s="5" t="s">
        <v>6977</v>
      </c>
      <c r="B3537" s="15" t="s">
        <v>6978</v>
      </c>
      <c r="C3537" s="20" t="s">
        <v>376</v>
      </c>
      <c r="D3537" s="42">
        <v>6.4251294136047363</v>
      </c>
      <c r="E3537" s="53">
        <v>6.4143800735473633</v>
      </c>
    </row>
    <row r="3538" spans="1:5" ht="60" x14ac:dyDescent="0.25">
      <c r="A3538" s="5" t="s">
        <v>6979</v>
      </c>
      <c r="B3538" s="15" t="s">
        <v>6980</v>
      </c>
      <c r="C3538" s="20" t="s">
        <v>371</v>
      </c>
      <c r="D3538" s="44">
        <v>3214.611572265625</v>
      </c>
      <c r="E3538" s="55">
        <v>3211.979248046875</v>
      </c>
    </row>
    <row r="3539" spans="1:5" ht="60" x14ac:dyDescent="0.25">
      <c r="A3539" s="5" t="s">
        <v>6981</v>
      </c>
      <c r="B3539" s="15" t="s">
        <v>6982</v>
      </c>
      <c r="C3539" s="20" t="s">
        <v>371</v>
      </c>
      <c r="D3539" s="45">
        <v>667.1229248046875</v>
      </c>
      <c r="E3539" s="56">
        <v>664.49066162109375</v>
      </c>
    </row>
    <row r="3540" spans="1:5" ht="60" x14ac:dyDescent="0.25">
      <c r="A3540" s="5" t="s">
        <v>6983</v>
      </c>
      <c r="B3540" s="15" t="s">
        <v>6984</v>
      </c>
      <c r="C3540" s="20"/>
      <c r="D3540" s="42">
        <v>1.3428331613540649</v>
      </c>
      <c r="E3540" s="53">
        <v>1.3452165126800537</v>
      </c>
    </row>
    <row r="3541" spans="1:5" ht="60" x14ac:dyDescent="0.25">
      <c r="A3541" s="5" t="s">
        <v>6985</v>
      </c>
      <c r="B3541" s="15" t="s">
        <v>6986</v>
      </c>
      <c r="C3541" s="20" t="s">
        <v>3759</v>
      </c>
      <c r="D3541" s="43">
        <v>30.946197509765625</v>
      </c>
      <c r="E3541" s="54">
        <v>31.549360275268555</v>
      </c>
    </row>
    <row r="3542" spans="1:5" ht="60" x14ac:dyDescent="0.25">
      <c r="A3542" s="5" t="s">
        <v>6987</v>
      </c>
      <c r="B3542" s="15" t="s">
        <v>6988</v>
      </c>
      <c r="C3542" s="20" t="s">
        <v>376</v>
      </c>
      <c r="D3542" s="42">
        <v>2.7027504444122314</v>
      </c>
      <c r="E3542" s="53">
        <v>2.7179839611053467</v>
      </c>
    </row>
    <row r="3543" spans="1:5" ht="60" x14ac:dyDescent="0.25">
      <c r="A3543" s="5" t="s">
        <v>6989</v>
      </c>
      <c r="B3543" s="15" t="s">
        <v>6990</v>
      </c>
      <c r="C3543" s="20" t="s">
        <v>5053</v>
      </c>
      <c r="D3543" s="47">
        <v>6.7958742380142212E-2</v>
      </c>
      <c r="E3543" s="58">
        <v>6.8173885345458984E-2</v>
      </c>
    </row>
    <row r="3544" spans="1:5" ht="60" x14ac:dyDescent="0.25">
      <c r="A3544" s="5" t="s">
        <v>6991</v>
      </c>
      <c r="B3544" s="15" t="s">
        <v>6992</v>
      </c>
      <c r="C3544" s="20" t="s">
        <v>5056</v>
      </c>
      <c r="D3544" s="51">
        <v>2.5983952582464553E-5</v>
      </c>
      <c r="E3544" s="62">
        <v>2.5990753783844411E-5</v>
      </c>
    </row>
    <row r="3545" spans="1:5" ht="45" x14ac:dyDescent="0.25">
      <c r="A3545" s="5" t="s">
        <v>6993</v>
      </c>
      <c r="B3545" s="15" t="s">
        <v>6994</v>
      </c>
      <c r="C3545" s="20" t="s">
        <v>38</v>
      </c>
      <c r="D3545" s="43">
        <v>81.215499877929688</v>
      </c>
      <c r="E3545" s="54">
        <v>82.612190246582031</v>
      </c>
    </row>
    <row r="3546" spans="1:5" ht="60" x14ac:dyDescent="0.25">
      <c r="A3546" s="5" t="s">
        <v>6995</v>
      </c>
      <c r="B3546" s="15" t="s">
        <v>6996</v>
      </c>
      <c r="C3546" s="20" t="s">
        <v>30</v>
      </c>
      <c r="D3546" s="45">
        <v>534.99957275390625</v>
      </c>
      <c r="E3546" s="56">
        <v>535.12371826171875</v>
      </c>
    </row>
    <row r="3547" spans="1:5" ht="45" x14ac:dyDescent="0.25">
      <c r="A3547" s="5" t="s">
        <v>6997</v>
      </c>
      <c r="B3547" s="15" t="s">
        <v>6998</v>
      </c>
      <c r="C3547" s="20" t="s">
        <v>41</v>
      </c>
      <c r="D3547" s="45">
        <v>318.06158447265625</v>
      </c>
      <c r="E3547" s="56">
        <v>336.06781005859375</v>
      </c>
    </row>
    <row r="3548" spans="1:5" ht="45" x14ac:dyDescent="0.25">
      <c r="A3548" s="5" t="s">
        <v>6999</v>
      </c>
      <c r="B3548" s="15" t="s">
        <v>7000</v>
      </c>
      <c r="C3548" s="20" t="s">
        <v>376</v>
      </c>
      <c r="D3548" s="42">
        <v>6.8269314765930176</v>
      </c>
      <c r="E3548" s="53">
        <v>6.8180642127990723</v>
      </c>
    </row>
    <row r="3549" spans="1:5" ht="45" x14ac:dyDescent="0.25">
      <c r="A3549" s="5" t="s">
        <v>7001</v>
      </c>
      <c r="B3549" s="15" t="s">
        <v>7002</v>
      </c>
      <c r="C3549" s="20" t="s">
        <v>371</v>
      </c>
      <c r="D3549" s="44">
        <v>3484.039306640625</v>
      </c>
      <c r="E3549" s="55">
        <v>3482.88916015625</v>
      </c>
    </row>
    <row r="3550" spans="1:5" ht="45" x14ac:dyDescent="0.25">
      <c r="A3550" s="5" t="s">
        <v>7003</v>
      </c>
      <c r="B3550" s="15" t="s">
        <v>7004</v>
      </c>
      <c r="C3550" s="20" t="s">
        <v>371</v>
      </c>
      <c r="D3550" s="45">
        <v>936.5506591796875</v>
      </c>
      <c r="E3550" s="56">
        <v>935.40045166015625</v>
      </c>
    </row>
    <row r="3551" spans="1:5" ht="60" x14ac:dyDescent="0.25">
      <c r="A3551" s="5" t="s">
        <v>7005</v>
      </c>
      <c r="B3551" s="15" t="s">
        <v>7006</v>
      </c>
      <c r="C3551" s="20"/>
      <c r="D3551" s="42">
        <v>1.5071808099746704</v>
      </c>
      <c r="E3551" s="53">
        <v>1.5109751224517822</v>
      </c>
    </row>
    <row r="3552" spans="1:5" ht="45" x14ac:dyDescent="0.25">
      <c r="A3552" s="5" t="s">
        <v>7007</v>
      </c>
      <c r="B3552" s="15" t="s">
        <v>7008</v>
      </c>
      <c r="C3552" s="20" t="s">
        <v>3759</v>
      </c>
      <c r="D3552" s="43">
        <v>23.007465362548828</v>
      </c>
      <c r="E3552" s="54">
        <v>23.422332763671875</v>
      </c>
    </row>
    <row r="3553" spans="1:5" ht="60" x14ac:dyDescent="0.25">
      <c r="A3553" s="5" t="s">
        <v>7009</v>
      </c>
      <c r="B3553" s="15" t="s">
        <v>7010</v>
      </c>
      <c r="C3553" s="20" t="s">
        <v>376</v>
      </c>
      <c r="D3553" s="42">
        <v>2.4152381420135498</v>
      </c>
      <c r="E3553" s="53">
        <v>2.4204351902008057</v>
      </c>
    </row>
    <row r="3554" spans="1:5" ht="60" x14ac:dyDescent="0.25">
      <c r="A3554" s="5" t="s">
        <v>7011</v>
      </c>
      <c r="B3554" s="15" t="s">
        <v>7012</v>
      </c>
      <c r="C3554" s="20" t="s">
        <v>5053</v>
      </c>
      <c r="D3554" s="47">
        <v>7.7474579215049744E-2</v>
      </c>
      <c r="E3554" s="58">
        <v>7.7612869441509247E-2</v>
      </c>
    </row>
    <row r="3555" spans="1:5" ht="60" x14ac:dyDescent="0.25">
      <c r="A3555" s="5" t="s">
        <v>7013</v>
      </c>
      <c r="B3555" s="15" t="s">
        <v>7014</v>
      </c>
      <c r="C3555" s="20" t="s">
        <v>5056</v>
      </c>
      <c r="D3555" s="51">
        <v>3.0288036214187741E-5</v>
      </c>
      <c r="E3555" s="62">
        <v>3.0300579965114594E-5</v>
      </c>
    </row>
    <row r="3556" spans="1:5" ht="45" x14ac:dyDescent="0.25">
      <c r="A3556" s="5" t="s">
        <v>7015</v>
      </c>
      <c r="B3556" s="15" t="s">
        <v>7016</v>
      </c>
      <c r="C3556" s="20" t="s">
        <v>38</v>
      </c>
      <c r="D3556" s="45">
        <v>108.92361450195312</v>
      </c>
      <c r="E3556" s="56">
        <v>110.79681396484375</v>
      </c>
    </row>
    <row r="3557" spans="1:5" ht="45" x14ac:dyDescent="0.25">
      <c r="A3557" s="5" t="s">
        <v>7017</v>
      </c>
      <c r="B3557" s="15" t="s">
        <v>7018</v>
      </c>
      <c r="C3557" s="20" t="s">
        <v>30</v>
      </c>
      <c r="D3557" s="45">
        <v>226.05477905273438</v>
      </c>
      <c r="E3557" s="56">
        <v>226.14036560058594</v>
      </c>
    </row>
    <row r="3558" spans="1:5" ht="45" x14ac:dyDescent="0.25">
      <c r="A3558" s="5" t="s">
        <v>7019</v>
      </c>
      <c r="B3558" s="15" t="s">
        <v>7020</v>
      </c>
      <c r="C3558" s="20" t="s">
        <v>41</v>
      </c>
      <c r="D3558" s="45">
        <v>303.35650634765625</v>
      </c>
      <c r="E3558" s="56">
        <v>320.42303466796875</v>
      </c>
    </row>
    <row r="3559" spans="1:5" ht="45" x14ac:dyDescent="0.25">
      <c r="A3559" s="5" t="s">
        <v>7021</v>
      </c>
      <c r="B3559" s="15" t="s">
        <v>7022</v>
      </c>
      <c r="C3559" s="20" t="s">
        <v>376</v>
      </c>
      <c r="D3559" s="42">
        <v>2.5580317974090576</v>
      </c>
      <c r="E3559" s="53">
        <v>2.5584728717803955</v>
      </c>
    </row>
    <row r="3560" spans="1:5" ht="45" x14ac:dyDescent="0.25">
      <c r="A3560" s="5" t="s">
        <v>7023</v>
      </c>
      <c r="B3560" s="15" t="s">
        <v>7024</v>
      </c>
      <c r="C3560" s="20" t="s">
        <v>371</v>
      </c>
      <c r="D3560" s="45">
        <v>973.82659912109375</v>
      </c>
      <c r="E3560" s="56">
        <v>974.26922607421875</v>
      </c>
    </row>
    <row r="3561" spans="1:5" ht="45" x14ac:dyDescent="0.25">
      <c r="A3561" s="5" t="s">
        <v>7025</v>
      </c>
      <c r="B3561" s="15" t="s">
        <v>7026</v>
      </c>
      <c r="C3561" s="20" t="s">
        <v>371</v>
      </c>
      <c r="D3561" s="48">
        <v>-1573.6619873046875</v>
      </c>
      <c r="E3561" s="59">
        <v>-1573.2193603515625</v>
      </c>
    </row>
    <row r="3562" spans="1:5" ht="45" x14ac:dyDescent="0.25">
      <c r="A3562" s="5" t="s">
        <v>7027</v>
      </c>
      <c r="B3562" s="15" t="s">
        <v>7028</v>
      </c>
      <c r="C3562" s="20"/>
      <c r="D3562" s="47">
        <v>-0.37375718355178833</v>
      </c>
      <c r="E3562" s="58">
        <v>-0.38308936357498169</v>
      </c>
    </row>
    <row r="3563" spans="1:5" ht="45" x14ac:dyDescent="0.25">
      <c r="A3563" s="5" t="s">
        <v>7029</v>
      </c>
      <c r="B3563" s="15" t="s">
        <v>7030</v>
      </c>
      <c r="C3563" s="20" t="s">
        <v>3759</v>
      </c>
      <c r="D3563" s="45">
        <v>839.885986328125</v>
      </c>
      <c r="E3563" s="56">
        <v>839.938232421875</v>
      </c>
    </row>
    <row r="3564" spans="1:5" ht="45" x14ac:dyDescent="0.25">
      <c r="A3564" s="5" t="s">
        <v>7031</v>
      </c>
      <c r="B3564" s="15" t="s">
        <v>7032</v>
      </c>
      <c r="C3564" s="20" t="s">
        <v>376</v>
      </c>
      <c r="D3564" s="42">
        <v>4.5873565673828125</v>
      </c>
      <c r="E3564" s="53">
        <v>4.5865006446838379</v>
      </c>
    </row>
    <row r="3565" spans="1:5" ht="60" x14ac:dyDescent="0.25">
      <c r="A3565" s="5" t="s">
        <v>7033</v>
      </c>
      <c r="B3565" s="15" t="s">
        <v>7034</v>
      </c>
      <c r="C3565" s="20" t="s">
        <v>5053</v>
      </c>
      <c r="D3565" s="47">
        <v>0.65186649560928345</v>
      </c>
      <c r="E3565" s="58">
        <v>0.6519770622253418</v>
      </c>
    </row>
    <row r="3566" spans="1:5" ht="60" x14ac:dyDescent="0.25">
      <c r="A3566" s="5" t="s">
        <v>7035</v>
      </c>
      <c r="B3566" s="15" t="s">
        <v>7036</v>
      </c>
      <c r="C3566" s="20" t="s">
        <v>5056</v>
      </c>
      <c r="D3566" s="52">
        <v>1.1970740888500586E-4</v>
      </c>
      <c r="E3566" s="63">
        <v>1.19707481644582E-4</v>
      </c>
    </row>
    <row r="3567" spans="1:5" ht="45" x14ac:dyDescent="0.25">
      <c r="A3567" s="5" t="s">
        <v>7037</v>
      </c>
      <c r="B3567" s="15" t="s">
        <v>7038</v>
      </c>
      <c r="C3567" s="20" t="s">
        <v>38</v>
      </c>
      <c r="D3567" s="42">
        <v>1.0124009847640991</v>
      </c>
      <c r="E3567" s="53">
        <v>1.0124000310897827</v>
      </c>
    </row>
    <row r="3568" spans="1:5" ht="45" x14ac:dyDescent="0.25">
      <c r="A3568" s="5" t="s">
        <v>7039</v>
      </c>
      <c r="B3568" s="15" t="s">
        <v>7040</v>
      </c>
      <c r="C3568" s="20" t="s">
        <v>30</v>
      </c>
      <c r="D3568" s="43">
        <v>33.000003814697266</v>
      </c>
      <c r="E3568" s="54">
        <v>33.000003814697266</v>
      </c>
    </row>
    <row r="3569" spans="1:5" ht="45" x14ac:dyDescent="0.25">
      <c r="A3569" s="5" t="s">
        <v>7041</v>
      </c>
      <c r="B3569" s="15" t="s">
        <v>7042</v>
      </c>
      <c r="C3569" s="20" t="s">
        <v>41</v>
      </c>
      <c r="D3569" s="43">
        <v>57.279109954833984</v>
      </c>
      <c r="E3569" s="54">
        <v>57.750968933105469</v>
      </c>
    </row>
    <row r="3570" spans="1:5" ht="45" x14ac:dyDescent="0.25">
      <c r="A3570" s="5" t="s">
        <v>7043</v>
      </c>
      <c r="B3570" s="15" t="s">
        <v>7044</v>
      </c>
      <c r="C3570" s="20" t="s">
        <v>371</v>
      </c>
      <c r="D3570" s="44">
        <v>15181.7607421875</v>
      </c>
      <c r="E3570" s="55">
        <v>15424.904296875</v>
      </c>
    </row>
    <row r="3571" spans="1:5" ht="45" x14ac:dyDescent="0.25">
      <c r="A3571" s="5" t="s">
        <v>7045</v>
      </c>
      <c r="B3571" s="15" t="s">
        <v>7046</v>
      </c>
      <c r="C3571" s="20" t="s">
        <v>371</v>
      </c>
      <c r="D3571" s="44">
        <v>15162.0673828125</v>
      </c>
      <c r="E3571" s="55">
        <v>15407.5234375</v>
      </c>
    </row>
    <row r="3572" spans="1:5" ht="45" x14ac:dyDescent="0.25">
      <c r="A3572" s="5" t="s">
        <v>7047</v>
      </c>
      <c r="B3572" s="15" t="s">
        <v>7048</v>
      </c>
      <c r="C3572" s="20" t="s">
        <v>371</v>
      </c>
      <c r="D3572" s="44">
        <v>16747</v>
      </c>
      <c r="E3572" s="55">
        <v>16747</v>
      </c>
    </row>
    <row r="3573" spans="1:5" ht="45" x14ac:dyDescent="0.25">
      <c r="A3573" s="5" t="s">
        <v>7049</v>
      </c>
      <c r="B3573" s="15" t="s">
        <v>7050</v>
      </c>
      <c r="C3573" s="20" t="s">
        <v>3752</v>
      </c>
      <c r="D3573" s="42">
        <v>6.9687104225158691</v>
      </c>
      <c r="E3573" s="53">
        <v>7.558323860168457</v>
      </c>
    </row>
    <row r="3574" spans="1:5" ht="45" x14ac:dyDescent="0.25">
      <c r="A3574" s="5" t="s">
        <v>7051</v>
      </c>
      <c r="B3574" s="15" t="s">
        <v>7052</v>
      </c>
      <c r="C3574" s="20" t="s">
        <v>155</v>
      </c>
      <c r="D3574" s="44">
        <v>241245.296875</v>
      </c>
      <c r="E3574" s="55">
        <v>247170.3125</v>
      </c>
    </row>
    <row r="3575" spans="1:5" ht="45" x14ac:dyDescent="0.25">
      <c r="A3575" s="5" t="s">
        <v>7053</v>
      </c>
      <c r="B3575" s="15" t="s">
        <v>7054</v>
      </c>
      <c r="C3575" s="20" t="s">
        <v>155</v>
      </c>
      <c r="D3575" s="44">
        <v>266463.34375</v>
      </c>
      <c r="E3575" s="55">
        <v>268658.4375</v>
      </c>
    </row>
    <row r="3576" spans="1:5" ht="45" x14ac:dyDescent="0.25">
      <c r="A3576" s="5" t="s">
        <v>7055</v>
      </c>
      <c r="B3576" s="15" t="s">
        <v>7056</v>
      </c>
      <c r="C3576" s="20" t="s">
        <v>347</v>
      </c>
      <c r="D3576" s="42">
        <v>2.4391825199127197</v>
      </c>
      <c r="E3576" s="53">
        <v>2.4391825199127197</v>
      </c>
    </row>
    <row r="3577" spans="1:5" ht="45" x14ac:dyDescent="0.25">
      <c r="A3577" s="5" t="s">
        <v>7057</v>
      </c>
      <c r="B3577" s="15" t="s">
        <v>7058</v>
      </c>
      <c r="C3577" s="20" t="s">
        <v>33</v>
      </c>
      <c r="D3577" s="42">
        <v>6.6100001335144043</v>
      </c>
      <c r="E3577" s="53">
        <v>6.6100001335144043</v>
      </c>
    </row>
    <row r="3578" spans="1:5" ht="60" x14ac:dyDescent="0.25">
      <c r="A3578" s="5" t="s">
        <v>7059</v>
      </c>
      <c r="B3578" s="15" t="s">
        <v>7060</v>
      </c>
      <c r="C3578" s="20" t="s">
        <v>33</v>
      </c>
      <c r="D3578" s="43">
        <v>40.049999237060547</v>
      </c>
      <c r="E3578" s="54">
        <v>30</v>
      </c>
    </row>
    <row r="3579" spans="1:5" ht="45" x14ac:dyDescent="0.25">
      <c r="A3579" s="5" t="s">
        <v>7061</v>
      </c>
      <c r="B3579" s="15" t="s">
        <v>7062</v>
      </c>
      <c r="C3579" s="20" t="s">
        <v>33</v>
      </c>
      <c r="D3579" s="43">
        <v>39.349998474121094</v>
      </c>
      <c r="E3579" s="54">
        <v>39.349998474121094</v>
      </c>
    </row>
    <row r="3580" spans="1:5" ht="60" x14ac:dyDescent="0.25">
      <c r="A3580" s="5" t="s">
        <v>7063</v>
      </c>
      <c r="B3580" s="15" t="s">
        <v>7064</v>
      </c>
      <c r="C3580" s="20" t="s">
        <v>33</v>
      </c>
      <c r="D3580" s="42">
        <v>2.7799999713897705</v>
      </c>
      <c r="E3580" s="53">
        <v>2.7799999713897705</v>
      </c>
    </row>
    <row r="3581" spans="1:5" ht="60" x14ac:dyDescent="0.25">
      <c r="A3581" s="5" t="s">
        <v>7065</v>
      </c>
      <c r="B3581" s="15" t="s">
        <v>7066</v>
      </c>
      <c r="C3581" s="20" t="s">
        <v>33</v>
      </c>
      <c r="D3581" s="43">
        <v>10.410001754760742</v>
      </c>
      <c r="E3581" s="54">
        <v>20.460000991821289</v>
      </c>
    </row>
    <row r="3582" spans="1:5" ht="60" x14ac:dyDescent="0.25">
      <c r="A3582" s="5" t="s">
        <v>7067</v>
      </c>
      <c r="B3582" s="15" t="s">
        <v>7068</v>
      </c>
      <c r="C3582" s="20" t="s">
        <v>33</v>
      </c>
      <c r="D3582" s="47">
        <v>0.55000001192092896</v>
      </c>
      <c r="E3582" s="58">
        <v>0.55000001192092896</v>
      </c>
    </row>
    <row r="3583" spans="1:5" ht="45" x14ac:dyDescent="0.25">
      <c r="A3583" s="5" t="s">
        <v>7069</v>
      </c>
      <c r="B3583" s="15" t="s">
        <v>7070</v>
      </c>
      <c r="C3583" s="20" t="s">
        <v>33</v>
      </c>
      <c r="D3583" s="47">
        <v>0.25</v>
      </c>
      <c r="E3583" s="58">
        <v>0.25</v>
      </c>
    </row>
    <row r="3584" spans="1:5" ht="60" x14ac:dyDescent="0.25">
      <c r="A3584" s="5" t="s">
        <v>7071</v>
      </c>
      <c r="B3584" s="15" t="s">
        <v>7072</v>
      </c>
      <c r="C3584" s="20" t="s">
        <v>33</v>
      </c>
      <c r="D3584" s="46">
        <v>0</v>
      </c>
      <c r="E3584" s="57">
        <v>0</v>
      </c>
    </row>
    <row r="3585" spans="1:5" ht="45" x14ac:dyDescent="0.25">
      <c r="A3585" s="5" t="s">
        <v>7073</v>
      </c>
      <c r="B3585" s="15" t="s">
        <v>7074</v>
      </c>
      <c r="C3585" s="20" t="s">
        <v>33</v>
      </c>
      <c r="D3585" s="46">
        <v>0</v>
      </c>
      <c r="E3585" s="57">
        <v>0</v>
      </c>
    </row>
    <row r="3586" spans="1:5" x14ac:dyDescent="0.25">
      <c r="A3586" s="5"/>
      <c r="B3586" s="15"/>
      <c r="C3586" s="20"/>
      <c r="D3586" s="12"/>
      <c r="E3586" s="33"/>
    </row>
    <row r="3587" spans="1:5" x14ac:dyDescent="0.25">
      <c r="A3587" s="8"/>
      <c r="B3587" s="16"/>
      <c r="C3587" s="21"/>
      <c r="D3587" s="13"/>
      <c r="E3587" s="32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ELINK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142875</xdr:colOff>
                <xdr:row>5</xdr:row>
                <xdr:rowOff>0</xdr:rowOff>
              </to>
            </anchor>
          </controlPr>
        </control>
      </mc:Choice>
      <mc:Fallback>
        <control shapeId="2049" r:id="rId4" name="ELINK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3587"/>
  <sheetViews>
    <sheetView topLeftCell="B1" workbookViewId="0">
      <selection activeCell="E8" sqref="E8:G8"/>
    </sheetView>
  </sheetViews>
  <sheetFormatPr defaultColWidth="9.140625" defaultRowHeight="15" x14ac:dyDescent="0.25"/>
  <cols>
    <col min="1" max="1" width="9.7109375" style="1" hidden="1" customWidth="1"/>
    <col min="2" max="2" width="40.7109375" style="2" customWidth="1"/>
    <col min="3" max="5" width="10.7109375" style="1" customWidth="1"/>
    <col min="6" max="16384" width="9.140625" style="1"/>
  </cols>
  <sheetData>
    <row r="1" spans="1:7" ht="15" customHeight="1" x14ac:dyDescent="0.25">
      <c r="A1" s="6"/>
      <c r="B1" s="7"/>
      <c r="C1" s="17"/>
      <c r="D1" s="9" t="s">
        <v>1</v>
      </c>
      <c r="E1" s="28" t="s">
        <v>8</v>
      </c>
    </row>
    <row r="2" spans="1:7" ht="15" customHeight="1" x14ac:dyDescent="0.25">
      <c r="A2" s="4"/>
      <c r="B2" s="3"/>
      <c r="C2" s="10"/>
      <c r="D2" s="10"/>
      <c r="E2" s="29"/>
    </row>
    <row r="3" spans="1:7" ht="15" customHeight="1" x14ac:dyDescent="0.25">
      <c r="A3" s="4"/>
      <c r="B3" s="3"/>
      <c r="C3" s="10"/>
      <c r="D3" s="10"/>
      <c r="E3" s="29"/>
    </row>
    <row r="4" spans="1:7" ht="15" customHeight="1" x14ac:dyDescent="0.25">
      <c r="A4" s="4"/>
      <c r="B4" s="3"/>
      <c r="C4" s="10"/>
      <c r="D4" s="10"/>
      <c r="E4" s="29"/>
    </row>
    <row r="5" spans="1:7" ht="15" customHeight="1" x14ac:dyDescent="0.25">
      <c r="A5" s="4"/>
      <c r="B5" s="3"/>
      <c r="C5" s="10"/>
      <c r="D5" s="10"/>
      <c r="E5" s="29"/>
    </row>
    <row r="6" spans="1:7" ht="15" customHeight="1" x14ac:dyDescent="0.25">
      <c r="A6" s="4"/>
      <c r="B6" s="3"/>
      <c r="C6" s="18" t="s">
        <v>0</v>
      </c>
      <c r="D6" s="27" t="s">
        <v>7</v>
      </c>
      <c r="E6" s="141" t="s">
        <v>7</v>
      </c>
    </row>
    <row r="7" spans="1:7" ht="15" customHeight="1" x14ac:dyDescent="0.25">
      <c r="A7" s="8"/>
      <c r="B7" s="22" t="s">
        <v>2</v>
      </c>
      <c r="C7" s="23" t="s">
        <v>3</v>
      </c>
      <c r="D7" s="24" t="s">
        <v>4</v>
      </c>
      <c r="E7" s="30" t="s">
        <v>4</v>
      </c>
    </row>
    <row r="8" spans="1:7" ht="75" x14ac:dyDescent="0.25">
      <c r="A8" s="5" t="s">
        <v>9</v>
      </c>
      <c r="B8" s="14" t="s">
        <v>10</v>
      </c>
      <c r="C8" s="19"/>
      <c r="D8" s="34">
        <v>0</v>
      </c>
      <c r="E8" s="41">
        <f>G8</f>
        <v>0</v>
      </c>
      <c r="F8" s="1" t="e">
        <f>VLOOKUP(B8,input!$L$4:$M$25,2,FALSE)</f>
        <v>#N/A</v>
      </c>
      <c r="G8" s="1">
        <f>_xlfn.IFNA(F8,D8)</f>
        <v>0</v>
      </c>
    </row>
    <row r="9" spans="1:7" ht="30" x14ac:dyDescent="0.25">
      <c r="A9" s="5" t="s">
        <v>11</v>
      </c>
      <c r="B9" s="14" t="s">
        <v>12</v>
      </c>
      <c r="C9" s="19"/>
      <c r="D9" s="35">
        <v>1</v>
      </c>
      <c r="E9" s="41">
        <f t="shared" ref="E9:E72" si="0">G9</f>
        <v>1</v>
      </c>
      <c r="F9" s="1" t="e">
        <f>VLOOKUP(B9,input!$L$4:$M$25,2,FALSE)</f>
        <v>#N/A</v>
      </c>
      <c r="G9" s="1">
        <f t="shared" ref="G9:G72" si="1">_xlfn.IFNA(F9,D9)</f>
        <v>1</v>
      </c>
    </row>
    <row r="10" spans="1:7" ht="30" x14ac:dyDescent="0.25">
      <c r="A10" s="5" t="s">
        <v>13</v>
      </c>
      <c r="B10" s="14" t="s">
        <v>14</v>
      </c>
      <c r="C10" s="19"/>
      <c r="D10" s="35">
        <v>1</v>
      </c>
      <c r="E10" s="41">
        <f t="shared" si="0"/>
        <v>1</v>
      </c>
      <c r="F10" s="1" t="e">
        <f>VLOOKUP(B10,input!$L$4:$M$25,2,FALSE)</f>
        <v>#N/A</v>
      </c>
      <c r="G10" s="1">
        <f t="shared" si="1"/>
        <v>1</v>
      </c>
    </row>
    <row r="11" spans="1:7" ht="30" x14ac:dyDescent="0.25">
      <c r="A11" s="5" t="s">
        <v>15</v>
      </c>
      <c r="B11" s="14" t="s">
        <v>16</v>
      </c>
      <c r="C11" s="19"/>
      <c r="D11" s="35">
        <v>1</v>
      </c>
      <c r="E11" s="41">
        <f t="shared" si="0"/>
        <v>1</v>
      </c>
      <c r="F11" s="1" t="e">
        <f>VLOOKUP(B11,input!$L$4:$M$25,2,FALSE)</f>
        <v>#N/A</v>
      </c>
      <c r="G11" s="1">
        <f t="shared" si="1"/>
        <v>1</v>
      </c>
    </row>
    <row r="12" spans="1:7" ht="30" x14ac:dyDescent="0.25">
      <c r="A12" s="5" t="s">
        <v>17</v>
      </c>
      <c r="B12" s="14" t="s">
        <v>18</v>
      </c>
      <c r="C12" s="19"/>
      <c r="D12" s="36">
        <v>30</v>
      </c>
      <c r="E12" s="41">
        <f t="shared" si="0"/>
        <v>30</v>
      </c>
      <c r="F12" s="1" t="e">
        <f>VLOOKUP(B12,input!$L$4:$M$25,2,FALSE)</f>
        <v>#N/A</v>
      </c>
      <c r="G12" s="1">
        <f t="shared" si="1"/>
        <v>30</v>
      </c>
    </row>
    <row r="13" spans="1:7" ht="30" x14ac:dyDescent="0.25">
      <c r="A13" s="5" t="s">
        <v>19</v>
      </c>
      <c r="B13" s="14" t="s">
        <v>20</v>
      </c>
      <c r="C13" s="19"/>
      <c r="D13" s="36">
        <v>60</v>
      </c>
      <c r="E13" s="41">
        <f t="shared" si="0"/>
        <v>60</v>
      </c>
      <c r="F13" s="1" t="e">
        <f>VLOOKUP(B13,input!$L$4:$M$25,2,FALSE)</f>
        <v>#N/A</v>
      </c>
      <c r="G13" s="1">
        <f t="shared" si="1"/>
        <v>60</v>
      </c>
    </row>
    <row r="14" spans="1:7" ht="30" x14ac:dyDescent="0.25">
      <c r="A14" s="5" t="s">
        <v>21</v>
      </c>
      <c r="B14" s="14" t="s">
        <v>22</v>
      </c>
      <c r="C14" s="19"/>
      <c r="D14" s="35">
        <v>1</v>
      </c>
      <c r="E14" s="41">
        <f t="shared" si="0"/>
        <v>1</v>
      </c>
      <c r="F14" s="1" t="e">
        <f>VLOOKUP(B14,input!$L$4:$M$25,2,FALSE)</f>
        <v>#N/A</v>
      </c>
      <c r="G14" s="1">
        <f t="shared" si="1"/>
        <v>1</v>
      </c>
    </row>
    <row r="15" spans="1:7" ht="30" x14ac:dyDescent="0.25">
      <c r="A15" s="5" t="s">
        <v>23</v>
      </c>
      <c r="B15" s="14" t="s">
        <v>24</v>
      </c>
      <c r="C15" s="19"/>
      <c r="D15" s="36">
        <v>20</v>
      </c>
      <c r="E15" s="41">
        <f t="shared" si="0"/>
        <v>20</v>
      </c>
      <c r="F15" s="1" t="e">
        <f>VLOOKUP(B15,input!$L$4:$M$25,2,FALSE)</f>
        <v>#N/A</v>
      </c>
      <c r="G15" s="1">
        <f t="shared" si="1"/>
        <v>20</v>
      </c>
    </row>
    <row r="16" spans="1:7" x14ac:dyDescent="0.25">
      <c r="A16" s="5" t="s">
        <v>25</v>
      </c>
      <c r="B16" s="14" t="s">
        <v>26</v>
      </c>
      <c r="C16" s="19" t="s">
        <v>27</v>
      </c>
      <c r="D16" s="35">
        <v>7</v>
      </c>
      <c r="E16" s="41">
        <f t="shared" si="0"/>
        <v>7</v>
      </c>
      <c r="F16" s="1" t="e">
        <f>VLOOKUP(B16,input!$L$4:$M$25,2,FALSE)</f>
        <v>#N/A</v>
      </c>
      <c r="G16" s="1">
        <f t="shared" si="1"/>
        <v>7</v>
      </c>
    </row>
    <row r="17" spans="1:7" x14ac:dyDescent="0.25">
      <c r="A17" s="5" t="s">
        <v>28</v>
      </c>
      <c r="B17" s="14" t="s">
        <v>29</v>
      </c>
      <c r="C17" s="19" t="s">
        <v>30</v>
      </c>
      <c r="D17" s="36">
        <v>32.179996490478516</v>
      </c>
      <c r="E17" s="41">
        <f t="shared" si="0"/>
        <v>30</v>
      </c>
      <c r="F17" s="1">
        <f>VLOOKUP(B17,input!$L$4:$M$25,2,FALSE)</f>
        <v>30</v>
      </c>
      <c r="G17" s="1">
        <f t="shared" si="1"/>
        <v>30</v>
      </c>
    </row>
    <row r="18" spans="1:7" x14ac:dyDescent="0.25">
      <c r="A18" s="5" t="s">
        <v>31</v>
      </c>
      <c r="B18" s="14" t="s">
        <v>32</v>
      </c>
      <c r="C18" s="19" t="s">
        <v>33</v>
      </c>
      <c r="D18" s="36">
        <v>59.560001373291016</v>
      </c>
      <c r="E18" s="41">
        <f t="shared" si="0"/>
        <v>75</v>
      </c>
      <c r="F18" s="1">
        <f>VLOOKUP(B18,input!$L$4:$M$25,2,FALSE)</f>
        <v>75</v>
      </c>
      <c r="G18" s="1">
        <f t="shared" si="1"/>
        <v>75</v>
      </c>
    </row>
    <row r="19" spans="1:7" x14ac:dyDescent="0.25">
      <c r="A19" s="5" t="s">
        <v>34</v>
      </c>
      <c r="B19" s="14" t="s">
        <v>35</v>
      </c>
      <c r="C19" s="19" t="s">
        <v>30</v>
      </c>
      <c r="D19" s="36">
        <v>25.634248733520508</v>
      </c>
      <c r="E19" s="41">
        <f t="shared" si="0"/>
        <v>25.634248733520508</v>
      </c>
      <c r="F19" s="1" t="e">
        <f>VLOOKUP(B19,input!$L$4:$M$25,2,FALSE)</f>
        <v>#N/A</v>
      </c>
      <c r="G19" s="1">
        <f t="shared" si="1"/>
        <v>25.634248733520508</v>
      </c>
    </row>
    <row r="20" spans="1:7" x14ac:dyDescent="0.25">
      <c r="A20" s="5" t="s">
        <v>36</v>
      </c>
      <c r="B20" s="14" t="s">
        <v>37</v>
      </c>
      <c r="C20" s="19" t="s">
        <v>38</v>
      </c>
      <c r="D20" s="35">
        <v>1.0124009847640991</v>
      </c>
      <c r="E20" s="41">
        <f t="shared" si="0"/>
        <v>1.0124</v>
      </c>
      <c r="F20" s="1">
        <f>VLOOKUP(B20,input!$L$4:$M$25,2,FALSE)</f>
        <v>1.0124</v>
      </c>
      <c r="G20" s="1">
        <f t="shared" si="1"/>
        <v>1.0124</v>
      </c>
    </row>
    <row r="21" spans="1:7" ht="30" x14ac:dyDescent="0.25">
      <c r="A21" s="5" t="s">
        <v>39</v>
      </c>
      <c r="B21" s="14" t="s">
        <v>40</v>
      </c>
      <c r="C21" s="19" t="s">
        <v>41</v>
      </c>
      <c r="D21" s="37">
        <v>387.70001220703125</v>
      </c>
      <c r="E21" s="41">
        <f t="shared" si="0"/>
        <v>234.53400000000002</v>
      </c>
      <c r="F21" s="1">
        <f>VLOOKUP(B21,input!$L$4:$M$25,2,FALSE)</f>
        <v>234.53400000000002</v>
      </c>
      <c r="G21" s="1">
        <f t="shared" si="1"/>
        <v>234.53400000000002</v>
      </c>
    </row>
    <row r="22" spans="1:7" ht="30" x14ac:dyDescent="0.25">
      <c r="A22" s="5" t="s">
        <v>42</v>
      </c>
      <c r="B22" s="14" t="s">
        <v>43</v>
      </c>
      <c r="C22" s="19" t="s">
        <v>33</v>
      </c>
      <c r="D22" s="36">
        <v>20</v>
      </c>
      <c r="E22" s="41">
        <f t="shared" si="0"/>
        <v>20</v>
      </c>
      <c r="F22" s="1" t="e">
        <f>VLOOKUP(B22,input!$L$4:$M$25,2,FALSE)</f>
        <v>#N/A</v>
      </c>
      <c r="G22" s="1">
        <f t="shared" si="1"/>
        <v>20</v>
      </c>
    </row>
    <row r="23" spans="1:7" ht="30" x14ac:dyDescent="0.25">
      <c r="A23" s="5" t="s">
        <v>44</v>
      </c>
      <c r="B23" s="14" t="s">
        <v>45</v>
      </c>
      <c r="C23" s="19" t="s">
        <v>30</v>
      </c>
      <c r="D23" s="37">
        <v>893.99993896484375</v>
      </c>
      <c r="E23" s="41">
        <f t="shared" si="0"/>
        <v>863.72550000000001</v>
      </c>
      <c r="F23" s="1">
        <f>VLOOKUP(B23,input!$L$4:$M$25,2,FALSE)</f>
        <v>863.72550000000001</v>
      </c>
      <c r="G23" s="1">
        <f t="shared" si="1"/>
        <v>863.72550000000001</v>
      </c>
    </row>
    <row r="24" spans="1:7" ht="30" x14ac:dyDescent="0.25">
      <c r="A24" s="5" t="s">
        <v>46</v>
      </c>
      <c r="B24" s="14" t="s">
        <v>47</v>
      </c>
      <c r="C24" s="19" t="s">
        <v>33</v>
      </c>
      <c r="D24" s="36">
        <v>20</v>
      </c>
      <c r="E24" s="41">
        <f t="shared" si="0"/>
        <v>25</v>
      </c>
      <c r="F24" s="1">
        <f>VLOOKUP(B24,input!$L$4:$M$25,2,FALSE)</f>
        <v>25</v>
      </c>
      <c r="G24" s="1">
        <f t="shared" si="1"/>
        <v>25</v>
      </c>
    </row>
    <row r="25" spans="1:7" ht="30" x14ac:dyDescent="0.25">
      <c r="A25" s="5" t="s">
        <v>48</v>
      </c>
      <c r="B25" s="14" t="s">
        <v>49</v>
      </c>
      <c r="C25" s="19" t="s">
        <v>33</v>
      </c>
      <c r="D25" s="35">
        <v>2</v>
      </c>
      <c r="E25" s="41">
        <f t="shared" si="0"/>
        <v>2</v>
      </c>
      <c r="F25" s="1" t="e">
        <f>VLOOKUP(B25,input!$L$4:$M$25,2,FALSE)</f>
        <v>#N/A</v>
      </c>
      <c r="G25" s="1">
        <f t="shared" si="1"/>
        <v>2</v>
      </c>
    </row>
    <row r="26" spans="1:7" ht="30" x14ac:dyDescent="0.25">
      <c r="A26" s="5" t="s">
        <v>50</v>
      </c>
      <c r="B26" s="14" t="s">
        <v>51</v>
      </c>
      <c r="C26" s="19" t="s">
        <v>33</v>
      </c>
      <c r="D26" s="38">
        <v>0.25</v>
      </c>
      <c r="E26" s="41">
        <f t="shared" si="0"/>
        <v>0.25</v>
      </c>
      <c r="F26" s="1" t="e">
        <f>VLOOKUP(B26,input!$L$4:$M$25,2,FALSE)</f>
        <v>#N/A</v>
      </c>
      <c r="G26" s="1">
        <f t="shared" si="1"/>
        <v>0.25</v>
      </c>
    </row>
    <row r="27" spans="1:7" ht="30" x14ac:dyDescent="0.25">
      <c r="A27" s="5" t="s">
        <v>52</v>
      </c>
      <c r="B27" s="14" t="s">
        <v>53</v>
      </c>
      <c r="C27" s="19" t="s">
        <v>54</v>
      </c>
      <c r="D27" s="38">
        <v>-0.24906601011753082</v>
      </c>
      <c r="E27" s="41">
        <f t="shared" si="0"/>
        <v>-0.24906601011753082</v>
      </c>
      <c r="F27" s="1" t="e">
        <f>VLOOKUP(B27,input!$L$4:$M$25,2,FALSE)</f>
        <v>#N/A</v>
      </c>
      <c r="G27" s="1">
        <f t="shared" si="1"/>
        <v>-0.24906601011753082</v>
      </c>
    </row>
    <row r="28" spans="1:7" ht="30" x14ac:dyDescent="0.25">
      <c r="A28" s="5" t="s">
        <v>55</v>
      </c>
      <c r="B28" s="14" t="s">
        <v>56</v>
      </c>
      <c r="C28" s="19" t="s">
        <v>33</v>
      </c>
      <c r="D28" s="36">
        <v>51</v>
      </c>
      <c r="E28" s="41">
        <f t="shared" si="0"/>
        <v>51</v>
      </c>
      <c r="F28" s="1" t="e">
        <f>VLOOKUP(B28,input!$L$4:$M$25,2,FALSE)</f>
        <v>#N/A</v>
      </c>
      <c r="G28" s="1">
        <f t="shared" si="1"/>
        <v>51</v>
      </c>
    </row>
    <row r="29" spans="1:7" ht="30" x14ac:dyDescent="0.25">
      <c r="A29" s="5" t="s">
        <v>57</v>
      </c>
      <c r="B29" s="14" t="s">
        <v>58</v>
      </c>
      <c r="C29" s="19" t="s">
        <v>54</v>
      </c>
      <c r="D29" s="37">
        <v>149.43960571289062</v>
      </c>
      <c r="E29" s="41">
        <f t="shared" si="0"/>
        <v>149.43960571289062</v>
      </c>
      <c r="F29" s="1" t="e">
        <f>VLOOKUP(B29,input!$L$4:$M$25,2,FALSE)</f>
        <v>#N/A</v>
      </c>
      <c r="G29" s="1">
        <f t="shared" si="1"/>
        <v>149.43960571289062</v>
      </c>
    </row>
    <row r="30" spans="1:7" ht="30" x14ac:dyDescent="0.25">
      <c r="A30" s="5" t="s">
        <v>59</v>
      </c>
      <c r="B30" s="14" t="s">
        <v>60</v>
      </c>
      <c r="C30" s="19" t="s">
        <v>54</v>
      </c>
      <c r="D30" s="36">
        <v>64.720001220703125</v>
      </c>
      <c r="E30" s="41">
        <f t="shared" si="0"/>
        <v>64.720001220703125</v>
      </c>
      <c r="F30" s="1" t="e">
        <f>VLOOKUP(B30,input!$L$4:$M$25,2,FALSE)</f>
        <v>#N/A</v>
      </c>
      <c r="G30" s="1">
        <f t="shared" si="1"/>
        <v>64.720001220703125</v>
      </c>
    </row>
    <row r="31" spans="1:7" ht="30" x14ac:dyDescent="0.25">
      <c r="A31" s="5" t="s">
        <v>61</v>
      </c>
      <c r="B31" s="14" t="s">
        <v>62</v>
      </c>
      <c r="C31" s="19" t="s">
        <v>54</v>
      </c>
      <c r="D31" s="36">
        <v>17.299999237060547</v>
      </c>
      <c r="E31" s="41">
        <f t="shared" si="0"/>
        <v>17.299999237060547</v>
      </c>
      <c r="F31" s="1" t="e">
        <f>VLOOKUP(B31,input!$L$4:$M$25,2,FALSE)</f>
        <v>#N/A</v>
      </c>
      <c r="G31" s="1">
        <f t="shared" si="1"/>
        <v>17.299999237060547</v>
      </c>
    </row>
    <row r="32" spans="1:7" ht="30" x14ac:dyDescent="0.25">
      <c r="A32" s="5" t="s">
        <v>63</v>
      </c>
      <c r="B32" s="14" t="s">
        <v>64</v>
      </c>
      <c r="C32" s="19" t="s">
        <v>30</v>
      </c>
      <c r="D32" s="37">
        <v>459.99996948242187</v>
      </c>
      <c r="E32" s="41">
        <f t="shared" si="0"/>
        <v>459.99996948242187</v>
      </c>
      <c r="F32" s="1" t="e">
        <f>VLOOKUP(B32,input!$L$4:$M$25,2,FALSE)</f>
        <v>#N/A</v>
      </c>
      <c r="G32" s="1">
        <f t="shared" si="1"/>
        <v>459.99996948242187</v>
      </c>
    </row>
    <row r="33" spans="1:7" ht="45" x14ac:dyDescent="0.25">
      <c r="A33" s="5" t="s">
        <v>65</v>
      </c>
      <c r="B33" s="14" t="s">
        <v>66</v>
      </c>
      <c r="C33" s="19" t="s">
        <v>30</v>
      </c>
      <c r="D33" s="37">
        <v>339</v>
      </c>
      <c r="E33" s="41">
        <f t="shared" si="0"/>
        <v>339</v>
      </c>
      <c r="F33" s="1" t="e">
        <f>VLOOKUP(B33,input!$L$4:$M$25,2,FALSE)</f>
        <v>#N/A</v>
      </c>
      <c r="G33" s="1">
        <f t="shared" si="1"/>
        <v>339</v>
      </c>
    </row>
    <row r="34" spans="1:7" ht="45" x14ac:dyDescent="0.25">
      <c r="A34" s="5" t="s">
        <v>67</v>
      </c>
      <c r="B34" s="14" t="s">
        <v>68</v>
      </c>
      <c r="C34" s="19" t="s">
        <v>33</v>
      </c>
      <c r="D34" s="35">
        <v>6</v>
      </c>
      <c r="E34" s="41">
        <f t="shared" si="0"/>
        <v>6</v>
      </c>
      <c r="F34" s="1" t="e">
        <f>VLOOKUP(B34,input!$L$4:$M$25,2,FALSE)</f>
        <v>#N/A</v>
      </c>
      <c r="G34" s="1">
        <f t="shared" si="1"/>
        <v>6</v>
      </c>
    </row>
    <row r="35" spans="1:7" ht="45" x14ac:dyDescent="0.25">
      <c r="A35" s="5" t="s">
        <v>69</v>
      </c>
      <c r="B35" s="14" t="s">
        <v>70</v>
      </c>
      <c r="C35" s="19" t="s">
        <v>71</v>
      </c>
      <c r="D35" s="34">
        <v>0</v>
      </c>
      <c r="E35" s="41">
        <f t="shared" si="0"/>
        <v>0</v>
      </c>
      <c r="F35" s="1" t="e">
        <f>VLOOKUP(B35,input!$L$4:$M$25,2,FALSE)</f>
        <v>#N/A</v>
      </c>
      <c r="G35" s="1">
        <f t="shared" si="1"/>
        <v>0</v>
      </c>
    </row>
    <row r="36" spans="1:7" ht="30" x14ac:dyDescent="0.25">
      <c r="A36" s="5" t="s">
        <v>72</v>
      </c>
      <c r="B36" s="14" t="s">
        <v>73</v>
      </c>
      <c r="C36" s="19" t="s">
        <v>38</v>
      </c>
      <c r="D36" s="35">
        <v>5.2699985504150391</v>
      </c>
      <c r="E36" s="41">
        <f t="shared" si="0"/>
        <v>5.2699985504150391</v>
      </c>
      <c r="F36" s="1" t="e">
        <f>VLOOKUP(B36,input!$L$4:$M$25,2,FALSE)</f>
        <v>#N/A</v>
      </c>
      <c r="G36" s="1">
        <f t="shared" si="1"/>
        <v>5.2699985504150391</v>
      </c>
    </row>
    <row r="37" spans="1:7" ht="30" x14ac:dyDescent="0.25">
      <c r="A37" s="5" t="s">
        <v>74</v>
      </c>
      <c r="B37" s="14" t="s">
        <v>75</v>
      </c>
      <c r="C37" s="19" t="s">
        <v>30</v>
      </c>
      <c r="D37" s="37">
        <v>153.828125</v>
      </c>
      <c r="E37" s="41">
        <f t="shared" si="0"/>
        <v>153.828125</v>
      </c>
      <c r="F37" s="1" t="e">
        <f>VLOOKUP(B37,input!$L$4:$M$25,2,FALSE)</f>
        <v>#N/A</v>
      </c>
      <c r="G37" s="1">
        <f t="shared" si="1"/>
        <v>153.828125</v>
      </c>
    </row>
    <row r="38" spans="1:7" ht="45" x14ac:dyDescent="0.25">
      <c r="A38" s="5" t="s">
        <v>76</v>
      </c>
      <c r="B38" s="14" t="s">
        <v>77</v>
      </c>
      <c r="C38" s="19" t="s">
        <v>27</v>
      </c>
      <c r="D38" s="38">
        <v>0.41609999537467957</v>
      </c>
      <c r="E38" s="41">
        <f t="shared" si="0"/>
        <v>0.41609999537467957</v>
      </c>
      <c r="F38" s="1" t="e">
        <f>VLOOKUP(B38,input!$L$4:$M$25,2,FALSE)</f>
        <v>#N/A</v>
      </c>
      <c r="G38" s="1">
        <f t="shared" si="1"/>
        <v>0.41609999537467957</v>
      </c>
    </row>
    <row r="39" spans="1:7" ht="45" x14ac:dyDescent="0.25">
      <c r="A39" s="5" t="s">
        <v>78</v>
      </c>
      <c r="B39" s="14" t="s">
        <v>79</v>
      </c>
      <c r="C39" s="19" t="s">
        <v>27</v>
      </c>
      <c r="D39" s="38">
        <v>0.3903999924659729</v>
      </c>
      <c r="E39" s="41">
        <f t="shared" si="0"/>
        <v>0.3903999924659729</v>
      </c>
      <c r="F39" s="1" t="e">
        <f>VLOOKUP(B39,input!$L$4:$M$25,2,FALSE)</f>
        <v>#N/A</v>
      </c>
      <c r="G39" s="1">
        <f t="shared" si="1"/>
        <v>0.3903999924659729</v>
      </c>
    </row>
    <row r="40" spans="1:7" ht="30" x14ac:dyDescent="0.25">
      <c r="A40" s="5" t="s">
        <v>80</v>
      </c>
      <c r="B40" s="14" t="s">
        <v>81</v>
      </c>
      <c r="C40" s="19" t="s">
        <v>30</v>
      </c>
      <c r="D40" s="37">
        <v>436</v>
      </c>
      <c r="E40" s="41">
        <f t="shared" si="0"/>
        <v>436</v>
      </c>
      <c r="F40" s="1" t="e">
        <f>VLOOKUP(B40,input!$L$4:$M$25,2,FALSE)</f>
        <v>#N/A</v>
      </c>
      <c r="G40" s="1">
        <f t="shared" si="1"/>
        <v>436</v>
      </c>
    </row>
    <row r="41" spans="1:7" ht="30" x14ac:dyDescent="0.25">
      <c r="A41" s="5" t="s">
        <v>82</v>
      </c>
      <c r="B41" s="14" t="s">
        <v>83</v>
      </c>
      <c r="C41" s="19" t="s">
        <v>30</v>
      </c>
      <c r="D41" s="36">
        <v>15</v>
      </c>
      <c r="E41" s="41">
        <f t="shared" si="0"/>
        <v>15</v>
      </c>
      <c r="F41" s="1" t="e">
        <f>VLOOKUP(B41,input!$L$4:$M$25,2,FALSE)</f>
        <v>#N/A</v>
      </c>
      <c r="G41" s="1">
        <f t="shared" si="1"/>
        <v>15</v>
      </c>
    </row>
    <row r="42" spans="1:7" ht="30" x14ac:dyDescent="0.25">
      <c r="A42" s="5" t="s">
        <v>84</v>
      </c>
      <c r="B42" s="14" t="s">
        <v>85</v>
      </c>
      <c r="C42" s="19" t="s">
        <v>30</v>
      </c>
      <c r="D42" s="37">
        <v>411.5</v>
      </c>
      <c r="E42" s="41">
        <f t="shared" si="0"/>
        <v>411.5</v>
      </c>
      <c r="F42" s="1" t="e">
        <f>VLOOKUP(B42,input!$L$4:$M$25,2,FALSE)</f>
        <v>#N/A</v>
      </c>
      <c r="G42" s="1">
        <f t="shared" si="1"/>
        <v>411.5</v>
      </c>
    </row>
    <row r="43" spans="1:7" ht="30" x14ac:dyDescent="0.25">
      <c r="A43" s="5" t="s">
        <v>86</v>
      </c>
      <c r="B43" s="14" t="s">
        <v>87</v>
      </c>
      <c r="C43" s="19" t="s">
        <v>30</v>
      </c>
      <c r="D43" s="36">
        <v>15</v>
      </c>
      <c r="E43" s="41">
        <f t="shared" si="0"/>
        <v>15</v>
      </c>
      <c r="F43" s="1" t="e">
        <f>VLOOKUP(B43,input!$L$4:$M$25,2,FALSE)</f>
        <v>#N/A</v>
      </c>
      <c r="G43" s="1">
        <f t="shared" si="1"/>
        <v>15</v>
      </c>
    </row>
    <row r="44" spans="1:7" ht="30" x14ac:dyDescent="0.25">
      <c r="A44" s="5" t="s">
        <v>88</v>
      </c>
      <c r="B44" s="14" t="s">
        <v>89</v>
      </c>
      <c r="C44" s="19" t="s">
        <v>54</v>
      </c>
      <c r="D44" s="35">
        <v>4.9813203811645508</v>
      </c>
      <c r="E44" s="41">
        <f t="shared" si="0"/>
        <v>4.9813203811645508</v>
      </c>
      <c r="F44" s="1" t="e">
        <f>VLOOKUP(B44,input!$L$4:$M$25,2,FALSE)</f>
        <v>#N/A</v>
      </c>
      <c r="G44" s="1">
        <f t="shared" si="1"/>
        <v>4.9813203811645508</v>
      </c>
    </row>
    <row r="45" spans="1:7" ht="45" x14ac:dyDescent="0.25">
      <c r="A45" s="5" t="s">
        <v>90</v>
      </c>
      <c r="B45" s="14" t="s">
        <v>91</v>
      </c>
      <c r="C45" s="19" t="s">
        <v>30</v>
      </c>
      <c r="D45" s="35">
        <v>1.2000000476837158</v>
      </c>
      <c r="E45" s="41">
        <f t="shared" si="0"/>
        <v>1.2000000476837158</v>
      </c>
      <c r="F45" s="1" t="e">
        <f>VLOOKUP(B45,input!$L$4:$M$25,2,FALSE)</f>
        <v>#N/A</v>
      </c>
      <c r="G45" s="1">
        <f t="shared" si="1"/>
        <v>1.2000000476837158</v>
      </c>
    </row>
    <row r="46" spans="1:7" ht="30" x14ac:dyDescent="0.25">
      <c r="A46" s="5" t="s">
        <v>92</v>
      </c>
      <c r="B46" s="14" t="s">
        <v>93</v>
      </c>
      <c r="C46" s="19" t="s">
        <v>54</v>
      </c>
      <c r="D46" s="35">
        <v>4.9813203811645508</v>
      </c>
      <c r="E46" s="41">
        <f t="shared" si="0"/>
        <v>4.9813203811645508</v>
      </c>
      <c r="F46" s="1" t="e">
        <f>VLOOKUP(B46,input!$L$4:$M$25,2,FALSE)</f>
        <v>#N/A</v>
      </c>
      <c r="G46" s="1">
        <f t="shared" si="1"/>
        <v>4.9813203811645508</v>
      </c>
    </row>
    <row r="47" spans="1:7" ht="30" x14ac:dyDescent="0.25">
      <c r="A47" s="5" t="s">
        <v>94</v>
      </c>
      <c r="B47" s="14" t="s">
        <v>95</v>
      </c>
      <c r="C47" s="19" t="s">
        <v>30</v>
      </c>
      <c r="D47" s="35">
        <v>1</v>
      </c>
      <c r="E47" s="41">
        <f t="shared" si="0"/>
        <v>1</v>
      </c>
      <c r="F47" s="1" t="e">
        <f>VLOOKUP(B47,input!$L$4:$M$25,2,FALSE)</f>
        <v>#N/A</v>
      </c>
      <c r="G47" s="1">
        <f t="shared" si="1"/>
        <v>1</v>
      </c>
    </row>
    <row r="48" spans="1:7" ht="30" x14ac:dyDescent="0.25">
      <c r="A48" s="5" t="s">
        <v>96</v>
      </c>
      <c r="B48" s="14" t="s">
        <v>97</v>
      </c>
      <c r="C48" s="19" t="s">
        <v>54</v>
      </c>
      <c r="D48" s="35">
        <v>4.9813203811645508</v>
      </c>
      <c r="E48" s="41">
        <f t="shared" si="0"/>
        <v>4.9813203811645508</v>
      </c>
      <c r="F48" s="1" t="e">
        <f>VLOOKUP(B48,input!$L$4:$M$25,2,FALSE)</f>
        <v>#N/A</v>
      </c>
      <c r="G48" s="1">
        <f t="shared" si="1"/>
        <v>4.9813203811645508</v>
      </c>
    </row>
    <row r="49" spans="1:7" ht="30" x14ac:dyDescent="0.25">
      <c r="A49" s="5" t="s">
        <v>98</v>
      </c>
      <c r="B49" s="14" t="s">
        <v>99</v>
      </c>
      <c r="C49" s="19" t="s">
        <v>30</v>
      </c>
      <c r="D49" s="35">
        <v>1</v>
      </c>
      <c r="E49" s="41">
        <f t="shared" si="0"/>
        <v>1</v>
      </c>
      <c r="F49" s="1" t="e">
        <f>VLOOKUP(B49,input!$L$4:$M$25,2,FALSE)</f>
        <v>#N/A</v>
      </c>
      <c r="G49" s="1">
        <f t="shared" si="1"/>
        <v>1</v>
      </c>
    </row>
    <row r="50" spans="1:7" ht="30" x14ac:dyDescent="0.25">
      <c r="A50" s="5" t="s">
        <v>100</v>
      </c>
      <c r="B50" s="14" t="s">
        <v>101</v>
      </c>
      <c r="C50" s="19" t="s">
        <v>54</v>
      </c>
      <c r="D50" s="35">
        <v>4.9813203811645508</v>
      </c>
      <c r="E50" s="41">
        <f t="shared" si="0"/>
        <v>4.9813203811645508</v>
      </c>
      <c r="F50" s="1" t="e">
        <f>VLOOKUP(B50,input!$L$4:$M$25,2,FALSE)</f>
        <v>#N/A</v>
      </c>
      <c r="G50" s="1">
        <f t="shared" si="1"/>
        <v>4.9813203811645508</v>
      </c>
    </row>
    <row r="51" spans="1:7" ht="30" x14ac:dyDescent="0.25">
      <c r="A51" s="5" t="s">
        <v>102</v>
      </c>
      <c r="B51" s="14" t="s">
        <v>103</v>
      </c>
      <c r="C51" s="19" t="s">
        <v>30</v>
      </c>
      <c r="D51" s="35">
        <v>1</v>
      </c>
      <c r="E51" s="41">
        <f t="shared" si="0"/>
        <v>1</v>
      </c>
      <c r="F51" s="1" t="e">
        <f>VLOOKUP(B51,input!$L$4:$M$25,2,FALSE)</f>
        <v>#N/A</v>
      </c>
      <c r="G51" s="1">
        <f t="shared" si="1"/>
        <v>1</v>
      </c>
    </row>
    <row r="52" spans="1:7" ht="30" x14ac:dyDescent="0.25">
      <c r="A52" s="5" t="s">
        <v>104</v>
      </c>
      <c r="B52" s="14" t="s">
        <v>105</v>
      </c>
      <c r="C52" s="19" t="s">
        <v>54</v>
      </c>
      <c r="D52" s="35">
        <v>4.9813203811645508</v>
      </c>
      <c r="E52" s="41">
        <f t="shared" si="0"/>
        <v>4.9813203811645508</v>
      </c>
      <c r="F52" s="1" t="e">
        <f>VLOOKUP(B52,input!$L$4:$M$25,2,FALSE)</f>
        <v>#N/A</v>
      </c>
      <c r="G52" s="1">
        <f t="shared" si="1"/>
        <v>4.9813203811645508</v>
      </c>
    </row>
    <row r="53" spans="1:7" ht="30" x14ac:dyDescent="0.25">
      <c r="A53" s="5" t="s">
        <v>106</v>
      </c>
      <c r="B53" s="14" t="s">
        <v>107</v>
      </c>
      <c r="C53" s="19" t="s">
        <v>30</v>
      </c>
      <c r="D53" s="35">
        <v>1</v>
      </c>
      <c r="E53" s="41">
        <f t="shared" si="0"/>
        <v>1</v>
      </c>
      <c r="F53" s="1" t="e">
        <f>VLOOKUP(B53,input!$L$4:$M$25,2,FALSE)</f>
        <v>#N/A</v>
      </c>
      <c r="G53" s="1">
        <f t="shared" si="1"/>
        <v>1</v>
      </c>
    </row>
    <row r="54" spans="1:7" ht="30" x14ac:dyDescent="0.25">
      <c r="A54" s="5" t="s">
        <v>108</v>
      </c>
      <c r="B54" s="14" t="s">
        <v>109</v>
      </c>
      <c r="C54" s="19" t="s">
        <v>30</v>
      </c>
      <c r="D54" s="37">
        <v>303</v>
      </c>
      <c r="E54" s="41">
        <f t="shared" si="0"/>
        <v>303</v>
      </c>
      <c r="F54" s="1" t="e">
        <f>VLOOKUP(B54,input!$L$4:$M$25,2,FALSE)</f>
        <v>#N/A</v>
      </c>
      <c r="G54" s="1">
        <f t="shared" si="1"/>
        <v>303</v>
      </c>
    </row>
    <row r="55" spans="1:7" ht="30" x14ac:dyDescent="0.25">
      <c r="A55" s="5" t="s">
        <v>110</v>
      </c>
      <c r="B55" s="14" t="s">
        <v>111</v>
      </c>
      <c r="C55" s="19" t="s">
        <v>33</v>
      </c>
      <c r="D55" s="38">
        <v>0.75</v>
      </c>
      <c r="E55" s="41">
        <f t="shared" si="0"/>
        <v>0.75</v>
      </c>
      <c r="F55" s="1" t="e">
        <f>VLOOKUP(B55,input!$L$4:$M$25,2,FALSE)</f>
        <v>#N/A</v>
      </c>
      <c r="G55" s="1">
        <f t="shared" si="1"/>
        <v>0.75</v>
      </c>
    </row>
    <row r="56" spans="1:7" ht="30" x14ac:dyDescent="0.25">
      <c r="A56" s="5" t="s">
        <v>112</v>
      </c>
      <c r="B56" s="14" t="s">
        <v>113</v>
      </c>
      <c r="C56" s="19" t="s">
        <v>30</v>
      </c>
      <c r="D56" s="35">
        <v>5</v>
      </c>
      <c r="E56" s="41">
        <f t="shared" si="0"/>
        <v>5</v>
      </c>
      <c r="F56" s="1" t="e">
        <f>VLOOKUP(B56,input!$L$4:$M$25,2,FALSE)</f>
        <v>#N/A</v>
      </c>
      <c r="G56" s="1">
        <f t="shared" si="1"/>
        <v>5</v>
      </c>
    </row>
    <row r="57" spans="1:7" ht="45" x14ac:dyDescent="0.25">
      <c r="A57" s="5" t="s">
        <v>114</v>
      </c>
      <c r="B57" s="14" t="s">
        <v>115</v>
      </c>
      <c r="C57" s="19" t="s">
        <v>33</v>
      </c>
      <c r="D57" s="35">
        <v>9</v>
      </c>
      <c r="E57" s="41">
        <f t="shared" si="0"/>
        <v>9</v>
      </c>
      <c r="F57" s="1" t="e">
        <f>VLOOKUP(B57,input!$L$4:$M$25,2,FALSE)</f>
        <v>#N/A</v>
      </c>
      <c r="G57" s="1">
        <f t="shared" si="1"/>
        <v>9</v>
      </c>
    </row>
    <row r="58" spans="1:7" ht="45" x14ac:dyDescent="0.25">
      <c r="A58" s="5" t="s">
        <v>116</v>
      </c>
      <c r="B58" s="14" t="s">
        <v>117</v>
      </c>
      <c r="C58" s="19" t="s">
        <v>33</v>
      </c>
      <c r="D58" s="36">
        <v>99.782028198242188</v>
      </c>
      <c r="E58" s="41">
        <f t="shared" si="0"/>
        <v>99.782028198242188</v>
      </c>
      <c r="F58" s="1" t="e">
        <f>VLOOKUP(B58,input!$L$4:$M$25,2,FALSE)</f>
        <v>#N/A</v>
      </c>
      <c r="G58" s="1">
        <f t="shared" si="1"/>
        <v>99.782028198242188</v>
      </c>
    </row>
    <row r="59" spans="1:7" ht="45" x14ac:dyDescent="0.25">
      <c r="A59" s="5" t="s">
        <v>118</v>
      </c>
      <c r="B59" s="14" t="s">
        <v>119</v>
      </c>
      <c r="C59" s="19" t="s">
        <v>71</v>
      </c>
      <c r="D59" s="35">
        <v>8.5989999771118164</v>
      </c>
      <c r="E59" s="41">
        <f t="shared" si="0"/>
        <v>8.5989999771118164</v>
      </c>
      <c r="F59" s="1" t="e">
        <f>VLOOKUP(B59,input!$L$4:$M$25,2,FALSE)</f>
        <v>#N/A</v>
      </c>
      <c r="G59" s="1">
        <f t="shared" si="1"/>
        <v>8.5989999771118164</v>
      </c>
    </row>
    <row r="60" spans="1:7" ht="45" x14ac:dyDescent="0.25">
      <c r="A60" s="5" t="s">
        <v>120</v>
      </c>
      <c r="B60" s="14" t="s">
        <v>121</v>
      </c>
      <c r="C60" s="19" t="s">
        <v>122</v>
      </c>
      <c r="D60" s="36">
        <v>25</v>
      </c>
      <c r="E60" s="41">
        <f t="shared" si="0"/>
        <v>25</v>
      </c>
      <c r="F60" s="1" t="e">
        <f>VLOOKUP(B60,input!$L$4:$M$25,2,FALSE)</f>
        <v>#N/A</v>
      </c>
      <c r="G60" s="1">
        <f t="shared" si="1"/>
        <v>25</v>
      </c>
    </row>
    <row r="61" spans="1:7" ht="45" x14ac:dyDescent="0.25">
      <c r="A61" s="5" t="s">
        <v>123</v>
      </c>
      <c r="B61" s="14" t="s">
        <v>124</v>
      </c>
      <c r="C61" s="19" t="s">
        <v>125</v>
      </c>
      <c r="D61" s="35">
        <v>1.2192000150680542</v>
      </c>
      <c r="E61" s="41">
        <f t="shared" si="0"/>
        <v>1.2192000150680542</v>
      </c>
      <c r="F61" s="1" t="e">
        <f>VLOOKUP(B61,input!$L$4:$M$25,2,FALSE)</f>
        <v>#N/A</v>
      </c>
      <c r="G61" s="1">
        <f t="shared" si="1"/>
        <v>1.2192000150680542</v>
      </c>
    </row>
    <row r="62" spans="1:7" ht="45" x14ac:dyDescent="0.25">
      <c r="A62" s="5" t="s">
        <v>126</v>
      </c>
      <c r="B62" s="14" t="s">
        <v>127</v>
      </c>
      <c r="C62" s="19" t="s">
        <v>33</v>
      </c>
      <c r="D62" s="35">
        <v>6</v>
      </c>
      <c r="E62" s="41">
        <f t="shared" si="0"/>
        <v>6</v>
      </c>
      <c r="F62" s="1" t="e">
        <f>VLOOKUP(B62,input!$L$4:$M$25,2,FALSE)</f>
        <v>#N/A</v>
      </c>
      <c r="G62" s="1">
        <f t="shared" si="1"/>
        <v>6</v>
      </c>
    </row>
    <row r="63" spans="1:7" ht="45" x14ac:dyDescent="0.25">
      <c r="A63" s="5" t="s">
        <v>128</v>
      </c>
      <c r="B63" s="14" t="s">
        <v>129</v>
      </c>
      <c r="C63" s="19"/>
      <c r="D63" s="38">
        <v>0.48065453767776489</v>
      </c>
      <c r="E63" s="41">
        <f t="shared" si="0"/>
        <v>0.48065453767776489</v>
      </c>
      <c r="F63" s="1" t="e">
        <f>VLOOKUP(B63,input!$L$4:$M$25,2,FALSE)</f>
        <v>#N/A</v>
      </c>
      <c r="G63" s="1">
        <f t="shared" si="1"/>
        <v>0.48065453767776489</v>
      </c>
    </row>
    <row r="64" spans="1:7" ht="45" x14ac:dyDescent="0.25">
      <c r="A64" s="5" t="s">
        <v>130</v>
      </c>
      <c r="B64" s="14" t="s">
        <v>131</v>
      </c>
      <c r="C64" s="19" t="s">
        <v>125</v>
      </c>
      <c r="D64" s="38">
        <v>0.21335999667644501</v>
      </c>
      <c r="E64" s="41">
        <f t="shared" si="0"/>
        <v>0.21335999667644501</v>
      </c>
      <c r="F64" s="1" t="e">
        <f>VLOOKUP(B64,input!$L$4:$M$25,2,FALSE)</f>
        <v>#N/A</v>
      </c>
      <c r="G64" s="1">
        <f t="shared" si="1"/>
        <v>0.21335999667644501</v>
      </c>
    </row>
    <row r="65" spans="1:7" ht="45" x14ac:dyDescent="0.25">
      <c r="A65" s="5" t="s">
        <v>132</v>
      </c>
      <c r="B65" s="14" t="s">
        <v>133</v>
      </c>
      <c r="C65" s="19" t="s">
        <v>134</v>
      </c>
      <c r="D65" s="34">
        <v>100000000</v>
      </c>
      <c r="E65" s="41">
        <f t="shared" si="0"/>
        <v>100000000</v>
      </c>
      <c r="F65" s="1" t="e">
        <f>VLOOKUP(B65,input!$L$4:$M$25,2,FALSE)</f>
        <v>#N/A</v>
      </c>
      <c r="G65" s="1">
        <f t="shared" si="1"/>
        <v>100000000</v>
      </c>
    </row>
    <row r="66" spans="1:7" ht="45" x14ac:dyDescent="0.25">
      <c r="A66" s="5" t="s">
        <v>135</v>
      </c>
      <c r="B66" s="14" t="s">
        <v>136</v>
      </c>
      <c r="C66" s="19" t="s">
        <v>30</v>
      </c>
      <c r="D66" s="35">
        <v>1.2000000476837158</v>
      </c>
      <c r="E66" s="41">
        <f t="shared" si="0"/>
        <v>1.2000000476837158</v>
      </c>
      <c r="F66" s="1" t="e">
        <f>VLOOKUP(B66,input!$L$4:$M$25,2,FALSE)</f>
        <v>#N/A</v>
      </c>
      <c r="G66" s="1">
        <f t="shared" si="1"/>
        <v>1.2000000476837158</v>
      </c>
    </row>
    <row r="67" spans="1:7" ht="30" x14ac:dyDescent="0.25">
      <c r="A67" s="5" t="s">
        <v>137</v>
      </c>
      <c r="B67" s="14" t="s">
        <v>138</v>
      </c>
      <c r="C67" s="19" t="s">
        <v>54</v>
      </c>
      <c r="D67" s="36">
        <v>50.550266265869141</v>
      </c>
      <c r="E67" s="41">
        <f t="shared" si="0"/>
        <v>50.550266265869141</v>
      </c>
      <c r="F67" s="1" t="e">
        <f>VLOOKUP(B67,input!$L$4:$M$25,2,FALSE)</f>
        <v>#N/A</v>
      </c>
      <c r="G67" s="1">
        <f t="shared" si="1"/>
        <v>50.550266265869141</v>
      </c>
    </row>
    <row r="68" spans="1:7" ht="30" x14ac:dyDescent="0.25">
      <c r="A68" s="5" t="s">
        <v>139</v>
      </c>
      <c r="B68" s="14" t="s">
        <v>140</v>
      </c>
      <c r="C68" s="19" t="s">
        <v>33</v>
      </c>
      <c r="D68" s="34">
        <v>0</v>
      </c>
      <c r="E68" s="41">
        <f t="shared" si="0"/>
        <v>0</v>
      </c>
      <c r="F68" s="1" t="e">
        <f>VLOOKUP(B68,input!$L$4:$M$25,2,FALSE)</f>
        <v>#N/A</v>
      </c>
      <c r="G68" s="1">
        <f t="shared" si="1"/>
        <v>0</v>
      </c>
    </row>
    <row r="69" spans="1:7" x14ac:dyDescent="0.25">
      <c r="A69" s="5" t="s">
        <v>141</v>
      </c>
      <c r="B69" s="14" t="s">
        <v>142</v>
      </c>
      <c r="C69" s="19" t="s">
        <v>33</v>
      </c>
      <c r="D69" s="34">
        <v>0</v>
      </c>
      <c r="E69" s="41">
        <f t="shared" si="0"/>
        <v>0</v>
      </c>
      <c r="F69" s="1" t="e">
        <f>VLOOKUP(B69,input!$L$4:$M$25,2,FALSE)</f>
        <v>#N/A</v>
      </c>
      <c r="G69" s="1">
        <f t="shared" si="1"/>
        <v>0</v>
      </c>
    </row>
    <row r="70" spans="1:7" ht="30" x14ac:dyDescent="0.25">
      <c r="A70" s="5" t="s">
        <v>143</v>
      </c>
      <c r="B70" s="14" t="s">
        <v>144</v>
      </c>
      <c r="C70" s="19" t="s">
        <v>33</v>
      </c>
      <c r="D70" s="36">
        <v>80</v>
      </c>
      <c r="E70" s="41">
        <f t="shared" si="0"/>
        <v>80</v>
      </c>
      <c r="F70" s="1" t="e">
        <f>VLOOKUP(B70,input!$L$4:$M$25,2,FALSE)</f>
        <v>#N/A</v>
      </c>
      <c r="G70" s="1">
        <f t="shared" si="1"/>
        <v>80</v>
      </c>
    </row>
    <row r="71" spans="1:7" x14ac:dyDescent="0.25">
      <c r="A71" s="5" t="s">
        <v>145</v>
      </c>
      <c r="B71" s="14" t="s">
        <v>146</v>
      </c>
      <c r="C71" s="19"/>
      <c r="D71" s="37">
        <v>1200</v>
      </c>
      <c r="E71" s="41">
        <f t="shared" si="0"/>
        <v>1200</v>
      </c>
      <c r="F71" s="1" t="e">
        <f>VLOOKUP(B71,input!$L$4:$M$25,2,FALSE)</f>
        <v>#N/A</v>
      </c>
      <c r="G71" s="1">
        <f t="shared" si="1"/>
        <v>1200</v>
      </c>
    </row>
    <row r="72" spans="1:7" ht="30" x14ac:dyDescent="0.25">
      <c r="A72" s="5" t="s">
        <v>147</v>
      </c>
      <c r="B72" s="14" t="s">
        <v>148</v>
      </c>
      <c r="C72" s="19"/>
      <c r="D72" s="37">
        <v>1200</v>
      </c>
      <c r="E72" s="41">
        <f t="shared" si="0"/>
        <v>1200</v>
      </c>
      <c r="F72" s="1" t="e">
        <f>VLOOKUP(B72,input!$L$4:$M$25,2,FALSE)</f>
        <v>#N/A</v>
      </c>
      <c r="G72" s="1">
        <f t="shared" si="1"/>
        <v>1200</v>
      </c>
    </row>
    <row r="73" spans="1:7" ht="30" x14ac:dyDescent="0.25">
      <c r="A73" s="5" t="s">
        <v>149</v>
      </c>
      <c r="B73" s="14" t="s">
        <v>150</v>
      </c>
      <c r="C73" s="19" t="s">
        <v>33</v>
      </c>
      <c r="D73" s="36">
        <v>99</v>
      </c>
      <c r="E73" s="41">
        <f t="shared" ref="E73:E136" si="2">G73</f>
        <v>99</v>
      </c>
      <c r="F73" s="1" t="e">
        <f>VLOOKUP(B73,input!$L$4:$M$25,2,FALSE)</f>
        <v>#N/A</v>
      </c>
      <c r="G73" s="1">
        <f t="shared" ref="G73:G136" si="3">_xlfn.IFNA(F73,D73)</f>
        <v>99</v>
      </c>
    </row>
    <row r="74" spans="1:7" ht="30" x14ac:dyDescent="0.25">
      <c r="A74" s="5" t="s">
        <v>151</v>
      </c>
      <c r="B74" s="14" t="s">
        <v>152</v>
      </c>
      <c r="C74" s="19"/>
      <c r="D74" s="35">
        <v>1</v>
      </c>
      <c r="E74" s="41">
        <f t="shared" si="2"/>
        <v>1</v>
      </c>
      <c r="F74" s="1" t="e">
        <f>VLOOKUP(B74,input!$L$4:$M$25,2,FALSE)</f>
        <v>#N/A</v>
      </c>
      <c r="G74" s="1">
        <f t="shared" si="3"/>
        <v>1</v>
      </c>
    </row>
    <row r="75" spans="1:7" ht="30" x14ac:dyDescent="0.25">
      <c r="A75" s="5" t="s">
        <v>153</v>
      </c>
      <c r="B75" s="14" t="s">
        <v>154</v>
      </c>
      <c r="C75" s="19" t="s">
        <v>155</v>
      </c>
      <c r="D75" s="36">
        <v>11.25547981262207</v>
      </c>
      <c r="E75" s="41">
        <f t="shared" si="2"/>
        <v>11.25547981262207</v>
      </c>
      <c r="F75" s="1" t="e">
        <f>VLOOKUP(B75,input!$L$4:$M$25,2,FALSE)</f>
        <v>#N/A</v>
      </c>
      <c r="G75" s="1">
        <f t="shared" si="3"/>
        <v>11.25547981262207</v>
      </c>
    </row>
    <row r="76" spans="1:7" ht="30" x14ac:dyDescent="0.25">
      <c r="A76" s="5" t="s">
        <v>156</v>
      </c>
      <c r="B76" s="14" t="s">
        <v>157</v>
      </c>
      <c r="C76" s="19" t="s">
        <v>54</v>
      </c>
      <c r="D76" s="34">
        <v>0</v>
      </c>
      <c r="E76" s="41">
        <f t="shared" si="2"/>
        <v>0</v>
      </c>
      <c r="F76" s="1" t="e">
        <f>VLOOKUP(B76,input!$L$4:$M$25,2,FALSE)</f>
        <v>#N/A</v>
      </c>
      <c r="G76" s="1">
        <f t="shared" si="3"/>
        <v>0</v>
      </c>
    </row>
    <row r="77" spans="1:7" ht="30" x14ac:dyDescent="0.25">
      <c r="A77" s="5" t="s">
        <v>158</v>
      </c>
      <c r="B77" s="14" t="s">
        <v>159</v>
      </c>
      <c r="C77" s="19"/>
      <c r="D77" s="37">
        <v>1200</v>
      </c>
      <c r="E77" s="41">
        <f t="shared" si="2"/>
        <v>1200</v>
      </c>
      <c r="F77" s="1" t="e">
        <f>VLOOKUP(B77,input!$L$4:$M$25,2,FALSE)</f>
        <v>#N/A</v>
      </c>
      <c r="G77" s="1">
        <f t="shared" si="3"/>
        <v>1200</v>
      </c>
    </row>
    <row r="78" spans="1:7" ht="30" x14ac:dyDescent="0.25">
      <c r="A78" s="5" t="s">
        <v>160</v>
      </c>
      <c r="B78" s="14" t="s">
        <v>161</v>
      </c>
      <c r="C78" s="19" t="s">
        <v>162</v>
      </c>
      <c r="D78" s="37">
        <v>179.59394836425781</v>
      </c>
      <c r="E78" s="41">
        <f t="shared" si="2"/>
        <v>179.59394836425781</v>
      </c>
      <c r="F78" s="1" t="e">
        <f>VLOOKUP(B78,input!$L$4:$M$25,2,FALSE)</f>
        <v>#N/A</v>
      </c>
      <c r="G78" s="1">
        <f t="shared" si="3"/>
        <v>179.59394836425781</v>
      </c>
    </row>
    <row r="79" spans="1:7" ht="45" x14ac:dyDescent="0.25">
      <c r="A79" s="5" t="s">
        <v>163</v>
      </c>
      <c r="B79" s="14" t="s">
        <v>164</v>
      </c>
      <c r="C79" s="19" t="s">
        <v>54</v>
      </c>
      <c r="D79" s="36">
        <v>77.172416687011719</v>
      </c>
      <c r="E79" s="41">
        <f t="shared" si="2"/>
        <v>77.172416687011719</v>
      </c>
      <c r="F79" s="1" t="e">
        <f>VLOOKUP(B79,input!$L$4:$M$25,2,FALSE)</f>
        <v>#N/A</v>
      </c>
      <c r="G79" s="1">
        <f t="shared" si="3"/>
        <v>77.172416687011719</v>
      </c>
    </row>
    <row r="80" spans="1:7" ht="30" x14ac:dyDescent="0.25">
      <c r="A80" s="5" t="s">
        <v>165</v>
      </c>
      <c r="B80" s="14" t="s">
        <v>166</v>
      </c>
      <c r="C80" s="19"/>
      <c r="D80" s="35">
        <v>1.0499999523162842</v>
      </c>
      <c r="E80" s="41">
        <f t="shared" si="2"/>
        <v>1.0499999523162842</v>
      </c>
      <c r="F80" s="1" t="e">
        <f>VLOOKUP(B80,input!$L$4:$M$25,2,FALSE)</f>
        <v>#N/A</v>
      </c>
      <c r="G80" s="1">
        <f t="shared" si="3"/>
        <v>1.0499999523162842</v>
      </c>
    </row>
    <row r="81" spans="1:7" ht="30" x14ac:dyDescent="0.25">
      <c r="A81" s="5" t="s">
        <v>167</v>
      </c>
      <c r="B81" s="14" t="s">
        <v>168</v>
      </c>
      <c r="C81" s="19" t="s">
        <v>54</v>
      </c>
      <c r="D81" s="36">
        <v>81.905555725097656</v>
      </c>
      <c r="E81" s="41">
        <f t="shared" si="2"/>
        <v>81.905555725097656</v>
      </c>
      <c r="F81" s="1" t="e">
        <f>VLOOKUP(B81,input!$L$4:$M$25,2,FALSE)</f>
        <v>#N/A</v>
      </c>
      <c r="G81" s="1">
        <f t="shared" si="3"/>
        <v>81.905555725097656</v>
      </c>
    </row>
    <row r="82" spans="1:7" ht="30" x14ac:dyDescent="0.25">
      <c r="A82" s="5" t="s">
        <v>169</v>
      </c>
      <c r="B82" s="14" t="s">
        <v>170</v>
      </c>
      <c r="C82" s="19" t="s">
        <v>33</v>
      </c>
      <c r="D82" s="34">
        <v>0</v>
      </c>
      <c r="E82" s="41">
        <f t="shared" si="2"/>
        <v>0</v>
      </c>
      <c r="F82" s="1" t="e">
        <f>VLOOKUP(B82,input!$L$4:$M$25,2,FALSE)</f>
        <v>#N/A</v>
      </c>
      <c r="G82" s="1">
        <f t="shared" si="3"/>
        <v>0</v>
      </c>
    </row>
    <row r="83" spans="1:7" ht="30" x14ac:dyDescent="0.25">
      <c r="A83" s="5" t="s">
        <v>171</v>
      </c>
      <c r="B83" s="14" t="s">
        <v>172</v>
      </c>
      <c r="C83" s="19" t="s">
        <v>33</v>
      </c>
      <c r="D83" s="34">
        <v>0</v>
      </c>
      <c r="E83" s="41">
        <f t="shared" si="2"/>
        <v>0</v>
      </c>
      <c r="F83" s="1" t="e">
        <f>VLOOKUP(B83,input!$L$4:$M$25,2,FALSE)</f>
        <v>#N/A</v>
      </c>
      <c r="G83" s="1">
        <f t="shared" si="3"/>
        <v>0</v>
      </c>
    </row>
    <row r="84" spans="1:7" ht="30" x14ac:dyDescent="0.25">
      <c r="A84" s="5" t="s">
        <v>173</v>
      </c>
      <c r="B84" s="14" t="s">
        <v>174</v>
      </c>
      <c r="C84" s="19" t="s">
        <v>33</v>
      </c>
      <c r="D84" s="36">
        <v>80</v>
      </c>
      <c r="E84" s="41">
        <f t="shared" si="2"/>
        <v>80</v>
      </c>
      <c r="F84" s="1" t="e">
        <f>VLOOKUP(B84,input!$L$4:$M$25,2,FALSE)</f>
        <v>#N/A</v>
      </c>
      <c r="G84" s="1">
        <f t="shared" si="3"/>
        <v>80</v>
      </c>
    </row>
    <row r="85" spans="1:7" ht="30" x14ac:dyDescent="0.25">
      <c r="A85" s="5" t="s">
        <v>175</v>
      </c>
      <c r="B85" s="14" t="s">
        <v>176</v>
      </c>
      <c r="C85" s="19"/>
      <c r="D85" s="37">
        <v>1200</v>
      </c>
      <c r="E85" s="41">
        <f t="shared" si="2"/>
        <v>1200</v>
      </c>
      <c r="F85" s="1" t="e">
        <f>VLOOKUP(B85,input!$L$4:$M$25,2,FALSE)</f>
        <v>#N/A</v>
      </c>
      <c r="G85" s="1">
        <f t="shared" si="3"/>
        <v>1200</v>
      </c>
    </row>
    <row r="86" spans="1:7" ht="30" x14ac:dyDescent="0.25">
      <c r="A86" s="5" t="s">
        <v>177</v>
      </c>
      <c r="B86" s="14" t="s">
        <v>178</v>
      </c>
      <c r="C86" s="19"/>
      <c r="D86" s="37">
        <v>1200</v>
      </c>
      <c r="E86" s="41">
        <f t="shared" si="2"/>
        <v>1200</v>
      </c>
      <c r="F86" s="1" t="e">
        <f>VLOOKUP(B86,input!$L$4:$M$25,2,FALSE)</f>
        <v>#N/A</v>
      </c>
      <c r="G86" s="1">
        <f t="shared" si="3"/>
        <v>1200</v>
      </c>
    </row>
    <row r="87" spans="1:7" ht="30" x14ac:dyDescent="0.25">
      <c r="A87" s="5" t="s">
        <v>179</v>
      </c>
      <c r="B87" s="14" t="s">
        <v>180</v>
      </c>
      <c r="C87" s="19" t="s">
        <v>33</v>
      </c>
      <c r="D87" s="36">
        <v>99</v>
      </c>
      <c r="E87" s="41">
        <f t="shared" si="2"/>
        <v>99</v>
      </c>
      <c r="F87" s="1" t="e">
        <f>VLOOKUP(B87,input!$L$4:$M$25,2,FALSE)</f>
        <v>#N/A</v>
      </c>
      <c r="G87" s="1">
        <f t="shared" si="3"/>
        <v>99</v>
      </c>
    </row>
    <row r="88" spans="1:7" ht="30" x14ac:dyDescent="0.25">
      <c r="A88" s="5" t="s">
        <v>181</v>
      </c>
      <c r="B88" s="14" t="s">
        <v>182</v>
      </c>
      <c r="C88" s="19"/>
      <c r="D88" s="35">
        <v>1</v>
      </c>
      <c r="E88" s="41">
        <f t="shared" si="2"/>
        <v>1</v>
      </c>
      <c r="F88" s="1" t="e">
        <f>VLOOKUP(B88,input!$L$4:$M$25,2,FALSE)</f>
        <v>#N/A</v>
      </c>
      <c r="G88" s="1">
        <f t="shared" si="3"/>
        <v>1</v>
      </c>
    </row>
    <row r="89" spans="1:7" ht="30" x14ac:dyDescent="0.25">
      <c r="A89" s="5" t="s">
        <v>183</v>
      </c>
      <c r="B89" s="14" t="s">
        <v>184</v>
      </c>
      <c r="C89" s="19" t="s">
        <v>155</v>
      </c>
      <c r="D89" s="35">
        <v>2.6891233921051025</v>
      </c>
      <c r="E89" s="41">
        <f t="shared" si="2"/>
        <v>2.6891233921051025</v>
      </c>
      <c r="F89" s="1" t="e">
        <f>VLOOKUP(B89,input!$L$4:$M$25,2,FALSE)</f>
        <v>#N/A</v>
      </c>
      <c r="G89" s="1">
        <f t="shared" si="3"/>
        <v>2.6891233921051025</v>
      </c>
    </row>
    <row r="90" spans="1:7" ht="30" x14ac:dyDescent="0.25">
      <c r="A90" s="5" t="s">
        <v>185</v>
      </c>
      <c r="B90" s="14" t="s">
        <v>186</v>
      </c>
      <c r="C90" s="19" t="s">
        <v>54</v>
      </c>
      <c r="D90" s="34">
        <v>0</v>
      </c>
      <c r="E90" s="41">
        <f t="shared" si="2"/>
        <v>0</v>
      </c>
      <c r="F90" s="1" t="e">
        <f>VLOOKUP(B90,input!$L$4:$M$25,2,FALSE)</f>
        <v>#N/A</v>
      </c>
      <c r="G90" s="1">
        <f t="shared" si="3"/>
        <v>0</v>
      </c>
    </row>
    <row r="91" spans="1:7" ht="30" x14ac:dyDescent="0.25">
      <c r="A91" s="5" t="s">
        <v>187</v>
      </c>
      <c r="B91" s="14" t="s">
        <v>188</v>
      </c>
      <c r="C91" s="19"/>
      <c r="D91" s="37">
        <v>1200</v>
      </c>
      <c r="E91" s="41">
        <f t="shared" si="2"/>
        <v>1200</v>
      </c>
      <c r="F91" s="1" t="e">
        <f>VLOOKUP(B91,input!$L$4:$M$25,2,FALSE)</f>
        <v>#N/A</v>
      </c>
      <c r="G91" s="1">
        <f t="shared" si="3"/>
        <v>1200</v>
      </c>
    </row>
    <row r="92" spans="1:7" ht="45" x14ac:dyDescent="0.25">
      <c r="A92" s="5" t="s">
        <v>189</v>
      </c>
      <c r="B92" s="14" t="s">
        <v>190</v>
      </c>
      <c r="C92" s="19" t="s">
        <v>162</v>
      </c>
      <c r="D92" s="36">
        <v>26.722089767456055</v>
      </c>
      <c r="E92" s="41">
        <f t="shared" si="2"/>
        <v>26.722089767456055</v>
      </c>
      <c r="F92" s="1" t="e">
        <f>VLOOKUP(B92,input!$L$4:$M$25,2,FALSE)</f>
        <v>#N/A</v>
      </c>
      <c r="G92" s="1">
        <f t="shared" si="3"/>
        <v>26.722089767456055</v>
      </c>
    </row>
    <row r="93" spans="1:7" ht="45" x14ac:dyDescent="0.25">
      <c r="A93" s="5" t="s">
        <v>191</v>
      </c>
      <c r="B93" s="14" t="s">
        <v>192</v>
      </c>
      <c r="C93" s="19" t="s">
        <v>54</v>
      </c>
      <c r="D93" s="36">
        <v>87.4635009765625</v>
      </c>
      <c r="E93" s="41">
        <f t="shared" si="2"/>
        <v>87.4635009765625</v>
      </c>
      <c r="F93" s="1" t="e">
        <f>VLOOKUP(B93,input!$L$4:$M$25,2,FALSE)</f>
        <v>#N/A</v>
      </c>
      <c r="G93" s="1">
        <f t="shared" si="3"/>
        <v>87.4635009765625</v>
      </c>
    </row>
    <row r="94" spans="1:7" ht="30" x14ac:dyDescent="0.25">
      <c r="A94" s="5" t="s">
        <v>193</v>
      </c>
      <c r="B94" s="14" t="s">
        <v>194</v>
      </c>
      <c r="C94" s="19"/>
      <c r="D94" s="35">
        <v>1.0499999523162842</v>
      </c>
      <c r="E94" s="41">
        <f t="shared" si="2"/>
        <v>1.0499999523162842</v>
      </c>
      <c r="F94" s="1" t="e">
        <f>VLOOKUP(B94,input!$L$4:$M$25,2,FALSE)</f>
        <v>#N/A</v>
      </c>
      <c r="G94" s="1">
        <f t="shared" si="3"/>
        <v>1.0499999523162842</v>
      </c>
    </row>
    <row r="95" spans="1:7" ht="30" x14ac:dyDescent="0.25">
      <c r="A95" s="5" t="s">
        <v>195</v>
      </c>
      <c r="B95" s="14" t="s">
        <v>196</v>
      </c>
      <c r="C95" s="19" t="s">
        <v>54</v>
      </c>
      <c r="D95" s="37">
        <v>166.87425231933594</v>
      </c>
      <c r="E95" s="41">
        <f t="shared" si="2"/>
        <v>166.87425231933594</v>
      </c>
      <c r="F95" s="1" t="e">
        <f>VLOOKUP(B95,input!$L$4:$M$25,2,FALSE)</f>
        <v>#N/A</v>
      </c>
      <c r="G95" s="1">
        <f t="shared" si="3"/>
        <v>166.87425231933594</v>
      </c>
    </row>
    <row r="96" spans="1:7" ht="30" x14ac:dyDescent="0.25">
      <c r="A96" s="5" t="s">
        <v>197</v>
      </c>
      <c r="B96" s="14" t="s">
        <v>198</v>
      </c>
      <c r="C96" s="19" t="s">
        <v>33</v>
      </c>
      <c r="D96" s="34">
        <v>0</v>
      </c>
      <c r="E96" s="41">
        <f t="shared" si="2"/>
        <v>0</v>
      </c>
      <c r="F96" s="1" t="e">
        <f>VLOOKUP(B96,input!$L$4:$M$25,2,FALSE)</f>
        <v>#N/A</v>
      </c>
      <c r="G96" s="1">
        <f t="shared" si="3"/>
        <v>0</v>
      </c>
    </row>
    <row r="97" spans="1:7" ht="30" x14ac:dyDescent="0.25">
      <c r="A97" s="5" t="s">
        <v>199</v>
      </c>
      <c r="B97" s="14" t="s">
        <v>200</v>
      </c>
      <c r="C97" s="19" t="s">
        <v>33</v>
      </c>
      <c r="D97" s="34">
        <v>0</v>
      </c>
      <c r="E97" s="41">
        <f t="shared" si="2"/>
        <v>0</v>
      </c>
      <c r="F97" s="1" t="e">
        <f>VLOOKUP(B97,input!$L$4:$M$25,2,FALSE)</f>
        <v>#N/A</v>
      </c>
      <c r="G97" s="1">
        <f t="shared" si="3"/>
        <v>0</v>
      </c>
    </row>
    <row r="98" spans="1:7" ht="30" x14ac:dyDescent="0.25">
      <c r="A98" s="5" t="s">
        <v>201</v>
      </c>
      <c r="B98" s="14" t="s">
        <v>202</v>
      </c>
      <c r="C98" s="19" t="s">
        <v>33</v>
      </c>
      <c r="D98" s="36">
        <v>80</v>
      </c>
      <c r="E98" s="41">
        <f t="shared" si="2"/>
        <v>80</v>
      </c>
      <c r="F98" s="1" t="e">
        <f>VLOOKUP(B98,input!$L$4:$M$25,2,FALSE)</f>
        <v>#N/A</v>
      </c>
      <c r="G98" s="1">
        <f t="shared" si="3"/>
        <v>80</v>
      </c>
    </row>
    <row r="99" spans="1:7" ht="30" x14ac:dyDescent="0.25">
      <c r="A99" s="5" t="s">
        <v>203</v>
      </c>
      <c r="B99" s="14" t="s">
        <v>204</v>
      </c>
      <c r="C99" s="19"/>
      <c r="D99" s="37">
        <v>1200</v>
      </c>
      <c r="E99" s="41">
        <f t="shared" si="2"/>
        <v>1200</v>
      </c>
      <c r="F99" s="1" t="e">
        <f>VLOOKUP(B99,input!$L$4:$M$25,2,FALSE)</f>
        <v>#N/A</v>
      </c>
      <c r="G99" s="1">
        <f t="shared" si="3"/>
        <v>1200</v>
      </c>
    </row>
    <row r="100" spans="1:7" ht="30" x14ac:dyDescent="0.25">
      <c r="A100" s="5" t="s">
        <v>205</v>
      </c>
      <c r="B100" s="14" t="s">
        <v>206</v>
      </c>
      <c r="C100" s="19"/>
      <c r="D100" s="37">
        <v>1200</v>
      </c>
      <c r="E100" s="41">
        <f t="shared" si="2"/>
        <v>1200</v>
      </c>
      <c r="F100" s="1" t="e">
        <f>VLOOKUP(B100,input!$L$4:$M$25,2,FALSE)</f>
        <v>#N/A</v>
      </c>
      <c r="G100" s="1">
        <f t="shared" si="3"/>
        <v>1200</v>
      </c>
    </row>
    <row r="101" spans="1:7" ht="30" x14ac:dyDescent="0.25">
      <c r="A101" s="5" t="s">
        <v>207</v>
      </c>
      <c r="B101" s="14" t="s">
        <v>208</v>
      </c>
      <c r="C101" s="19" t="s">
        <v>33</v>
      </c>
      <c r="D101" s="36">
        <v>99</v>
      </c>
      <c r="E101" s="41">
        <f t="shared" si="2"/>
        <v>99</v>
      </c>
      <c r="F101" s="1" t="e">
        <f>VLOOKUP(B101,input!$L$4:$M$25,2,FALSE)</f>
        <v>#N/A</v>
      </c>
      <c r="G101" s="1">
        <f t="shared" si="3"/>
        <v>99</v>
      </c>
    </row>
    <row r="102" spans="1:7" ht="30" x14ac:dyDescent="0.25">
      <c r="A102" s="5" t="s">
        <v>209</v>
      </c>
      <c r="B102" s="14" t="s">
        <v>210</v>
      </c>
      <c r="C102" s="19"/>
      <c r="D102" s="35">
        <v>1</v>
      </c>
      <c r="E102" s="41">
        <f t="shared" si="2"/>
        <v>1</v>
      </c>
      <c r="F102" s="1" t="e">
        <f>VLOOKUP(B102,input!$L$4:$M$25,2,FALSE)</f>
        <v>#N/A</v>
      </c>
      <c r="G102" s="1">
        <f t="shared" si="3"/>
        <v>1</v>
      </c>
    </row>
    <row r="103" spans="1:7" ht="30" x14ac:dyDescent="0.25">
      <c r="A103" s="5" t="s">
        <v>211</v>
      </c>
      <c r="B103" s="14" t="s">
        <v>212</v>
      </c>
      <c r="C103" s="19" t="s">
        <v>155</v>
      </c>
      <c r="D103" s="35">
        <v>5.5476851463317871</v>
      </c>
      <c r="E103" s="41">
        <f t="shared" si="2"/>
        <v>5.5476851463317871</v>
      </c>
      <c r="F103" s="1" t="e">
        <f>VLOOKUP(B103,input!$L$4:$M$25,2,FALSE)</f>
        <v>#N/A</v>
      </c>
      <c r="G103" s="1">
        <f t="shared" si="3"/>
        <v>5.5476851463317871</v>
      </c>
    </row>
    <row r="104" spans="1:7" ht="30" x14ac:dyDescent="0.25">
      <c r="A104" s="5" t="s">
        <v>213</v>
      </c>
      <c r="B104" s="14" t="s">
        <v>214</v>
      </c>
      <c r="C104" s="19" t="s">
        <v>54</v>
      </c>
      <c r="D104" s="34">
        <v>0</v>
      </c>
      <c r="E104" s="41">
        <f t="shared" si="2"/>
        <v>0</v>
      </c>
      <c r="F104" s="1" t="e">
        <f>VLOOKUP(B104,input!$L$4:$M$25,2,FALSE)</f>
        <v>#N/A</v>
      </c>
      <c r="G104" s="1">
        <f t="shared" si="3"/>
        <v>0</v>
      </c>
    </row>
    <row r="105" spans="1:7" ht="30" x14ac:dyDescent="0.25">
      <c r="A105" s="5" t="s">
        <v>215</v>
      </c>
      <c r="B105" s="14" t="s">
        <v>216</v>
      </c>
      <c r="C105" s="19"/>
      <c r="D105" s="37">
        <v>1200</v>
      </c>
      <c r="E105" s="41">
        <f t="shared" si="2"/>
        <v>1200</v>
      </c>
      <c r="F105" s="1" t="e">
        <f>VLOOKUP(B105,input!$L$4:$M$25,2,FALSE)</f>
        <v>#N/A</v>
      </c>
      <c r="G105" s="1">
        <f t="shared" si="3"/>
        <v>1200</v>
      </c>
    </row>
    <row r="106" spans="1:7" ht="45" x14ac:dyDescent="0.25">
      <c r="A106" s="5" t="s">
        <v>217</v>
      </c>
      <c r="B106" s="14" t="s">
        <v>218</v>
      </c>
      <c r="C106" s="19" t="s">
        <v>162</v>
      </c>
      <c r="D106" s="36">
        <v>27.812786102294922</v>
      </c>
      <c r="E106" s="41">
        <f t="shared" si="2"/>
        <v>27.812786102294922</v>
      </c>
      <c r="F106" s="1" t="e">
        <f>VLOOKUP(B106,input!$L$4:$M$25,2,FALSE)</f>
        <v>#N/A</v>
      </c>
      <c r="G106" s="1">
        <f t="shared" si="3"/>
        <v>27.812786102294922</v>
      </c>
    </row>
    <row r="107" spans="1:7" ht="45" x14ac:dyDescent="0.25">
      <c r="A107" s="5" t="s">
        <v>219</v>
      </c>
      <c r="B107" s="14" t="s">
        <v>220</v>
      </c>
      <c r="C107" s="19" t="s">
        <v>54</v>
      </c>
      <c r="D107" s="37">
        <v>178.197998046875</v>
      </c>
      <c r="E107" s="41">
        <f t="shared" si="2"/>
        <v>178.197998046875</v>
      </c>
      <c r="F107" s="1" t="e">
        <f>VLOOKUP(B107,input!$L$4:$M$25,2,FALSE)</f>
        <v>#N/A</v>
      </c>
      <c r="G107" s="1">
        <f t="shared" si="3"/>
        <v>178.197998046875</v>
      </c>
    </row>
    <row r="108" spans="1:7" ht="30" x14ac:dyDescent="0.25">
      <c r="A108" s="5" t="s">
        <v>221</v>
      </c>
      <c r="B108" s="14" t="s">
        <v>222</v>
      </c>
      <c r="C108" s="19"/>
      <c r="D108" s="35">
        <v>1.0499999523162842</v>
      </c>
      <c r="E108" s="41">
        <f t="shared" si="2"/>
        <v>1.0499999523162842</v>
      </c>
      <c r="F108" s="1" t="e">
        <f>VLOOKUP(B108,input!$L$4:$M$25,2,FALSE)</f>
        <v>#N/A</v>
      </c>
      <c r="G108" s="1">
        <f t="shared" si="3"/>
        <v>1.0499999523162842</v>
      </c>
    </row>
    <row r="109" spans="1:7" ht="30" x14ac:dyDescent="0.25">
      <c r="A109" s="5" t="s">
        <v>223</v>
      </c>
      <c r="B109" s="14" t="s">
        <v>224</v>
      </c>
      <c r="C109" s="19" t="s">
        <v>54</v>
      </c>
      <c r="D109" s="37">
        <v>166.87425231933594</v>
      </c>
      <c r="E109" s="41">
        <f t="shared" si="2"/>
        <v>166.87425231933594</v>
      </c>
      <c r="F109" s="1" t="e">
        <f>VLOOKUP(B109,input!$L$4:$M$25,2,FALSE)</f>
        <v>#N/A</v>
      </c>
      <c r="G109" s="1">
        <f t="shared" si="3"/>
        <v>166.87425231933594</v>
      </c>
    </row>
    <row r="110" spans="1:7" ht="30" x14ac:dyDescent="0.25">
      <c r="A110" s="5" t="s">
        <v>225</v>
      </c>
      <c r="B110" s="14" t="s">
        <v>226</v>
      </c>
      <c r="C110" s="19" t="s">
        <v>33</v>
      </c>
      <c r="D110" s="34">
        <v>0</v>
      </c>
      <c r="E110" s="41">
        <f t="shared" si="2"/>
        <v>0</v>
      </c>
      <c r="F110" s="1" t="e">
        <f>VLOOKUP(B110,input!$L$4:$M$25,2,FALSE)</f>
        <v>#N/A</v>
      </c>
      <c r="G110" s="1">
        <f t="shared" si="3"/>
        <v>0</v>
      </c>
    </row>
    <row r="111" spans="1:7" ht="30" x14ac:dyDescent="0.25">
      <c r="A111" s="5" t="s">
        <v>227</v>
      </c>
      <c r="B111" s="14" t="s">
        <v>228</v>
      </c>
      <c r="C111" s="19" t="s">
        <v>33</v>
      </c>
      <c r="D111" s="34">
        <v>0</v>
      </c>
      <c r="E111" s="41">
        <f t="shared" si="2"/>
        <v>0</v>
      </c>
      <c r="F111" s="1" t="e">
        <f>VLOOKUP(B111,input!$L$4:$M$25,2,FALSE)</f>
        <v>#N/A</v>
      </c>
      <c r="G111" s="1">
        <f t="shared" si="3"/>
        <v>0</v>
      </c>
    </row>
    <row r="112" spans="1:7" ht="30" x14ac:dyDescent="0.25">
      <c r="A112" s="5" t="s">
        <v>229</v>
      </c>
      <c r="B112" s="14" t="s">
        <v>230</v>
      </c>
      <c r="C112" s="19" t="s">
        <v>33</v>
      </c>
      <c r="D112" s="36">
        <v>80</v>
      </c>
      <c r="E112" s="41">
        <f t="shared" si="2"/>
        <v>80</v>
      </c>
      <c r="F112" s="1" t="e">
        <f>VLOOKUP(B112,input!$L$4:$M$25,2,FALSE)</f>
        <v>#N/A</v>
      </c>
      <c r="G112" s="1">
        <f t="shared" si="3"/>
        <v>80</v>
      </c>
    </row>
    <row r="113" spans="1:7" ht="30" x14ac:dyDescent="0.25">
      <c r="A113" s="5" t="s">
        <v>231</v>
      </c>
      <c r="B113" s="14" t="s">
        <v>232</v>
      </c>
      <c r="C113" s="19"/>
      <c r="D113" s="37">
        <v>1200</v>
      </c>
      <c r="E113" s="41">
        <f t="shared" si="2"/>
        <v>1200</v>
      </c>
      <c r="F113" s="1" t="e">
        <f>VLOOKUP(B113,input!$L$4:$M$25,2,FALSE)</f>
        <v>#N/A</v>
      </c>
      <c r="G113" s="1">
        <f t="shared" si="3"/>
        <v>1200</v>
      </c>
    </row>
    <row r="114" spans="1:7" ht="30" x14ac:dyDescent="0.25">
      <c r="A114" s="5" t="s">
        <v>233</v>
      </c>
      <c r="B114" s="14" t="s">
        <v>234</v>
      </c>
      <c r="C114" s="19"/>
      <c r="D114" s="37">
        <v>1200</v>
      </c>
      <c r="E114" s="41">
        <f t="shared" si="2"/>
        <v>1200</v>
      </c>
      <c r="F114" s="1" t="e">
        <f>VLOOKUP(B114,input!$L$4:$M$25,2,FALSE)</f>
        <v>#N/A</v>
      </c>
      <c r="G114" s="1">
        <f t="shared" si="3"/>
        <v>1200</v>
      </c>
    </row>
    <row r="115" spans="1:7" ht="30" x14ac:dyDescent="0.25">
      <c r="A115" s="5" t="s">
        <v>235</v>
      </c>
      <c r="B115" s="14" t="s">
        <v>236</v>
      </c>
      <c r="C115" s="19" t="s">
        <v>33</v>
      </c>
      <c r="D115" s="36">
        <v>99</v>
      </c>
      <c r="E115" s="41">
        <f t="shared" si="2"/>
        <v>99</v>
      </c>
      <c r="F115" s="1" t="e">
        <f>VLOOKUP(B115,input!$L$4:$M$25,2,FALSE)</f>
        <v>#N/A</v>
      </c>
      <c r="G115" s="1">
        <f t="shared" si="3"/>
        <v>99</v>
      </c>
    </row>
    <row r="116" spans="1:7" ht="30" x14ac:dyDescent="0.25">
      <c r="A116" s="5" t="s">
        <v>237</v>
      </c>
      <c r="B116" s="14" t="s">
        <v>238</v>
      </c>
      <c r="C116" s="19"/>
      <c r="D116" s="35">
        <v>1</v>
      </c>
      <c r="E116" s="41">
        <f t="shared" si="2"/>
        <v>1</v>
      </c>
      <c r="F116" s="1" t="e">
        <f>VLOOKUP(B116,input!$L$4:$M$25,2,FALSE)</f>
        <v>#N/A</v>
      </c>
      <c r="G116" s="1">
        <f t="shared" si="3"/>
        <v>1</v>
      </c>
    </row>
    <row r="117" spans="1:7" ht="30" x14ac:dyDescent="0.25">
      <c r="A117" s="5" t="s">
        <v>239</v>
      </c>
      <c r="B117" s="14" t="s">
        <v>240</v>
      </c>
      <c r="C117" s="19" t="s">
        <v>155</v>
      </c>
      <c r="D117" s="35">
        <v>5.5476851463317871</v>
      </c>
      <c r="E117" s="41">
        <f t="shared" si="2"/>
        <v>5.5476851463317871</v>
      </c>
      <c r="F117" s="1" t="e">
        <f>VLOOKUP(B117,input!$L$4:$M$25,2,FALSE)</f>
        <v>#N/A</v>
      </c>
      <c r="G117" s="1">
        <f t="shared" si="3"/>
        <v>5.5476851463317871</v>
      </c>
    </row>
    <row r="118" spans="1:7" ht="30" x14ac:dyDescent="0.25">
      <c r="A118" s="5" t="s">
        <v>241</v>
      </c>
      <c r="B118" s="14" t="s">
        <v>242</v>
      </c>
      <c r="C118" s="19" t="s">
        <v>54</v>
      </c>
      <c r="D118" s="34">
        <v>0</v>
      </c>
      <c r="E118" s="41">
        <f t="shared" si="2"/>
        <v>0</v>
      </c>
      <c r="F118" s="1" t="e">
        <f>VLOOKUP(B118,input!$L$4:$M$25,2,FALSE)</f>
        <v>#N/A</v>
      </c>
      <c r="G118" s="1">
        <f t="shared" si="3"/>
        <v>0</v>
      </c>
    </row>
    <row r="119" spans="1:7" ht="30" x14ac:dyDescent="0.25">
      <c r="A119" s="5" t="s">
        <v>243</v>
      </c>
      <c r="B119" s="14" t="s">
        <v>244</v>
      </c>
      <c r="C119" s="19"/>
      <c r="D119" s="37">
        <v>1200</v>
      </c>
      <c r="E119" s="41">
        <f t="shared" si="2"/>
        <v>1200</v>
      </c>
      <c r="F119" s="1" t="e">
        <f>VLOOKUP(B119,input!$L$4:$M$25,2,FALSE)</f>
        <v>#N/A</v>
      </c>
      <c r="G119" s="1">
        <f t="shared" si="3"/>
        <v>1200</v>
      </c>
    </row>
    <row r="120" spans="1:7" ht="45" x14ac:dyDescent="0.25">
      <c r="A120" s="5" t="s">
        <v>245</v>
      </c>
      <c r="B120" s="14" t="s">
        <v>246</v>
      </c>
      <c r="C120" s="19" t="s">
        <v>162</v>
      </c>
      <c r="D120" s="36">
        <v>27.812786102294922</v>
      </c>
      <c r="E120" s="41">
        <f t="shared" si="2"/>
        <v>27.812786102294922</v>
      </c>
      <c r="F120" s="1" t="e">
        <f>VLOOKUP(B120,input!$L$4:$M$25,2,FALSE)</f>
        <v>#N/A</v>
      </c>
      <c r="G120" s="1">
        <f t="shared" si="3"/>
        <v>27.812786102294922</v>
      </c>
    </row>
    <row r="121" spans="1:7" ht="45" x14ac:dyDescent="0.25">
      <c r="A121" s="5" t="s">
        <v>247</v>
      </c>
      <c r="B121" s="14" t="s">
        <v>248</v>
      </c>
      <c r="C121" s="19" t="s">
        <v>54</v>
      </c>
      <c r="D121" s="37">
        <v>178.197998046875</v>
      </c>
      <c r="E121" s="41">
        <f t="shared" si="2"/>
        <v>178.197998046875</v>
      </c>
      <c r="F121" s="1" t="e">
        <f>VLOOKUP(B121,input!$L$4:$M$25,2,FALSE)</f>
        <v>#N/A</v>
      </c>
      <c r="G121" s="1">
        <f t="shared" si="3"/>
        <v>178.197998046875</v>
      </c>
    </row>
    <row r="122" spans="1:7" ht="30" x14ac:dyDescent="0.25">
      <c r="A122" s="5" t="s">
        <v>249</v>
      </c>
      <c r="B122" s="14" t="s">
        <v>250</v>
      </c>
      <c r="C122" s="19"/>
      <c r="D122" s="35">
        <v>1.0499999523162842</v>
      </c>
      <c r="E122" s="41">
        <f t="shared" si="2"/>
        <v>1.0499999523162842</v>
      </c>
      <c r="F122" s="1" t="e">
        <f>VLOOKUP(B122,input!$L$4:$M$25,2,FALSE)</f>
        <v>#N/A</v>
      </c>
      <c r="G122" s="1">
        <f t="shared" si="3"/>
        <v>1.0499999523162842</v>
      </c>
    </row>
    <row r="123" spans="1:7" ht="30" x14ac:dyDescent="0.25">
      <c r="A123" s="5" t="s">
        <v>251</v>
      </c>
      <c r="B123" s="14" t="s">
        <v>252</v>
      </c>
      <c r="C123" s="19" t="s">
        <v>54</v>
      </c>
      <c r="D123" s="36">
        <v>81.905555725097656</v>
      </c>
      <c r="E123" s="41">
        <f t="shared" si="2"/>
        <v>81.905555725097656</v>
      </c>
      <c r="F123" s="1" t="e">
        <f>VLOOKUP(B123,input!$L$4:$M$25,2,FALSE)</f>
        <v>#N/A</v>
      </c>
      <c r="G123" s="1">
        <f t="shared" si="3"/>
        <v>81.905555725097656</v>
      </c>
    </row>
    <row r="124" spans="1:7" ht="30" x14ac:dyDescent="0.25">
      <c r="A124" s="5" t="s">
        <v>253</v>
      </c>
      <c r="B124" s="14" t="s">
        <v>254</v>
      </c>
      <c r="C124" s="19" t="s">
        <v>33</v>
      </c>
      <c r="D124" s="34">
        <v>0</v>
      </c>
      <c r="E124" s="41">
        <f t="shared" si="2"/>
        <v>0</v>
      </c>
      <c r="F124" s="1" t="e">
        <f>VLOOKUP(B124,input!$L$4:$M$25,2,FALSE)</f>
        <v>#N/A</v>
      </c>
      <c r="G124" s="1">
        <f t="shared" si="3"/>
        <v>0</v>
      </c>
    </row>
    <row r="125" spans="1:7" ht="30" x14ac:dyDescent="0.25">
      <c r="A125" s="5" t="s">
        <v>255</v>
      </c>
      <c r="B125" s="14" t="s">
        <v>256</v>
      </c>
      <c r="C125" s="19" t="s">
        <v>33</v>
      </c>
      <c r="D125" s="34">
        <v>0</v>
      </c>
      <c r="E125" s="41">
        <f t="shared" si="2"/>
        <v>0</v>
      </c>
      <c r="F125" s="1" t="e">
        <f>VLOOKUP(B125,input!$L$4:$M$25,2,FALSE)</f>
        <v>#N/A</v>
      </c>
      <c r="G125" s="1">
        <f t="shared" si="3"/>
        <v>0</v>
      </c>
    </row>
    <row r="126" spans="1:7" ht="30" x14ac:dyDescent="0.25">
      <c r="A126" s="5" t="s">
        <v>257</v>
      </c>
      <c r="B126" s="14" t="s">
        <v>258</v>
      </c>
      <c r="C126" s="19" t="s">
        <v>33</v>
      </c>
      <c r="D126" s="36">
        <v>80</v>
      </c>
      <c r="E126" s="41">
        <f t="shared" si="2"/>
        <v>80</v>
      </c>
      <c r="F126" s="1" t="e">
        <f>VLOOKUP(B126,input!$L$4:$M$25,2,FALSE)</f>
        <v>#N/A</v>
      </c>
      <c r="G126" s="1">
        <f t="shared" si="3"/>
        <v>80</v>
      </c>
    </row>
    <row r="127" spans="1:7" ht="30" x14ac:dyDescent="0.25">
      <c r="A127" s="5" t="s">
        <v>259</v>
      </c>
      <c r="B127" s="14" t="s">
        <v>260</v>
      </c>
      <c r="C127" s="19"/>
      <c r="D127" s="37">
        <v>1200</v>
      </c>
      <c r="E127" s="41">
        <f t="shared" si="2"/>
        <v>1200</v>
      </c>
      <c r="F127" s="1" t="e">
        <f>VLOOKUP(B127,input!$L$4:$M$25,2,FALSE)</f>
        <v>#N/A</v>
      </c>
      <c r="G127" s="1">
        <f t="shared" si="3"/>
        <v>1200</v>
      </c>
    </row>
    <row r="128" spans="1:7" ht="30" x14ac:dyDescent="0.25">
      <c r="A128" s="5" t="s">
        <v>261</v>
      </c>
      <c r="B128" s="14" t="s">
        <v>262</v>
      </c>
      <c r="C128" s="19"/>
      <c r="D128" s="37">
        <v>1200</v>
      </c>
      <c r="E128" s="41">
        <f t="shared" si="2"/>
        <v>1200</v>
      </c>
      <c r="F128" s="1" t="e">
        <f>VLOOKUP(B128,input!$L$4:$M$25,2,FALSE)</f>
        <v>#N/A</v>
      </c>
      <c r="G128" s="1">
        <f t="shared" si="3"/>
        <v>1200</v>
      </c>
    </row>
    <row r="129" spans="1:7" ht="30" x14ac:dyDescent="0.25">
      <c r="A129" s="5" t="s">
        <v>263</v>
      </c>
      <c r="B129" s="14" t="s">
        <v>264</v>
      </c>
      <c r="C129" s="19" t="s">
        <v>33</v>
      </c>
      <c r="D129" s="36">
        <v>99</v>
      </c>
      <c r="E129" s="41">
        <f t="shared" si="2"/>
        <v>99</v>
      </c>
      <c r="F129" s="1" t="e">
        <f>VLOOKUP(B129,input!$L$4:$M$25,2,FALSE)</f>
        <v>#N/A</v>
      </c>
      <c r="G129" s="1">
        <f t="shared" si="3"/>
        <v>99</v>
      </c>
    </row>
    <row r="130" spans="1:7" ht="30" x14ac:dyDescent="0.25">
      <c r="A130" s="5" t="s">
        <v>265</v>
      </c>
      <c r="B130" s="14" t="s">
        <v>266</v>
      </c>
      <c r="C130" s="19"/>
      <c r="D130" s="35">
        <v>1</v>
      </c>
      <c r="E130" s="41">
        <f t="shared" si="2"/>
        <v>1</v>
      </c>
      <c r="F130" s="1" t="e">
        <f>VLOOKUP(B130,input!$L$4:$M$25,2,FALSE)</f>
        <v>#N/A</v>
      </c>
      <c r="G130" s="1">
        <f t="shared" si="3"/>
        <v>1</v>
      </c>
    </row>
    <row r="131" spans="1:7" ht="30" x14ac:dyDescent="0.25">
      <c r="A131" s="5" t="s">
        <v>267</v>
      </c>
      <c r="B131" s="14" t="s">
        <v>268</v>
      </c>
      <c r="C131" s="19" t="s">
        <v>155</v>
      </c>
      <c r="D131" s="35">
        <v>2.6891233921051025</v>
      </c>
      <c r="E131" s="41">
        <f t="shared" si="2"/>
        <v>2.6891233921051025</v>
      </c>
      <c r="F131" s="1" t="e">
        <f>VLOOKUP(B131,input!$L$4:$M$25,2,FALSE)</f>
        <v>#N/A</v>
      </c>
      <c r="G131" s="1">
        <f t="shared" si="3"/>
        <v>2.6891233921051025</v>
      </c>
    </row>
    <row r="132" spans="1:7" ht="30" x14ac:dyDescent="0.25">
      <c r="A132" s="5" t="s">
        <v>269</v>
      </c>
      <c r="B132" s="14" t="s">
        <v>270</v>
      </c>
      <c r="C132" s="19" t="s">
        <v>54</v>
      </c>
      <c r="D132" s="34">
        <v>0</v>
      </c>
      <c r="E132" s="41">
        <f t="shared" si="2"/>
        <v>0</v>
      </c>
      <c r="F132" s="1" t="e">
        <f>VLOOKUP(B132,input!$L$4:$M$25,2,FALSE)</f>
        <v>#N/A</v>
      </c>
      <c r="G132" s="1">
        <f t="shared" si="3"/>
        <v>0</v>
      </c>
    </row>
    <row r="133" spans="1:7" ht="30" x14ac:dyDescent="0.25">
      <c r="A133" s="5" t="s">
        <v>271</v>
      </c>
      <c r="B133" s="14" t="s">
        <v>272</v>
      </c>
      <c r="C133" s="19"/>
      <c r="D133" s="37">
        <v>1200</v>
      </c>
      <c r="E133" s="41">
        <f t="shared" si="2"/>
        <v>1200</v>
      </c>
      <c r="F133" s="1" t="e">
        <f>VLOOKUP(B133,input!$L$4:$M$25,2,FALSE)</f>
        <v>#N/A</v>
      </c>
      <c r="G133" s="1">
        <f t="shared" si="3"/>
        <v>1200</v>
      </c>
    </row>
    <row r="134" spans="1:7" ht="45" x14ac:dyDescent="0.25">
      <c r="A134" s="5" t="s">
        <v>273</v>
      </c>
      <c r="B134" s="14" t="s">
        <v>274</v>
      </c>
      <c r="C134" s="19" t="s">
        <v>162</v>
      </c>
      <c r="D134" s="36">
        <v>26.722089767456055</v>
      </c>
      <c r="E134" s="41">
        <f t="shared" si="2"/>
        <v>26.722089767456055</v>
      </c>
      <c r="F134" s="1" t="e">
        <f>VLOOKUP(B134,input!$L$4:$M$25,2,FALSE)</f>
        <v>#N/A</v>
      </c>
      <c r="G134" s="1">
        <f t="shared" si="3"/>
        <v>26.722089767456055</v>
      </c>
    </row>
    <row r="135" spans="1:7" ht="45" x14ac:dyDescent="0.25">
      <c r="A135" s="5" t="s">
        <v>275</v>
      </c>
      <c r="B135" s="14" t="s">
        <v>276</v>
      </c>
      <c r="C135" s="19" t="s">
        <v>54</v>
      </c>
      <c r="D135" s="36">
        <v>87.4635009765625</v>
      </c>
      <c r="E135" s="41">
        <f t="shared" si="2"/>
        <v>87.4635009765625</v>
      </c>
      <c r="F135" s="1" t="e">
        <f>VLOOKUP(B135,input!$L$4:$M$25,2,FALSE)</f>
        <v>#N/A</v>
      </c>
      <c r="G135" s="1">
        <f t="shared" si="3"/>
        <v>87.4635009765625</v>
      </c>
    </row>
    <row r="136" spans="1:7" ht="30" x14ac:dyDescent="0.25">
      <c r="A136" s="5" t="s">
        <v>277</v>
      </c>
      <c r="B136" s="14" t="s">
        <v>278</v>
      </c>
      <c r="C136" s="19"/>
      <c r="D136" s="35">
        <v>1.0499999523162842</v>
      </c>
      <c r="E136" s="41">
        <f t="shared" si="2"/>
        <v>1.0499999523162842</v>
      </c>
      <c r="F136" s="1" t="e">
        <f>VLOOKUP(B136,input!$L$4:$M$25,2,FALSE)</f>
        <v>#N/A</v>
      </c>
      <c r="G136" s="1">
        <f t="shared" si="3"/>
        <v>1.0499999523162842</v>
      </c>
    </row>
    <row r="137" spans="1:7" ht="30" x14ac:dyDescent="0.25">
      <c r="A137" s="5" t="s">
        <v>279</v>
      </c>
      <c r="B137" s="14" t="s">
        <v>280</v>
      </c>
      <c r="C137" s="19" t="s">
        <v>30</v>
      </c>
      <c r="D137" s="36">
        <v>85</v>
      </c>
      <c r="E137" s="41">
        <f t="shared" ref="E137:E200" si="4">G137</f>
        <v>85</v>
      </c>
      <c r="F137" s="1" t="e">
        <f>VLOOKUP(B137,input!$L$4:$M$25,2,FALSE)</f>
        <v>#N/A</v>
      </c>
      <c r="G137" s="1">
        <f t="shared" ref="G137:G200" si="5">_xlfn.IFNA(F137,D137)</f>
        <v>85</v>
      </c>
    </row>
    <row r="138" spans="1:7" ht="30" x14ac:dyDescent="0.25">
      <c r="A138" s="5" t="s">
        <v>281</v>
      </c>
      <c r="B138" s="14" t="s">
        <v>282</v>
      </c>
      <c r="C138" s="19" t="s">
        <v>30</v>
      </c>
      <c r="D138" s="35">
        <v>5</v>
      </c>
      <c r="E138" s="41">
        <f t="shared" si="4"/>
        <v>5</v>
      </c>
      <c r="F138" s="1" t="e">
        <f>VLOOKUP(B138,input!$L$4:$M$25,2,FALSE)</f>
        <v>#N/A</v>
      </c>
      <c r="G138" s="1">
        <f t="shared" si="5"/>
        <v>5</v>
      </c>
    </row>
    <row r="139" spans="1:7" ht="30" x14ac:dyDescent="0.25">
      <c r="A139" s="5" t="s">
        <v>283</v>
      </c>
      <c r="B139" s="14" t="s">
        <v>284</v>
      </c>
      <c r="C139" s="19" t="s">
        <v>30</v>
      </c>
      <c r="D139" s="35">
        <v>5.5999999046325684</v>
      </c>
      <c r="E139" s="41">
        <f t="shared" si="4"/>
        <v>5.5999999046325684</v>
      </c>
      <c r="F139" s="1" t="e">
        <f>VLOOKUP(B139,input!$L$4:$M$25,2,FALSE)</f>
        <v>#N/A</v>
      </c>
      <c r="G139" s="1">
        <f t="shared" si="5"/>
        <v>5.5999999046325684</v>
      </c>
    </row>
    <row r="140" spans="1:7" ht="45" x14ac:dyDescent="0.25">
      <c r="A140" s="5" t="s">
        <v>285</v>
      </c>
      <c r="B140" s="14" t="s">
        <v>286</v>
      </c>
      <c r="C140" s="19" t="s">
        <v>38</v>
      </c>
      <c r="D140" s="38">
        <v>0.41367900371551514</v>
      </c>
      <c r="E140" s="41">
        <f t="shared" si="4"/>
        <v>0.41367900371551514</v>
      </c>
      <c r="F140" s="1" t="e">
        <f>VLOOKUP(B140,input!$L$4:$M$25,2,FALSE)</f>
        <v>#N/A</v>
      </c>
      <c r="G140" s="1">
        <f t="shared" si="5"/>
        <v>0.41367900371551514</v>
      </c>
    </row>
    <row r="141" spans="1:7" ht="30" x14ac:dyDescent="0.25">
      <c r="A141" s="5" t="s">
        <v>287</v>
      </c>
      <c r="B141" s="14" t="s">
        <v>288</v>
      </c>
      <c r="C141" s="19" t="s">
        <v>30</v>
      </c>
      <c r="D141" s="35">
        <v>2</v>
      </c>
      <c r="E141" s="41">
        <f t="shared" si="4"/>
        <v>2</v>
      </c>
      <c r="F141" s="1" t="e">
        <f>VLOOKUP(B141,input!$L$4:$M$25,2,FALSE)</f>
        <v>#N/A</v>
      </c>
      <c r="G141" s="1">
        <f t="shared" si="5"/>
        <v>2</v>
      </c>
    </row>
    <row r="142" spans="1:7" ht="30" x14ac:dyDescent="0.25">
      <c r="A142" s="5" t="s">
        <v>289</v>
      </c>
      <c r="B142" s="14" t="s">
        <v>290</v>
      </c>
      <c r="C142" s="19" t="s">
        <v>30</v>
      </c>
      <c r="D142" s="37">
        <v>110</v>
      </c>
      <c r="E142" s="41">
        <f t="shared" si="4"/>
        <v>110</v>
      </c>
      <c r="F142" s="1" t="e">
        <f>VLOOKUP(B142,input!$L$4:$M$25,2,FALSE)</f>
        <v>#N/A</v>
      </c>
      <c r="G142" s="1">
        <f t="shared" si="5"/>
        <v>110</v>
      </c>
    </row>
    <row r="143" spans="1:7" ht="30" x14ac:dyDescent="0.25">
      <c r="A143" s="5" t="s">
        <v>291</v>
      </c>
      <c r="B143" s="14" t="s">
        <v>292</v>
      </c>
      <c r="C143" s="19" t="s">
        <v>30</v>
      </c>
      <c r="D143" s="35">
        <v>5.5999999046325684</v>
      </c>
      <c r="E143" s="41">
        <f t="shared" si="4"/>
        <v>5.5999999046325684</v>
      </c>
      <c r="F143" s="1" t="e">
        <f>VLOOKUP(B143,input!$L$4:$M$25,2,FALSE)</f>
        <v>#N/A</v>
      </c>
      <c r="G143" s="1">
        <f t="shared" si="5"/>
        <v>5.5999999046325684</v>
      </c>
    </row>
    <row r="144" spans="1:7" ht="45" x14ac:dyDescent="0.25">
      <c r="A144" s="5" t="s">
        <v>293</v>
      </c>
      <c r="B144" s="14" t="s">
        <v>294</v>
      </c>
      <c r="C144" s="19" t="s">
        <v>38</v>
      </c>
      <c r="D144" s="38">
        <v>0.41367900371551514</v>
      </c>
      <c r="E144" s="41">
        <f t="shared" si="4"/>
        <v>0.41367900371551514</v>
      </c>
      <c r="F144" s="1" t="e">
        <f>VLOOKUP(B144,input!$L$4:$M$25,2,FALSE)</f>
        <v>#N/A</v>
      </c>
      <c r="G144" s="1">
        <f t="shared" si="5"/>
        <v>0.41367900371551514</v>
      </c>
    </row>
    <row r="145" spans="1:7" ht="30" x14ac:dyDescent="0.25">
      <c r="A145" s="5" t="s">
        <v>295</v>
      </c>
      <c r="B145" s="14" t="s">
        <v>296</v>
      </c>
      <c r="C145" s="19" t="s">
        <v>30</v>
      </c>
      <c r="D145" s="35">
        <v>2</v>
      </c>
      <c r="E145" s="41">
        <f t="shared" si="4"/>
        <v>2</v>
      </c>
      <c r="F145" s="1" t="e">
        <f>VLOOKUP(B145,input!$L$4:$M$25,2,FALSE)</f>
        <v>#N/A</v>
      </c>
      <c r="G145" s="1">
        <f t="shared" si="5"/>
        <v>2</v>
      </c>
    </row>
    <row r="146" spans="1:7" ht="30" x14ac:dyDescent="0.25">
      <c r="A146" s="5" t="s">
        <v>297</v>
      </c>
      <c r="B146" s="14" t="s">
        <v>298</v>
      </c>
      <c r="C146" s="19" t="s">
        <v>30</v>
      </c>
      <c r="D146" s="37">
        <v>125</v>
      </c>
      <c r="E146" s="41">
        <f t="shared" si="4"/>
        <v>125</v>
      </c>
      <c r="F146" s="1" t="e">
        <f>VLOOKUP(B146,input!$L$4:$M$25,2,FALSE)</f>
        <v>#N/A</v>
      </c>
      <c r="G146" s="1">
        <f t="shared" si="5"/>
        <v>125</v>
      </c>
    </row>
    <row r="147" spans="1:7" ht="30" x14ac:dyDescent="0.25">
      <c r="A147" s="5" t="s">
        <v>299</v>
      </c>
      <c r="B147" s="14" t="s">
        <v>300</v>
      </c>
      <c r="C147" s="19" t="s">
        <v>30</v>
      </c>
      <c r="D147" s="35">
        <v>5.5999999046325684</v>
      </c>
      <c r="E147" s="41">
        <f t="shared" si="4"/>
        <v>5.5999999046325684</v>
      </c>
      <c r="F147" s="1" t="e">
        <f>VLOOKUP(B147,input!$L$4:$M$25,2,FALSE)</f>
        <v>#N/A</v>
      </c>
      <c r="G147" s="1">
        <f t="shared" si="5"/>
        <v>5.5999999046325684</v>
      </c>
    </row>
    <row r="148" spans="1:7" ht="45" x14ac:dyDescent="0.25">
      <c r="A148" s="5" t="s">
        <v>301</v>
      </c>
      <c r="B148" s="14" t="s">
        <v>302</v>
      </c>
      <c r="C148" s="19" t="s">
        <v>38</v>
      </c>
      <c r="D148" s="38">
        <v>0.41367900371551514</v>
      </c>
      <c r="E148" s="41">
        <f t="shared" si="4"/>
        <v>0.41367900371551514</v>
      </c>
      <c r="F148" s="1" t="e">
        <f>VLOOKUP(B148,input!$L$4:$M$25,2,FALSE)</f>
        <v>#N/A</v>
      </c>
      <c r="G148" s="1">
        <f t="shared" si="5"/>
        <v>0.41367900371551514</v>
      </c>
    </row>
    <row r="149" spans="1:7" ht="30" x14ac:dyDescent="0.25">
      <c r="A149" s="5" t="s">
        <v>303</v>
      </c>
      <c r="B149" s="14" t="s">
        <v>304</v>
      </c>
      <c r="C149" s="19" t="s">
        <v>30</v>
      </c>
      <c r="D149" s="35">
        <v>2</v>
      </c>
      <c r="E149" s="41">
        <f t="shared" si="4"/>
        <v>2</v>
      </c>
      <c r="F149" s="1" t="e">
        <f>VLOOKUP(B149,input!$L$4:$M$25,2,FALSE)</f>
        <v>#N/A</v>
      </c>
      <c r="G149" s="1">
        <f t="shared" si="5"/>
        <v>2</v>
      </c>
    </row>
    <row r="150" spans="1:7" ht="30" x14ac:dyDescent="0.25">
      <c r="A150" s="5" t="s">
        <v>305</v>
      </c>
      <c r="B150" s="14" t="s">
        <v>306</v>
      </c>
      <c r="C150" s="19" t="s">
        <v>30</v>
      </c>
      <c r="D150" s="37">
        <v>150</v>
      </c>
      <c r="E150" s="41">
        <f t="shared" si="4"/>
        <v>150</v>
      </c>
      <c r="F150" s="1" t="e">
        <f>VLOOKUP(B150,input!$L$4:$M$25,2,FALSE)</f>
        <v>#N/A</v>
      </c>
      <c r="G150" s="1">
        <f t="shared" si="5"/>
        <v>150</v>
      </c>
    </row>
    <row r="151" spans="1:7" ht="30" x14ac:dyDescent="0.25">
      <c r="A151" s="5" t="s">
        <v>307</v>
      </c>
      <c r="B151" s="14" t="s">
        <v>308</v>
      </c>
      <c r="C151" s="19" t="s">
        <v>30</v>
      </c>
      <c r="D151" s="35">
        <v>5</v>
      </c>
      <c r="E151" s="41">
        <f t="shared" si="4"/>
        <v>5</v>
      </c>
      <c r="F151" s="1" t="e">
        <f>VLOOKUP(B151,input!$L$4:$M$25,2,FALSE)</f>
        <v>#N/A</v>
      </c>
      <c r="G151" s="1">
        <f t="shared" si="5"/>
        <v>5</v>
      </c>
    </row>
    <row r="152" spans="1:7" ht="30" x14ac:dyDescent="0.25">
      <c r="A152" s="5" t="s">
        <v>309</v>
      </c>
      <c r="B152" s="14" t="s">
        <v>310</v>
      </c>
      <c r="C152" s="19" t="s">
        <v>30</v>
      </c>
      <c r="D152" s="35">
        <v>5.5999999046325684</v>
      </c>
      <c r="E152" s="41">
        <f t="shared" si="4"/>
        <v>5.5999999046325684</v>
      </c>
      <c r="F152" s="1" t="e">
        <f>VLOOKUP(B152,input!$L$4:$M$25,2,FALSE)</f>
        <v>#N/A</v>
      </c>
      <c r="G152" s="1">
        <f t="shared" si="5"/>
        <v>5.5999999046325684</v>
      </c>
    </row>
    <row r="153" spans="1:7" ht="45" x14ac:dyDescent="0.25">
      <c r="A153" s="5" t="s">
        <v>311</v>
      </c>
      <c r="B153" s="14" t="s">
        <v>312</v>
      </c>
      <c r="C153" s="19" t="s">
        <v>38</v>
      </c>
      <c r="D153" s="38">
        <v>0.41367900371551514</v>
      </c>
      <c r="E153" s="41">
        <f t="shared" si="4"/>
        <v>0.41367900371551514</v>
      </c>
      <c r="F153" s="1" t="e">
        <f>VLOOKUP(B153,input!$L$4:$M$25,2,FALSE)</f>
        <v>#N/A</v>
      </c>
      <c r="G153" s="1">
        <f t="shared" si="5"/>
        <v>0.41367900371551514</v>
      </c>
    </row>
    <row r="154" spans="1:7" ht="30" x14ac:dyDescent="0.25">
      <c r="A154" s="5" t="s">
        <v>313</v>
      </c>
      <c r="B154" s="14" t="s">
        <v>314</v>
      </c>
      <c r="C154" s="19" t="s">
        <v>30</v>
      </c>
      <c r="D154" s="35">
        <v>2</v>
      </c>
      <c r="E154" s="41">
        <f t="shared" si="4"/>
        <v>2</v>
      </c>
      <c r="F154" s="1" t="e">
        <f>VLOOKUP(B154,input!$L$4:$M$25,2,FALSE)</f>
        <v>#N/A</v>
      </c>
      <c r="G154" s="1">
        <f t="shared" si="5"/>
        <v>2</v>
      </c>
    </row>
    <row r="155" spans="1:7" ht="30" x14ac:dyDescent="0.25">
      <c r="A155" s="5" t="s">
        <v>315</v>
      </c>
      <c r="B155" s="14" t="s">
        <v>316</v>
      </c>
      <c r="C155" s="19" t="s">
        <v>30</v>
      </c>
      <c r="D155" s="37">
        <v>204.19999694824219</v>
      </c>
      <c r="E155" s="41">
        <f t="shared" si="4"/>
        <v>204.19999694824219</v>
      </c>
      <c r="F155" s="1" t="e">
        <f>VLOOKUP(B155,input!$L$4:$M$25,2,FALSE)</f>
        <v>#N/A</v>
      </c>
      <c r="G155" s="1">
        <f t="shared" si="5"/>
        <v>204.19999694824219</v>
      </c>
    </row>
    <row r="156" spans="1:7" ht="30" x14ac:dyDescent="0.25">
      <c r="A156" s="5" t="s">
        <v>317</v>
      </c>
      <c r="B156" s="14" t="s">
        <v>318</v>
      </c>
      <c r="C156" s="19" t="s">
        <v>30</v>
      </c>
      <c r="D156" s="38">
        <v>-0.18999999761581421</v>
      </c>
      <c r="E156" s="41">
        <f t="shared" si="4"/>
        <v>-0.18999999761581421</v>
      </c>
      <c r="F156" s="1" t="e">
        <f>VLOOKUP(B156,input!$L$4:$M$25,2,FALSE)</f>
        <v>#N/A</v>
      </c>
      <c r="G156" s="1">
        <f t="shared" si="5"/>
        <v>-0.18999999761581421</v>
      </c>
    </row>
    <row r="157" spans="1:7" ht="30" x14ac:dyDescent="0.25">
      <c r="A157" s="5" t="s">
        <v>319</v>
      </c>
      <c r="B157" s="14" t="s">
        <v>320</v>
      </c>
      <c r="C157" s="19" t="s">
        <v>30</v>
      </c>
      <c r="D157" s="35">
        <v>5</v>
      </c>
      <c r="E157" s="41">
        <f t="shared" si="4"/>
        <v>5</v>
      </c>
      <c r="F157" s="1" t="e">
        <f>VLOOKUP(B157,input!$L$4:$M$25,2,FALSE)</f>
        <v>#N/A</v>
      </c>
      <c r="G157" s="1">
        <f t="shared" si="5"/>
        <v>5</v>
      </c>
    </row>
    <row r="158" spans="1:7" ht="30" x14ac:dyDescent="0.25">
      <c r="A158" s="5" t="s">
        <v>321</v>
      </c>
      <c r="B158" s="14" t="s">
        <v>322</v>
      </c>
      <c r="C158" s="19" t="s">
        <v>30</v>
      </c>
      <c r="D158" s="35">
        <v>6.5359997749328613</v>
      </c>
      <c r="E158" s="41">
        <f t="shared" si="4"/>
        <v>6.5359997749328613</v>
      </c>
      <c r="F158" s="1" t="e">
        <f>VLOOKUP(B158,input!$L$4:$M$25,2,FALSE)</f>
        <v>#N/A</v>
      </c>
      <c r="G158" s="1">
        <f t="shared" si="5"/>
        <v>6.5359997749328613</v>
      </c>
    </row>
    <row r="159" spans="1:7" ht="45" x14ac:dyDescent="0.25">
      <c r="A159" s="5" t="s">
        <v>323</v>
      </c>
      <c r="B159" s="14" t="s">
        <v>324</v>
      </c>
      <c r="C159" s="19" t="s">
        <v>38</v>
      </c>
      <c r="D159" s="38">
        <v>0.41367900371551514</v>
      </c>
      <c r="E159" s="41">
        <f t="shared" si="4"/>
        <v>0.41367900371551514</v>
      </c>
      <c r="F159" s="1" t="e">
        <f>VLOOKUP(B159,input!$L$4:$M$25,2,FALSE)</f>
        <v>#N/A</v>
      </c>
      <c r="G159" s="1">
        <f t="shared" si="5"/>
        <v>0.41367900371551514</v>
      </c>
    </row>
    <row r="160" spans="1:7" ht="30" x14ac:dyDescent="0.25">
      <c r="A160" s="5" t="s">
        <v>325</v>
      </c>
      <c r="B160" s="14" t="s">
        <v>326</v>
      </c>
      <c r="C160" s="19" t="s">
        <v>30</v>
      </c>
      <c r="D160" s="35">
        <v>2</v>
      </c>
      <c r="E160" s="41">
        <f t="shared" si="4"/>
        <v>2</v>
      </c>
      <c r="F160" s="1" t="e">
        <f>VLOOKUP(B160,input!$L$4:$M$25,2,FALSE)</f>
        <v>#N/A</v>
      </c>
      <c r="G160" s="1">
        <f t="shared" si="5"/>
        <v>2</v>
      </c>
    </row>
    <row r="161" spans="1:7" ht="30" x14ac:dyDescent="0.25">
      <c r="A161" s="5" t="s">
        <v>327</v>
      </c>
      <c r="B161" s="14" t="s">
        <v>328</v>
      </c>
      <c r="C161" s="19" t="s">
        <v>30</v>
      </c>
      <c r="D161" s="37">
        <v>228.10000610351562</v>
      </c>
      <c r="E161" s="41">
        <f t="shared" si="4"/>
        <v>228.10000610351562</v>
      </c>
      <c r="F161" s="1" t="e">
        <f>VLOOKUP(B161,input!$L$4:$M$25,2,FALSE)</f>
        <v>#N/A</v>
      </c>
      <c r="G161" s="1">
        <f t="shared" si="5"/>
        <v>228.10000610351562</v>
      </c>
    </row>
    <row r="162" spans="1:7" ht="30" x14ac:dyDescent="0.25">
      <c r="A162" s="5" t="s">
        <v>329</v>
      </c>
      <c r="B162" s="14" t="s">
        <v>330</v>
      </c>
      <c r="C162" s="19" t="s">
        <v>30</v>
      </c>
      <c r="D162" s="35">
        <v>-4.0999999046325684</v>
      </c>
      <c r="E162" s="41">
        <f t="shared" si="4"/>
        <v>-4.0999999046325684</v>
      </c>
      <c r="F162" s="1" t="e">
        <f>VLOOKUP(B162,input!$L$4:$M$25,2,FALSE)</f>
        <v>#N/A</v>
      </c>
      <c r="G162" s="1">
        <f t="shared" si="5"/>
        <v>-4.0999999046325684</v>
      </c>
    </row>
    <row r="163" spans="1:7" ht="30" x14ac:dyDescent="0.25">
      <c r="A163" s="5" t="s">
        <v>331</v>
      </c>
      <c r="B163" s="14" t="s">
        <v>332</v>
      </c>
      <c r="C163" s="19" t="s">
        <v>30</v>
      </c>
      <c r="D163" s="35">
        <v>5</v>
      </c>
      <c r="E163" s="41">
        <f t="shared" si="4"/>
        <v>5</v>
      </c>
      <c r="F163" s="1" t="e">
        <f>VLOOKUP(B163,input!$L$4:$M$25,2,FALSE)</f>
        <v>#N/A</v>
      </c>
      <c r="G163" s="1">
        <f t="shared" si="5"/>
        <v>5</v>
      </c>
    </row>
    <row r="164" spans="1:7" ht="30" x14ac:dyDescent="0.25">
      <c r="A164" s="5" t="s">
        <v>333</v>
      </c>
      <c r="B164" s="14" t="s">
        <v>334</v>
      </c>
      <c r="C164" s="19" t="s">
        <v>30</v>
      </c>
      <c r="D164" s="35">
        <v>7.0409998893737793</v>
      </c>
      <c r="E164" s="41">
        <f t="shared" si="4"/>
        <v>7.0409998893737793</v>
      </c>
      <c r="F164" s="1" t="e">
        <f>VLOOKUP(B164,input!$L$4:$M$25,2,FALSE)</f>
        <v>#N/A</v>
      </c>
      <c r="G164" s="1">
        <f t="shared" si="5"/>
        <v>7.0409998893737793</v>
      </c>
    </row>
    <row r="165" spans="1:7" ht="45" x14ac:dyDescent="0.25">
      <c r="A165" s="5" t="s">
        <v>335</v>
      </c>
      <c r="B165" s="14" t="s">
        <v>336</v>
      </c>
      <c r="C165" s="19" t="s">
        <v>38</v>
      </c>
      <c r="D165" s="38">
        <v>0.41367900371551514</v>
      </c>
      <c r="E165" s="41">
        <f t="shared" si="4"/>
        <v>0.41367900371551514</v>
      </c>
      <c r="F165" s="1" t="e">
        <f>VLOOKUP(B165,input!$L$4:$M$25,2,FALSE)</f>
        <v>#N/A</v>
      </c>
      <c r="G165" s="1">
        <f t="shared" si="5"/>
        <v>0.41367900371551514</v>
      </c>
    </row>
    <row r="166" spans="1:7" ht="30" x14ac:dyDescent="0.25">
      <c r="A166" s="5" t="s">
        <v>337</v>
      </c>
      <c r="B166" s="14" t="s">
        <v>338</v>
      </c>
      <c r="C166" s="19" t="s">
        <v>30</v>
      </c>
      <c r="D166" s="38">
        <v>0.27777779102325439</v>
      </c>
      <c r="E166" s="41">
        <f t="shared" si="4"/>
        <v>0.27777779102325439</v>
      </c>
      <c r="F166" s="1" t="e">
        <f>VLOOKUP(B166,input!$L$4:$M$25,2,FALSE)</f>
        <v>#N/A</v>
      </c>
      <c r="G166" s="1">
        <f t="shared" si="5"/>
        <v>0.27777779102325439</v>
      </c>
    </row>
    <row r="167" spans="1:7" ht="30" x14ac:dyDescent="0.25">
      <c r="A167" s="5" t="s">
        <v>339</v>
      </c>
      <c r="B167" s="14" t="s">
        <v>340</v>
      </c>
      <c r="C167" s="19" t="s">
        <v>38</v>
      </c>
      <c r="D167" s="35">
        <v>1.0124009847640991</v>
      </c>
      <c r="E167" s="41">
        <f t="shared" si="4"/>
        <v>1.0124009847640991</v>
      </c>
      <c r="F167" s="1" t="e">
        <f>VLOOKUP(B167,input!$L$4:$M$25,2,FALSE)</f>
        <v>#N/A</v>
      </c>
      <c r="G167" s="1">
        <f t="shared" si="5"/>
        <v>1.0124009847640991</v>
      </c>
    </row>
    <row r="168" spans="1:7" ht="30" x14ac:dyDescent="0.25">
      <c r="A168" s="5" t="s">
        <v>341</v>
      </c>
      <c r="B168" s="14" t="s">
        <v>342</v>
      </c>
      <c r="C168" s="19" t="s">
        <v>30</v>
      </c>
      <c r="D168" s="36">
        <v>33.000003814697266</v>
      </c>
      <c r="E168" s="41">
        <f t="shared" si="4"/>
        <v>33.000003814697266</v>
      </c>
      <c r="F168" s="1" t="e">
        <f>VLOOKUP(B168,input!$L$4:$M$25,2,FALSE)</f>
        <v>#N/A</v>
      </c>
      <c r="G168" s="1">
        <f t="shared" si="5"/>
        <v>33.000003814697266</v>
      </c>
    </row>
    <row r="169" spans="1:7" x14ac:dyDescent="0.25">
      <c r="A169" s="5" t="s">
        <v>343</v>
      </c>
      <c r="B169" s="14" t="s">
        <v>344</v>
      </c>
      <c r="C169" s="19" t="s">
        <v>41</v>
      </c>
      <c r="D169" s="36">
        <v>79</v>
      </c>
      <c r="E169" s="41">
        <f t="shared" si="4"/>
        <v>79</v>
      </c>
      <c r="F169" s="1" t="e">
        <f>VLOOKUP(B169,input!$L$4:$M$25,2,FALSE)</f>
        <v>#N/A</v>
      </c>
      <c r="G169" s="1">
        <f t="shared" si="5"/>
        <v>79</v>
      </c>
    </row>
    <row r="170" spans="1:7" ht="30" x14ac:dyDescent="0.25">
      <c r="A170" s="5" t="s">
        <v>345</v>
      </c>
      <c r="B170" s="14" t="s">
        <v>346</v>
      </c>
      <c r="C170" s="19" t="s">
        <v>347</v>
      </c>
      <c r="D170" s="35">
        <v>2.4391825199127197</v>
      </c>
      <c r="E170" s="41">
        <f t="shared" si="4"/>
        <v>2.4391825199127197</v>
      </c>
      <c r="F170" s="1" t="e">
        <f>VLOOKUP(B170,input!$L$4:$M$25,2,FALSE)</f>
        <v>#N/A</v>
      </c>
      <c r="G170" s="1">
        <f t="shared" si="5"/>
        <v>2.4391825199127197</v>
      </c>
    </row>
    <row r="171" spans="1:7" x14ac:dyDescent="0.25">
      <c r="A171" s="5" t="s">
        <v>348</v>
      </c>
      <c r="B171" s="14" t="s">
        <v>349</v>
      </c>
      <c r="C171" s="19"/>
      <c r="D171" s="11" t="s">
        <v>350</v>
      </c>
      <c r="E171" s="41" t="str">
        <f t="shared" si="4"/>
        <v>Perf. Test WI sim</v>
      </c>
      <c r="F171" s="1" t="e">
        <f>VLOOKUP(B171,input!$L$4:$M$25,2,FALSE)</f>
        <v>#N/A</v>
      </c>
      <c r="G171" s="1" t="str">
        <f t="shared" si="5"/>
        <v>Perf. Test WI sim</v>
      </c>
    </row>
    <row r="172" spans="1:7" ht="30" x14ac:dyDescent="0.25">
      <c r="A172" s="5" t="s">
        <v>351</v>
      </c>
      <c r="B172" s="14" t="s">
        <v>352</v>
      </c>
      <c r="C172" s="19"/>
      <c r="D172" s="34">
        <v>0</v>
      </c>
      <c r="E172" s="41">
        <f t="shared" si="4"/>
        <v>0</v>
      </c>
      <c r="F172" s="1" t="e">
        <f>VLOOKUP(B172,input!$L$4:$M$25,2,FALSE)</f>
        <v>#N/A</v>
      </c>
      <c r="G172" s="1">
        <f t="shared" si="5"/>
        <v>0</v>
      </c>
    </row>
    <row r="173" spans="1:7" ht="30" x14ac:dyDescent="0.25">
      <c r="A173" s="5" t="s">
        <v>353</v>
      </c>
      <c r="B173" s="14" t="s">
        <v>354</v>
      </c>
      <c r="C173" s="19" t="s">
        <v>33</v>
      </c>
      <c r="D173" s="36">
        <v>40.049999237060547</v>
      </c>
      <c r="E173" s="41">
        <f t="shared" si="4"/>
        <v>30</v>
      </c>
      <c r="F173" s="1">
        <f>VLOOKUP(B173,input!$L$4:$M$25,2,FALSE)</f>
        <v>30</v>
      </c>
      <c r="G173" s="1">
        <f t="shared" si="5"/>
        <v>30</v>
      </c>
    </row>
    <row r="174" spans="1:7" ht="30" x14ac:dyDescent="0.25">
      <c r="A174" s="5" t="s">
        <v>355</v>
      </c>
      <c r="B174" s="14" t="s">
        <v>356</v>
      </c>
      <c r="C174" s="19" t="s">
        <v>33</v>
      </c>
      <c r="D174" s="35">
        <v>6.6100001335144043</v>
      </c>
      <c r="E174" s="41">
        <f t="shared" si="4"/>
        <v>6.6100001335144043</v>
      </c>
      <c r="F174" s="1" t="e">
        <f>VLOOKUP(B174,input!$L$4:$M$25,2,FALSE)</f>
        <v>#N/A</v>
      </c>
      <c r="G174" s="1">
        <f t="shared" si="5"/>
        <v>6.6100001335144043</v>
      </c>
    </row>
    <row r="175" spans="1:7" x14ac:dyDescent="0.25">
      <c r="A175" s="5" t="s">
        <v>357</v>
      </c>
      <c r="B175" s="14" t="s">
        <v>358</v>
      </c>
      <c r="C175" s="19" t="s">
        <v>33</v>
      </c>
      <c r="D175" s="36">
        <v>39.349998474121094</v>
      </c>
      <c r="E175" s="41">
        <f t="shared" si="4"/>
        <v>39.349998474121094</v>
      </c>
      <c r="F175" s="1" t="e">
        <f>VLOOKUP(B175,input!$L$4:$M$25,2,FALSE)</f>
        <v>#N/A</v>
      </c>
      <c r="G175" s="1">
        <f t="shared" si="5"/>
        <v>39.349998474121094</v>
      </c>
    </row>
    <row r="176" spans="1:7" x14ac:dyDescent="0.25">
      <c r="A176" s="5" t="s">
        <v>359</v>
      </c>
      <c r="B176" s="14" t="s">
        <v>360</v>
      </c>
      <c r="C176" s="19" t="s">
        <v>33</v>
      </c>
      <c r="D176" s="35">
        <v>2.7799999713897705</v>
      </c>
      <c r="E176" s="41">
        <f t="shared" si="4"/>
        <v>2.7799999713897705</v>
      </c>
      <c r="F176" s="1" t="e">
        <f>VLOOKUP(B176,input!$L$4:$M$25,2,FALSE)</f>
        <v>#N/A</v>
      </c>
      <c r="G176" s="1">
        <f t="shared" si="5"/>
        <v>2.7799999713897705</v>
      </c>
    </row>
    <row r="177" spans="1:7" ht="30" x14ac:dyDescent="0.25">
      <c r="A177" s="5" t="s">
        <v>361</v>
      </c>
      <c r="B177" s="14" t="s">
        <v>362</v>
      </c>
      <c r="C177" s="19" t="s">
        <v>33</v>
      </c>
      <c r="D177" s="38">
        <v>0.55000001192092896</v>
      </c>
      <c r="E177" s="41">
        <f t="shared" si="4"/>
        <v>0.55000001192092896</v>
      </c>
      <c r="F177" s="1" t="e">
        <f>VLOOKUP(B177,input!$L$4:$M$25,2,FALSE)</f>
        <v>#N/A</v>
      </c>
      <c r="G177" s="1">
        <f t="shared" si="5"/>
        <v>0.55000001192092896</v>
      </c>
    </row>
    <row r="178" spans="1:7" ht="30" x14ac:dyDescent="0.25">
      <c r="A178" s="5" t="s">
        <v>363</v>
      </c>
      <c r="B178" s="14" t="s">
        <v>364</v>
      </c>
      <c r="C178" s="19" t="s">
        <v>33</v>
      </c>
      <c r="D178" s="34">
        <v>0</v>
      </c>
      <c r="E178" s="41">
        <f t="shared" si="4"/>
        <v>0</v>
      </c>
      <c r="F178" s="1" t="e">
        <f>VLOOKUP(B178,input!$L$4:$M$25,2,FALSE)</f>
        <v>#N/A</v>
      </c>
      <c r="G178" s="1">
        <f t="shared" si="5"/>
        <v>0</v>
      </c>
    </row>
    <row r="179" spans="1:7" x14ac:dyDescent="0.25">
      <c r="A179" s="5" t="s">
        <v>365</v>
      </c>
      <c r="B179" s="14" t="s">
        <v>366</v>
      </c>
      <c r="C179" s="19" t="s">
        <v>33</v>
      </c>
      <c r="D179" s="38">
        <v>0.25</v>
      </c>
      <c r="E179" s="41">
        <f t="shared" si="4"/>
        <v>0.25</v>
      </c>
      <c r="F179" s="1" t="e">
        <f>VLOOKUP(B179,input!$L$4:$M$25,2,FALSE)</f>
        <v>#N/A</v>
      </c>
      <c r="G179" s="1">
        <f t="shared" si="5"/>
        <v>0.25</v>
      </c>
    </row>
    <row r="180" spans="1:7" ht="30" x14ac:dyDescent="0.25">
      <c r="A180" s="5" t="s">
        <v>367</v>
      </c>
      <c r="B180" s="14" t="s">
        <v>368</v>
      </c>
      <c r="C180" s="19" t="s">
        <v>33</v>
      </c>
      <c r="D180" s="36">
        <v>10.410001754760742</v>
      </c>
      <c r="E180" s="41">
        <f t="shared" si="4"/>
        <v>10.410001754760742</v>
      </c>
      <c r="F180" s="1" t="e">
        <f>VLOOKUP(B180,input!$L$4:$M$25,2,FALSE)</f>
        <v>#N/A</v>
      </c>
      <c r="G180" s="1">
        <f t="shared" si="5"/>
        <v>10.410001754760742</v>
      </c>
    </row>
    <row r="181" spans="1:7" x14ac:dyDescent="0.25">
      <c r="A181" s="5" t="s">
        <v>369</v>
      </c>
      <c r="B181" s="14" t="s">
        <v>370</v>
      </c>
      <c r="C181" s="19" t="s">
        <v>371</v>
      </c>
      <c r="D181" s="34">
        <v>16747</v>
      </c>
      <c r="E181" s="41">
        <f t="shared" si="4"/>
        <v>16747</v>
      </c>
      <c r="F181" s="1">
        <f>VLOOKUP(B181,input!$L$4:$M$25,2,FALSE)</f>
        <v>16747</v>
      </c>
      <c r="G181" s="1">
        <f t="shared" si="5"/>
        <v>16747</v>
      </c>
    </row>
    <row r="182" spans="1:7" ht="30" x14ac:dyDescent="0.25">
      <c r="A182" s="5" t="s">
        <v>372</v>
      </c>
      <c r="B182" s="14" t="s">
        <v>373</v>
      </c>
      <c r="C182" s="19" t="s">
        <v>33</v>
      </c>
      <c r="D182" s="36">
        <v>28.420000076293945</v>
      </c>
      <c r="E182" s="41">
        <f t="shared" si="4"/>
        <v>28.420000076293945</v>
      </c>
      <c r="F182" s="1" t="e">
        <f>VLOOKUP(B182,input!$L$4:$M$25,2,FALSE)</f>
        <v>#N/A</v>
      </c>
      <c r="G182" s="1">
        <f t="shared" si="5"/>
        <v>28.420000076293945</v>
      </c>
    </row>
    <row r="183" spans="1:7" ht="30" x14ac:dyDescent="0.25">
      <c r="A183" s="5" t="s">
        <v>374</v>
      </c>
      <c r="B183" s="14" t="s">
        <v>375</v>
      </c>
      <c r="C183" s="19" t="s">
        <v>376</v>
      </c>
      <c r="D183" s="35">
        <v>1.2978314161300659</v>
      </c>
      <c r="E183" s="41">
        <f t="shared" si="4"/>
        <v>1.2978314161300659</v>
      </c>
      <c r="F183" s="1" t="e">
        <f>VLOOKUP(B183,input!$L$4:$M$25,2,FALSE)</f>
        <v>#N/A</v>
      </c>
      <c r="G183" s="1">
        <f t="shared" si="5"/>
        <v>1.2978314161300659</v>
      </c>
    </row>
    <row r="184" spans="1:7" ht="30" x14ac:dyDescent="0.25">
      <c r="A184" s="5" t="s">
        <v>377</v>
      </c>
      <c r="B184" s="14" t="s">
        <v>378</v>
      </c>
      <c r="C184" s="19" t="s">
        <v>376</v>
      </c>
      <c r="D184" s="35">
        <v>2.0932765007019043</v>
      </c>
      <c r="E184" s="41">
        <f t="shared" si="4"/>
        <v>2.0932765007019043</v>
      </c>
      <c r="F184" s="1" t="e">
        <f>VLOOKUP(B184,input!$L$4:$M$25,2,FALSE)</f>
        <v>#N/A</v>
      </c>
      <c r="G184" s="1">
        <f t="shared" si="5"/>
        <v>2.0932765007019043</v>
      </c>
    </row>
    <row r="185" spans="1:7" ht="30" x14ac:dyDescent="0.25">
      <c r="A185" s="5" t="s">
        <v>379</v>
      </c>
      <c r="B185" s="14" t="s">
        <v>380</v>
      </c>
      <c r="C185" s="19"/>
      <c r="D185" s="36">
        <v>46</v>
      </c>
      <c r="E185" s="41">
        <f t="shared" si="4"/>
        <v>46</v>
      </c>
      <c r="F185" s="1" t="e">
        <f>VLOOKUP(B185,input!$L$4:$M$25,2,FALSE)</f>
        <v>#N/A</v>
      </c>
      <c r="G185" s="1">
        <f t="shared" si="5"/>
        <v>46</v>
      </c>
    </row>
    <row r="186" spans="1:7" ht="30" x14ac:dyDescent="0.25">
      <c r="A186" s="5" t="s">
        <v>381</v>
      </c>
      <c r="B186" s="14" t="s">
        <v>382</v>
      </c>
      <c r="C186" s="19" t="s">
        <v>33</v>
      </c>
      <c r="D186" s="36">
        <v>18</v>
      </c>
      <c r="E186" s="41">
        <f t="shared" si="4"/>
        <v>18</v>
      </c>
      <c r="F186" s="1" t="e">
        <f>VLOOKUP(B186,input!$L$4:$M$25,2,FALSE)</f>
        <v>#N/A</v>
      </c>
      <c r="G186" s="1">
        <f t="shared" si="5"/>
        <v>18</v>
      </c>
    </row>
    <row r="187" spans="1:7" ht="30" x14ac:dyDescent="0.25">
      <c r="A187" s="5" t="s">
        <v>383</v>
      </c>
      <c r="B187" s="14" t="s">
        <v>384</v>
      </c>
      <c r="C187" s="19" t="s">
        <v>33</v>
      </c>
      <c r="D187" s="36">
        <v>19</v>
      </c>
      <c r="E187" s="41">
        <f t="shared" si="4"/>
        <v>19</v>
      </c>
      <c r="F187" s="1" t="e">
        <f>VLOOKUP(B187,input!$L$4:$M$25,2,FALSE)</f>
        <v>#N/A</v>
      </c>
      <c r="G187" s="1">
        <f t="shared" si="5"/>
        <v>19</v>
      </c>
    </row>
    <row r="188" spans="1:7" ht="30" x14ac:dyDescent="0.25">
      <c r="A188" s="5" t="s">
        <v>385</v>
      </c>
      <c r="B188" s="14" t="s">
        <v>386</v>
      </c>
      <c r="C188" s="19" t="s">
        <v>33</v>
      </c>
      <c r="D188" s="36">
        <v>23.5</v>
      </c>
      <c r="E188" s="41">
        <f t="shared" si="4"/>
        <v>23.5</v>
      </c>
      <c r="F188" s="1" t="e">
        <f>VLOOKUP(B188,input!$L$4:$M$25,2,FALSE)</f>
        <v>#N/A</v>
      </c>
      <c r="G188" s="1">
        <f t="shared" si="5"/>
        <v>23.5</v>
      </c>
    </row>
    <row r="189" spans="1:7" ht="30" x14ac:dyDescent="0.25">
      <c r="A189" s="5" t="s">
        <v>387</v>
      </c>
      <c r="B189" s="14" t="s">
        <v>388</v>
      </c>
      <c r="C189" s="19" t="s">
        <v>33</v>
      </c>
      <c r="D189" s="36">
        <v>18.5</v>
      </c>
      <c r="E189" s="41">
        <f t="shared" si="4"/>
        <v>18.5</v>
      </c>
      <c r="F189" s="1" t="e">
        <f>VLOOKUP(B189,input!$L$4:$M$25,2,FALSE)</f>
        <v>#N/A</v>
      </c>
      <c r="G189" s="1">
        <f t="shared" si="5"/>
        <v>18.5</v>
      </c>
    </row>
    <row r="190" spans="1:7" ht="30" x14ac:dyDescent="0.25">
      <c r="A190" s="5" t="s">
        <v>389</v>
      </c>
      <c r="B190" s="14" t="s">
        <v>390</v>
      </c>
      <c r="C190" s="19" t="s">
        <v>33</v>
      </c>
      <c r="D190" s="35">
        <v>7.0999999046325684</v>
      </c>
      <c r="E190" s="41">
        <f t="shared" si="4"/>
        <v>7.0999999046325684</v>
      </c>
      <c r="F190" s="1" t="e">
        <f>VLOOKUP(B190,input!$L$4:$M$25,2,FALSE)</f>
        <v>#N/A</v>
      </c>
      <c r="G190" s="1">
        <f t="shared" si="5"/>
        <v>7.0999999046325684</v>
      </c>
    </row>
    <row r="191" spans="1:7" ht="30" x14ac:dyDescent="0.25">
      <c r="A191" s="5" t="s">
        <v>391</v>
      </c>
      <c r="B191" s="14" t="s">
        <v>392</v>
      </c>
      <c r="C191" s="19" t="s">
        <v>33</v>
      </c>
      <c r="D191" s="35">
        <v>5</v>
      </c>
      <c r="E191" s="41">
        <f t="shared" si="4"/>
        <v>5</v>
      </c>
      <c r="F191" s="1" t="e">
        <f>VLOOKUP(B191,input!$L$4:$M$25,2,FALSE)</f>
        <v>#N/A</v>
      </c>
      <c r="G191" s="1">
        <f t="shared" si="5"/>
        <v>5</v>
      </c>
    </row>
    <row r="192" spans="1:7" ht="30" x14ac:dyDescent="0.25">
      <c r="A192" s="5" t="s">
        <v>393</v>
      </c>
      <c r="B192" s="14" t="s">
        <v>394</v>
      </c>
      <c r="C192" s="19" t="s">
        <v>33</v>
      </c>
      <c r="D192" s="38">
        <v>0.5</v>
      </c>
      <c r="E192" s="41">
        <f t="shared" si="4"/>
        <v>0.5</v>
      </c>
      <c r="F192" s="1" t="e">
        <f>VLOOKUP(B192,input!$L$4:$M$25,2,FALSE)</f>
        <v>#N/A</v>
      </c>
      <c r="G192" s="1">
        <f t="shared" si="5"/>
        <v>0.5</v>
      </c>
    </row>
    <row r="193" spans="1:7" ht="30" x14ac:dyDescent="0.25">
      <c r="A193" s="5" t="s">
        <v>395</v>
      </c>
      <c r="B193" s="14" t="s">
        <v>396</v>
      </c>
      <c r="C193" s="19" t="s">
        <v>33</v>
      </c>
      <c r="D193" s="38">
        <v>0.69999998807907104</v>
      </c>
      <c r="E193" s="41">
        <f t="shared" si="4"/>
        <v>0.69999998807907104</v>
      </c>
      <c r="F193" s="1" t="e">
        <f>VLOOKUP(B193,input!$L$4:$M$25,2,FALSE)</f>
        <v>#N/A</v>
      </c>
      <c r="G193" s="1">
        <f t="shared" si="5"/>
        <v>0.69999998807907104</v>
      </c>
    </row>
    <row r="194" spans="1:7" ht="30" x14ac:dyDescent="0.25">
      <c r="A194" s="5" t="s">
        <v>397</v>
      </c>
      <c r="B194" s="14" t="s">
        <v>398</v>
      </c>
      <c r="C194" s="19" t="s">
        <v>33</v>
      </c>
      <c r="D194" s="38">
        <v>3.9999999105930328E-2</v>
      </c>
      <c r="E194" s="41">
        <f t="shared" si="4"/>
        <v>3.9999999105930328E-2</v>
      </c>
      <c r="F194" s="1" t="e">
        <f>VLOOKUP(B194,input!$L$4:$M$25,2,FALSE)</f>
        <v>#N/A</v>
      </c>
      <c r="G194" s="1">
        <f t="shared" si="5"/>
        <v>3.9999999105930328E-2</v>
      </c>
    </row>
    <row r="195" spans="1:7" ht="30" x14ac:dyDescent="0.25">
      <c r="A195" s="5" t="s">
        <v>399</v>
      </c>
      <c r="B195" s="14" t="s">
        <v>400</v>
      </c>
      <c r="C195" s="19" t="s">
        <v>33</v>
      </c>
      <c r="D195" s="35">
        <v>7.6599998474121094</v>
      </c>
      <c r="E195" s="41">
        <f t="shared" si="4"/>
        <v>7.6599998474121094</v>
      </c>
      <c r="F195" s="1" t="e">
        <f>VLOOKUP(B195,input!$L$4:$M$25,2,FALSE)</f>
        <v>#N/A</v>
      </c>
      <c r="G195" s="1">
        <f t="shared" si="5"/>
        <v>7.6599998474121094</v>
      </c>
    </row>
    <row r="196" spans="1:7" ht="30" x14ac:dyDescent="0.25">
      <c r="A196" s="5" t="s">
        <v>401</v>
      </c>
      <c r="B196" s="14" t="s">
        <v>402</v>
      </c>
      <c r="C196" s="19" t="s">
        <v>33</v>
      </c>
      <c r="D196" s="34">
        <v>0</v>
      </c>
      <c r="E196" s="41">
        <f t="shared" si="4"/>
        <v>0</v>
      </c>
      <c r="F196" s="1" t="e">
        <f>VLOOKUP(B196,input!$L$4:$M$25,2,FALSE)</f>
        <v>#N/A</v>
      </c>
      <c r="G196" s="1">
        <f t="shared" si="5"/>
        <v>0</v>
      </c>
    </row>
    <row r="197" spans="1:7" ht="30" x14ac:dyDescent="0.25">
      <c r="A197" s="5" t="s">
        <v>403</v>
      </c>
      <c r="B197" s="14" t="s">
        <v>404</v>
      </c>
      <c r="C197" s="19" t="s">
        <v>30</v>
      </c>
      <c r="D197" s="37">
        <v>1095</v>
      </c>
      <c r="E197" s="41">
        <f t="shared" si="4"/>
        <v>1095</v>
      </c>
      <c r="F197" s="1" t="e">
        <f>VLOOKUP(B197,input!$L$4:$M$25,2,FALSE)</f>
        <v>#N/A</v>
      </c>
      <c r="G197" s="1">
        <f t="shared" si="5"/>
        <v>1095</v>
      </c>
    </row>
    <row r="198" spans="1:7" ht="30" x14ac:dyDescent="0.25">
      <c r="A198" s="5" t="s">
        <v>405</v>
      </c>
      <c r="B198" s="14" t="s">
        <v>406</v>
      </c>
      <c r="C198" s="19" t="s">
        <v>30</v>
      </c>
      <c r="D198" s="37">
        <v>1130</v>
      </c>
      <c r="E198" s="41">
        <f t="shared" si="4"/>
        <v>1130</v>
      </c>
      <c r="F198" s="1" t="e">
        <f>VLOOKUP(B198,input!$L$4:$M$25,2,FALSE)</f>
        <v>#N/A</v>
      </c>
      <c r="G198" s="1">
        <f t="shared" si="5"/>
        <v>1130</v>
      </c>
    </row>
    <row r="199" spans="1:7" x14ac:dyDescent="0.25">
      <c r="A199" s="5" t="s">
        <v>407</v>
      </c>
      <c r="B199" s="14" t="s">
        <v>408</v>
      </c>
      <c r="C199" s="19" t="s">
        <v>41</v>
      </c>
      <c r="D199" s="37">
        <v>239.49998474121094</v>
      </c>
      <c r="E199" s="41">
        <f t="shared" si="4"/>
        <v>239.49998474121094</v>
      </c>
      <c r="F199" s="1" t="e">
        <f>VLOOKUP(B199,input!$L$4:$M$25,2,FALSE)</f>
        <v>#N/A</v>
      </c>
      <c r="G199" s="1">
        <f t="shared" si="5"/>
        <v>239.49998474121094</v>
      </c>
    </row>
    <row r="200" spans="1:7" ht="30" x14ac:dyDescent="0.25">
      <c r="A200" s="5" t="s">
        <v>409</v>
      </c>
      <c r="B200" s="14" t="s">
        <v>410</v>
      </c>
      <c r="C200" s="19" t="s">
        <v>347</v>
      </c>
      <c r="D200" s="34">
        <v>0</v>
      </c>
      <c r="E200" s="41">
        <f t="shared" si="4"/>
        <v>0</v>
      </c>
      <c r="F200" s="1" t="e">
        <f>VLOOKUP(B200,input!$L$4:$M$25,2,FALSE)</f>
        <v>#N/A</v>
      </c>
      <c r="G200" s="1">
        <f t="shared" si="5"/>
        <v>0</v>
      </c>
    </row>
    <row r="201" spans="1:7" ht="30" x14ac:dyDescent="0.25">
      <c r="A201" s="5" t="s">
        <v>411</v>
      </c>
      <c r="B201" s="14" t="s">
        <v>412</v>
      </c>
      <c r="C201" s="19" t="s">
        <v>413</v>
      </c>
      <c r="D201" s="34">
        <v>0</v>
      </c>
      <c r="E201" s="41">
        <f t="shared" ref="E201:E264" si="6">G201</f>
        <v>0</v>
      </c>
      <c r="F201" s="1" t="e">
        <f>VLOOKUP(B201,input!$L$4:$M$25,2,FALSE)</f>
        <v>#N/A</v>
      </c>
      <c r="G201" s="1">
        <f t="shared" ref="G201:G264" si="7">_xlfn.IFNA(F201,D201)</f>
        <v>0</v>
      </c>
    </row>
    <row r="202" spans="1:7" x14ac:dyDescent="0.25">
      <c r="A202" s="5" t="s">
        <v>414</v>
      </c>
      <c r="B202" s="14" t="s">
        <v>415</v>
      </c>
      <c r="C202" s="19" t="s">
        <v>41</v>
      </c>
      <c r="D202" s="37">
        <v>211.16799926757812</v>
      </c>
      <c r="E202" s="41">
        <f t="shared" si="6"/>
        <v>211.16799926757812</v>
      </c>
      <c r="F202" s="1" t="e">
        <f>VLOOKUP(B202,input!$L$4:$M$25,2,FALSE)</f>
        <v>#N/A</v>
      </c>
      <c r="G202" s="1">
        <f t="shared" si="7"/>
        <v>211.16799926757812</v>
      </c>
    </row>
    <row r="203" spans="1:7" ht="30" x14ac:dyDescent="0.25">
      <c r="A203" s="5" t="s">
        <v>416</v>
      </c>
      <c r="B203" s="14" t="s">
        <v>417</v>
      </c>
      <c r="C203" s="19" t="s">
        <v>347</v>
      </c>
      <c r="D203" s="34">
        <v>0</v>
      </c>
      <c r="E203" s="41">
        <f t="shared" si="6"/>
        <v>0</v>
      </c>
      <c r="F203" s="1" t="e">
        <f>VLOOKUP(B203,input!$L$4:$M$25,2,FALSE)</f>
        <v>#N/A</v>
      </c>
      <c r="G203" s="1">
        <f t="shared" si="7"/>
        <v>0</v>
      </c>
    </row>
    <row r="204" spans="1:7" ht="30" x14ac:dyDescent="0.25">
      <c r="A204" s="5" t="s">
        <v>418</v>
      </c>
      <c r="B204" s="14" t="s">
        <v>419</v>
      </c>
      <c r="C204" s="19" t="s">
        <v>413</v>
      </c>
      <c r="D204" s="34">
        <v>0</v>
      </c>
      <c r="E204" s="41">
        <f t="shared" si="6"/>
        <v>0</v>
      </c>
      <c r="F204" s="1" t="e">
        <f>VLOOKUP(B204,input!$L$4:$M$25,2,FALSE)</f>
        <v>#N/A</v>
      </c>
      <c r="G204" s="1">
        <f t="shared" si="7"/>
        <v>0</v>
      </c>
    </row>
    <row r="205" spans="1:7" x14ac:dyDescent="0.25">
      <c r="A205" s="5" t="s">
        <v>420</v>
      </c>
      <c r="B205" s="14" t="s">
        <v>421</v>
      </c>
      <c r="C205" s="19" t="s">
        <v>41</v>
      </c>
      <c r="D205" s="37">
        <v>211.16799926757812</v>
      </c>
      <c r="E205" s="41">
        <f t="shared" si="6"/>
        <v>211.16799926757812</v>
      </c>
      <c r="F205" s="1" t="e">
        <f>VLOOKUP(B205,input!$L$4:$M$25,2,FALSE)</f>
        <v>#N/A</v>
      </c>
      <c r="G205" s="1">
        <f t="shared" si="7"/>
        <v>211.16799926757812</v>
      </c>
    </row>
    <row r="206" spans="1:7" ht="30" x14ac:dyDescent="0.25">
      <c r="A206" s="5" t="s">
        <v>422</v>
      </c>
      <c r="B206" s="14" t="s">
        <v>423</v>
      </c>
      <c r="C206" s="19" t="s">
        <v>347</v>
      </c>
      <c r="D206" s="34">
        <v>0</v>
      </c>
      <c r="E206" s="41">
        <f t="shared" si="6"/>
        <v>0</v>
      </c>
      <c r="F206" s="1" t="e">
        <f>VLOOKUP(B206,input!$L$4:$M$25,2,FALSE)</f>
        <v>#N/A</v>
      </c>
      <c r="G206" s="1">
        <f t="shared" si="7"/>
        <v>0</v>
      </c>
    </row>
    <row r="207" spans="1:7" ht="30" x14ac:dyDescent="0.25">
      <c r="A207" s="5" t="s">
        <v>424</v>
      </c>
      <c r="B207" s="14" t="s">
        <v>425</v>
      </c>
      <c r="C207" s="19" t="s">
        <v>413</v>
      </c>
      <c r="D207" s="34">
        <v>0</v>
      </c>
      <c r="E207" s="41">
        <f t="shared" si="6"/>
        <v>0</v>
      </c>
      <c r="F207" s="1" t="e">
        <f>VLOOKUP(B207,input!$L$4:$M$25,2,FALSE)</f>
        <v>#N/A</v>
      </c>
      <c r="G207" s="1">
        <f t="shared" si="7"/>
        <v>0</v>
      </c>
    </row>
    <row r="208" spans="1:7" x14ac:dyDescent="0.25">
      <c r="A208" s="5" t="s">
        <v>426</v>
      </c>
      <c r="B208" s="14" t="s">
        <v>427</v>
      </c>
      <c r="C208" s="19" t="s">
        <v>41</v>
      </c>
      <c r="D208" s="37">
        <v>239.49998474121094</v>
      </c>
      <c r="E208" s="41">
        <f t="shared" si="6"/>
        <v>239.49998474121094</v>
      </c>
      <c r="F208" s="1" t="e">
        <f>VLOOKUP(B208,input!$L$4:$M$25,2,FALSE)</f>
        <v>#N/A</v>
      </c>
      <c r="G208" s="1">
        <f t="shared" si="7"/>
        <v>239.49998474121094</v>
      </c>
    </row>
    <row r="209" spans="1:7" ht="30" x14ac:dyDescent="0.25">
      <c r="A209" s="5" t="s">
        <v>428</v>
      </c>
      <c r="B209" s="14" t="s">
        <v>429</v>
      </c>
      <c r="C209" s="19" t="s">
        <v>347</v>
      </c>
      <c r="D209" s="34">
        <v>0</v>
      </c>
      <c r="E209" s="41">
        <f t="shared" si="6"/>
        <v>0</v>
      </c>
      <c r="F209" s="1" t="e">
        <f>VLOOKUP(B209,input!$L$4:$M$25,2,FALSE)</f>
        <v>#N/A</v>
      </c>
      <c r="G209" s="1">
        <f t="shared" si="7"/>
        <v>0</v>
      </c>
    </row>
    <row r="210" spans="1:7" ht="30" x14ac:dyDescent="0.25">
      <c r="A210" s="5" t="s">
        <v>430</v>
      </c>
      <c r="B210" s="14" t="s">
        <v>431</v>
      </c>
      <c r="C210" s="19" t="s">
        <v>413</v>
      </c>
      <c r="D210" s="34">
        <v>0</v>
      </c>
      <c r="E210" s="41">
        <f t="shared" si="6"/>
        <v>0</v>
      </c>
      <c r="F210" s="1" t="e">
        <f>VLOOKUP(B210,input!$L$4:$M$25,2,FALSE)</f>
        <v>#N/A</v>
      </c>
      <c r="G210" s="1">
        <f t="shared" si="7"/>
        <v>0</v>
      </c>
    </row>
    <row r="211" spans="1:7" ht="30" x14ac:dyDescent="0.25">
      <c r="A211" s="5" t="s">
        <v>432</v>
      </c>
      <c r="B211" s="14" t="s">
        <v>433</v>
      </c>
      <c r="C211" s="19" t="s">
        <v>33</v>
      </c>
      <c r="D211" s="36">
        <v>75</v>
      </c>
      <c r="E211" s="41">
        <f t="shared" si="6"/>
        <v>75</v>
      </c>
      <c r="F211" s="1" t="e">
        <f>VLOOKUP(B211,input!$L$4:$M$25,2,FALSE)</f>
        <v>#N/A</v>
      </c>
      <c r="G211" s="1">
        <f t="shared" si="7"/>
        <v>75</v>
      </c>
    </row>
    <row r="212" spans="1:7" ht="30" x14ac:dyDescent="0.25">
      <c r="A212" s="5" t="s">
        <v>434</v>
      </c>
      <c r="B212" s="14" t="s">
        <v>435</v>
      </c>
      <c r="C212" s="19"/>
      <c r="D212" s="35">
        <v>1.0349382162094116</v>
      </c>
      <c r="E212" s="41">
        <f t="shared" si="6"/>
        <v>1.0349382162094116</v>
      </c>
      <c r="F212" s="1" t="e">
        <f>VLOOKUP(B212,input!$L$4:$M$25,2,FALSE)</f>
        <v>#N/A</v>
      </c>
      <c r="G212" s="1">
        <f t="shared" si="7"/>
        <v>1.0349382162094116</v>
      </c>
    </row>
    <row r="213" spans="1:7" ht="30" x14ac:dyDescent="0.25">
      <c r="A213" s="5" t="s">
        <v>436</v>
      </c>
      <c r="B213" s="14" t="s">
        <v>437</v>
      </c>
      <c r="C213" s="19" t="s">
        <v>33</v>
      </c>
      <c r="D213" s="36">
        <v>50</v>
      </c>
      <c r="E213" s="41">
        <f t="shared" si="6"/>
        <v>50</v>
      </c>
      <c r="F213" s="1" t="e">
        <f>VLOOKUP(B213,input!$L$4:$M$25,2,FALSE)</f>
        <v>#N/A</v>
      </c>
      <c r="G213" s="1">
        <f t="shared" si="7"/>
        <v>50</v>
      </c>
    </row>
    <row r="214" spans="1:7" ht="30" x14ac:dyDescent="0.25">
      <c r="A214" s="5" t="s">
        <v>438</v>
      </c>
      <c r="B214" s="14" t="s">
        <v>439</v>
      </c>
      <c r="C214" s="19"/>
      <c r="D214" s="35">
        <v>1.0349382162094116</v>
      </c>
      <c r="E214" s="41">
        <f t="shared" si="6"/>
        <v>1.0349382162094116</v>
      </c>
      <c r="F214" s="1" t="e">
        <f>VLOOKUP(B214,input!$L$4:$M$25,2,FALSE)</f>
        <v>#N/A</v>
      </c>
      <c r="G214" s="1">
        <f t="shared" si="7"/>
        <v>1.0349382162094116</v>
      </c>
    </row>
    <row r="215" spans="1:7" ht="30" x14ac:dyDescent="0.25">
      <c r="A215" s="5" t="s">
        <v>440</v>
      </c>
      <c r="B215" s="14" t="s">
        <v>441</v>
      </c>
      <c r="C215" s="19" t="s">
        <v>33</v>
      </c>
      <c r="D215" s="36">
        <v>50</v>
      </c>
      <c r="E215" s="41">
        <f t="shared" si="6"/>
        <v>50</v>
      </c>
      <c r="F215" s="1" t="e">
        <f>VLOOKUP(B215,input!$L$4:$M$25,2,FALSE)</f>
        <v>#N/A</v>
      </c>
      <c r="G215" s="1">
        <f t="shared" si="7"/>
        <v>50</v>
      </c>
    </row>
    <row r="216" spans="1:7" ht="30" x14ac:dyDescent="0.25">
      <c r="A216" s="5" t="s">
        <v>442</v>
      </c>
      <c r="B216" s="14" t="s">
        <v>443</v>
      </c>
      <c r="C216" s="19"/>
      <c r="D216" s="35">
        <v>1.0349382162094116</v>
      </c>
      <c r="E216" s="41">
        <f t="shared" si="6"/>
        <v>1.0349382162094116</v>
      </c>
      <c r="F216" s="1" t="e">
        <f>VLOOKUP(B216,input!$L$4:$M$25,2,FALSE)</f>
        <v>#N/A</v>
      </c>
      <c r="G216" s="1">
        <f t="shared" si="7"/>
        <v>1.0349382162094116</v>
      </c>
    </row>
    <row r="217" spans="1:7" ht="30" x14ac:dyDescent="0.25">
      <c r="A217" s="5" t="s">
        <v>444</v>
      </c>
      <c r="B217" s="14" t="s">
        <v>445</v>
      </c>
      <c r="C217" s="19" t="s">
        <v>33</v>
      </c>
      <c r="D217" s="36">
        <v>50</v>
      </c>
      <c r="E217" s="41">
        <f t="shared" si="6"/>
        <v>50</v>
      </c>
      <c r="F217" s="1" t="e">
        <f>VLOOKUP(B217,input!$L$4:$M$25,2,FALSE)</f>
        <v>#N/A</v>
      </c>
      <c r="G217" s="1">
        <f t="shared" si="7"/>
        <v>50</v>
      </c>
    </row>
    <row r="218" spans="1:7" ht="30" x14ac:dyDescent="0.25">
      <c r="A218" s="5" t="s">
        <v>446</v>
      </c>
      <c r="B218" s="14" t="s">
        <v>447</v>
      </c>
      <c r="C218" s="19"/>
      <c r="D218" s="35">
        <v>1.75</v>
      </c>
      <c r="E218" s="41">
        <f t="shared" si="6"/>
        <v>1.75</v>
      </c>
      <c r="F218" s="1" t="e">
        <f>VLOOKUP(B218,input!$L$4:$M$25,2,FALSE)</f>
        <v>#N/A</v>
      </c>
      <c r="G218" s="1">
        <f t="shared" si="7"/>
        <v>1.75</v>
      </c>
    </row>
    <row r="219" spans="1:7" ht="30" x14ac:dyDescent="0.25">
      <c r="A219" s="5" t="s">
        <v>448</v>
      </c>
      <c r="B219" s="14" t="s">
        <v>449</v>
      </c>
      <c r="C219" s="19" t="s">
        <v>33</v>
      </c>
      <c r="D219" s="36">
        <v>50</v>
      </c>
      <c r="E219" s="41">
        <f t="shared" si="6"/>
        <v>50</v>
      </c>
      <c r="F219" s="1" t="e">
        <f>VLOOKUP(B219,input!$L$4:$M$25,2,FALSE)</f>
        <v>#N/A</v>
      </c>
      <c r="G219" s="1">
        <f t="shared" si="7"/>
        <v>50</v>
      </c>
    </row>
    <row r="220" spans="1:7" ht="30" x14ac:dyDescent="0.25">
      <c r="A220" s="5" t="s">
        <v>450</v>
      </c>
      <c r="B220" s="14" t="s">
        <v>451</v>
      </c>
      <c r="C220" s="19"/>
      <c r="D220" s="35">
        <v>1.3898880481719971</v>
      </c>
      <c r="E220" s="41">
        <f t="shared" si="6"/>
        <v>1.3898880481719971</v>
      </c>
      <c r="F220" s="1" t="e">
        <f>VLOOKUP(B220,input!$L$4:$M$25,2,FALSE)</f>
        <v>#N/A</v>
      </c>
      <c r="G220" s="1">
        <f t="shared" si="7"/>
        <v>1.3898880481719971</v>
      </c>
    </row>
    <row r="221" spans="1:7" ht="30" x14ac:dyDescent="0.25">
      <c r="A221" s="5" t="s">
        <v>452</v>
      </c>
      <c r="B221" s="14" t="s">
        <v>453</v>
      </c>
      <c r="C221" s="19" t="s">
        <v>33</v>
      </c>
      <c r="D221" s="36">
        <v>50</v>
      </c>
      <c r="E221" s="41">
        <f t="shared" si="6"/>
        <v>50</v>
      </c>
      <c r="F221" s="1" t="e">
        <f>VLOOKUP(B221,input!$L$4:$M$25,2,FALSE)</f>
        <v>#N/A</v>
      </c>
      <c r="G221" s="1">
        <f t="shared" si="7"/>
        <v>50</v>
      </c>
    </row>
    <row r="222" spans="1:7" ht="30" x14ac:dyDescent="0.25">
      <c r="A222" s="5" t="s">
        <v>454</v>
      </c>
      <c r="B222" s="14" t="s">
        <v>455</v>
      </c>
      <c r="C222" s="19"/>
      <c r="D222" s="35">
        <v>1.3898880481719971</v>
      </c>
      <c r="E222" s="41">
        <f t="shared" si="6"/>
        <v>1.3898880481719971</v>
      </c>
      <c r="F222" s="1" t="e">
        <f>VLOOKUP(B222,input!$L$4:$M$25,2,FALSE)</f>
        <v>#N/A</v>
      </c>
      <c r="G222" s="1">
        <f t="shared" si="7"/>
        <v>1.3898880481719971</v>
      </c>
    </row>
    <row r="223" spans="1:7" ht="30" x14ac:dyDescent="0.25">
      <c r="A223" s="5" t="s">
        <v>456</v>
      </c>
      <c r="B223" s="14" t="s">
        <v>457</v>
      </c>
      <c r="C223" s="19" t="s">
        <v>30</v>
      </c>
      <c r="D223" s="36">
        <v>14.999990463256836</v>
      </c>
      <c r="E223" s="41">
        <f t="shared" si="6"/>
        <v>14.999990463256836</v>
      </c>
      <c r="F223" s="1" t="e">
        <f>VLOOKUP(B223,input!$L$4:$M$25,2,FALSE)</f>
        <v>#N/A</v>
      </c>
      <c r="G223" s="1">
        <f t="shared" si="7"/>
        <v>14.999990463256836</v>
      </c>
    </row>
    <row r="224" spans="1:7" x14ac:dyDescent="0.25">
      <c r="A224" s="5" t="s">
        <v>458</v>
      </c>
      <c r="B224" s="14" t="s">
        <v>459</v>
      </c>
      <c r="C224" s="19"/>
      <c r="D224" s="35">
        <v>1</v>
      </c>
      <c r="E224" s="41">
        <f t="shared" si="6"/>
        <v>1</v>
      </c>
      <c r="F224" s="1" t="e">
        <f>VLOOKUP(B224,input!$L$4:$M$25,2,FALSE)</f>
        <v>#N/A</v>
      </c>
      <c r="G224" s="1">
        <f t="shared" si="7"/>
        <v>1</v>
      </c>
    </row>
    <row r="225" spans="1:7" ht="30" x14ac:dyDescent="0.25">
      <c r="A225" s="5" t="s">
        <v>460</v>
      </c>
      <c r="B225" s="14" t="s">
        <v>461</v>
      </c>
      <c r="C225" s="19"/>
      <c r="D225" s="38">
        <v>9.9999994039535522E-2</v>
      </c>
      <c r="E225" s="41">
        <f t="shared" si="6"/>
        <v>9.9999994039535522E-2</v>
      </c>
      <c r="F225" s="1" t="e">
        <f>VLOOKUP(B225,input!$L$4:$M$25,2,FALSE)</f>
        <v>#N/A</v>
      </c>
      <c r="G225" s="1">
        <f t="shared" si="7"/>
        <v>9.9999994039535522E-2</v>
      </c>
    </row>
    <row r="226" spans="1:7" ht="30" x14ac:dyDescent="0.25">
      <c r="A226" s="5" t="s">
        <v>462</v>
      </c>
      <c r="B226" s="14" t="s">
        <v>463</v>
      </c>
      <c r="C226" s="19"/>
      <c r="D226" s="38">
        <v>0.89999997615814209</v>
      </c>
      <c r="E226" s="41">
        <f t="shared" si="6"/>
        <v>0.89999997615814209</v>
      </c>
      <c r="F226" s="1" t="e">
        <f>VLOOKUP(B226,input!$L$4:$M$25,2,FALSE)</f>
        <v>#N/A</v>
      </c>
      <c r="G226" s="1">
        <f t="shared" si="7"/>
        <v>0.89999997615814209</v>
      </c>
    </row>
    <row r="227" spans="1:7" ht="30" x14ac:dyDescent="0.25">
      <c r="A227" s="5" t="s">
        <v>464</v>
      </c>
      <c r="B227" s="14" t="s">
        <v>465</v>
      </c>
      <c r="C227" s="19"/>
      <c r="D227" s="38">
        <v>9.0000003576278687E-2</v>
      </c>
      <c r="E227" s="41">
        <f t="shared" si="6"/>
        <v>9.0000003576278687E-2</v>
      </c>
      <c r="F227" s="1" t="e">
        <f>VLOOKUP(B227,input!$L$4:$M$25,2,FALSE)</f>
        <v>#N/A</v>
      </c>
      <c r="G227" s="1">
        <f t="shared" si="7"/>
        <v>9.0000003576278687E-2</v>
      </c>
    </row>
    <row r="228" spans="1:7" ht="30" x14ac:dyDescent="0.25">
      <c r="A228" s="5" t="s">
        <v>466</v>
      </c>
      <c r="B228" s="14" t="s">
        <v>467</v>
      </c>
      <c r="C228" s="19"/>
      <c r="D228" s="38">
        <v>0.90999996662139893</v>
      </c>
      <c r="E228" s="41">
        <f t="shared" si="6"/>
        <v>0.90999996662139893</v>
      </c>
      <c r="F228" s="1" t="e">
        <f>VLOOKUP(B228,input!$L$4:$M$25,2,FALSE)</f>
        <v>#N/A</v>
      </c>
      <c r="G228" s="1">
        <f t="shared" si="7"/>
        <v>0.90999996662139893</v>
      </c>
    </row>
    <row r="229" spans="1:7" ht="30" x14ac:dyDescent="0.25">
      <c r="A229" s="5" t="s">
        <v>468</v>
      </c>
      <c r="B229" s="14" t="s">
        <v>469</v>
      </c>
      <c r="C229" s="19"/>
      <c r="D229" s="38">
        <v>0.5</v>
      </c>
      <c r="E229" s="41">
        <f t="shared" si="6"/>
        <v>0.5</v>
      </c>
      <c r="F229" s="1" t="e">
        <f>VLOOKUP(B229,input!$L$4:$M$25,2,FALSE)</f>
        <v>#N/A</v>
      </c>
      <c r="G229" s="1">
        <f t="shared" si="7"/>
        <v>0.5</v>
      </c>
    </row>
    <row r="230" spans="1:7" ht="30" x14ac:dyDescent="0.25">
      <c r="A230" s="5" t="s">
        <v>470</v>
      </c>
      <c r="B230" s="14" t="s">
        <v>471</v>
      </c>
      <c r="C230" s="19"/>
      <c r="D230" s="38">
        <v>0.5</v>
      </c>
      <c r="E230" s="41">
        <f t="shared" si="6"/>
        <v>0.5</v>
      </c>
      <c r="F230" s="1" t="e">
        <f>VLOOKUP(B230,input!$L$4:$M$25,2,FALSE)</f>
        <v>#N/A</v>
      </c>
      <c r="G230" s="1">
        <f t="shared" si="7"/>
        <v>0.5</v>
      </c>
    </row>
    <row r="231" spans="1:7" ht="30" x14ac:dyDescent="0.25">
      <c r="A231" s="5" t="s">
        <v>472</v>
      </c>
      <c r="B231" s="14" t="s">
        <v>473</v>
      </c>
      <c r="C231" s="19"/>
      <c r="D231" s="38">
        <v>0.5</v>
      </c>
      <c r="E231" s="41">
        <f t="shared" si="6"/>
        <v>0.5</v>
      </c>
      <c r="F231" s="1" t="e">
        <f>VLOOKUP(B231,input!$L$4:$M$25,2,FALSE)</f>
        <v>#N/A</v>
      </c>
      <c r="G231" s="1">
        <f t="shared" si="7"/>
        <v>0.5</v>
      </c>
    </row>
    <row r="232" spans="1:7" ht="30" x14ac:dyDescent="0.25">
      <c r="A232" s="5" t="s">
        <v>474</v>
      </c>
      <c r="B232" s="14" t="s">
        <v>475</v>
      </c>
      <c r="C232" s="19"/>
      <c r="D232" s="38">
        <v>0.5</v>
      </c>
      <c r="E232" s="41">
        <f t="shared" si="6"/>
        <v>0.5</v>
      </c>
      <c r="F232" s="1" t="e">
        <f>VLOOKUP(B232,input!$L$4:$M$25,2,FALSE)</f>
        <v>#N/A</v>
      </c>
      <c r="G232" s="1">
        <f t="shared" si="7"/>
        <v>0.5</v>
      </c>
    </row>
    <row r="233" spans="1:7" ht="30" x14ac:dyDescent="0.25">
      <c r="A233" s="5" t="s">
        <v>476</v>
      </c>
      <c r="B233" s="14" t="s">
        <v>477</v>
      </c>
      <c r="C233" s="19"/>
      <c r="D233" s="38">
        <v>0.3333333432674408</v>
      </c>
      <c r="E233" s="41">
        <f t="shared" si="6"/>
        <v>0.3333333432674408</v>
      </c>
      <c r="F233" s="1" t="e">
        <f>VLOOKUP(B233,input!$L$4:$M$25,2,FALSE)</f>
        <v>#N/A</v>
      </c>
      <c r="G233" s="1">
        <f t="shared" si="7"/>
        <v>0.3333333432674408</v>
      </c>
    </row>
    <row r="234" spans="1:7" ht="30" x14ac:dyDescent="0.25">
      <c r="A234" s="5" t="s">
        <v>478</v>
      </c>
      <c r="B234" s="14" t="s">
        <v>479</v>
      </c>
      <c r="C234" s="19"/>
      <c r="D234" s="38">
        <v>0.33333331346511841</v>
      </c>
      <c r="E234" s="41">
        <f t="shared" si="6"/>
        <v>0.33333331346511841</v>
      </c>
      <c r="F234" s="1" t="e">
        <f>VLOOKUP(B234,input!$L$4:$M$25,2,FALSE)</f>
        <v>#N/A</v>
      </c>
      <c r="G234" s="1">
        <f t="shared" si="7"/>
        <v>0.33333331346511841</v>
      </c>
    </row>
    <row r="235" spans="1:7" ht="30" x14ac:dyDescent="0.25">
      <c r="A235" s="5" t="s">
        <v>480</v>
      </c>
      <c r="B235" s="14" t="s">
        <v>481</v>
      </c>
      <c r="C235" s="19"/>
      <c r="D235" s="38">
        <v>0.3333333432674408</v>
      </c>
      <c r="E235" s="41">
        <f t="shared" si="6"/>
        <v>0.3333333432674408</v>
      </c>
      <c r="F235" s="1" t="e">
        <f>VLOOKUP(B235,input!$L$4:$M$25,2,FALSE)</f>
        <v>#N/A</v>
      </c>
      <c r="G235" s="1">
        <f t="shared" si="7"/>
        <v>0.3333333432674408</v>
      </c>
    </row>
    <row r="236" spans="1:7" ht="30" x14ac:dyDescent="0.25">
      <c r="A236" s="5" t="s">
        <v>482</v>
      </c>
      <c r="B236" s="14" t="s">
        <v>483</v>
      </c>
      <c r="C236" s="19"/>
      <c r="D236" s="38">
        <v>0.5</v>
      </c>
      <c r="E236" s="41">
        <f t="shared" si="6"/>
        <v>0.5</v>
      </c>
      <c r="F236" s="1" t="e">
        <f>VLOOKUP(B236,input!$L$4:$M$25,2,FALSE)</f>
        <v>#N/A</v>
      </c>
      <c r="G236" s="1">
        <f t="shared" si="7"/>
        <v>0.5</v>
      </c>
    </row>
    <row r="237" spans="1:7" ht="30" x14ac:dyDescent="0.25">
      <c r="A237" s="5" t="s">
        <v>484</v>
      </c>
      <c r="B237" s="14" t="s">
        <v>485</v>
      </c>
      <c r="C237" s="19"/>
      <c r="D237" s="38">
        <v>0.5</v>
      </c>
      <c r="E237" s="41">
        <f t="shared" si="6"/>
        <v>0.5</v>
      </c>
      <c r="F237" s="1" t="e">
        <f>VLOOKUP(B237,input!$L$4:$M$25,2,FALSE)</f>
        <v>#N/A</v>
      </c>
      <c r="G237" s="1">
        <f t="shared" si="7"/>
        <v>0.5</v>
      </c>
    </row>
    <row r="238" spans="1:7" ht="30" x14ac:dyDescent="0.25">
      <c r="A238" s="5" t="s">
        <v>486</v>
      </c>
      <c r="B238" s="14" t="s">
        <v>487</v>
      </c>
      <c r="C238" s="19"/>
      <c r="D238" s="38">
        <v>0.5</v>
      </c>
      <c r="E238" s="41">
        <f t="shared" si="6"/>
        <v>0.5</v>
      </c>
      <c r="F238" s="1" t="e">
        <f>VLOOKUP(B238,input!$L$4:$M$25,2,FALSE)</f>
        <v>#N/A</v>
      </c>
      <c r="G238" s="1">
        <f t="shared" si="7"/>
        <v>0.5</v>
      </c>
    </row>
    <row r="239" spans="1:7" ht="30" x14ac:dyDescent="0.25">
      <c r="A239" s="5" t="s">
        <v>488</v>
      </c>
      <c r="B239" s="14" t="s">
        <v>489</v>
      </c>
      <c r="C239" s="19"/>
      <c r="D239" s="38">
        <v>0.5</v>
      </c>
      <c r="E239" s="41">
        <f t="shared" si="6"/>
        <v>0.5</v>
      </c>
      <c r="F239" s="1" t="e">
        <f>VLOOKUP(B239,input!$L$4:$M$25,2,FALSE)</f>
        <v>#N/A</v>
      </c>
      <c r="G239" s="1">
        <f t="shared" si="7"/>
        <v>0.5</v>
      </c>
    </row>
    <row r="240" spans="1:7" ht="45" x14ac:dyDescent="0.25">
      <c r="A240" s="5" t="s">
        <v>490</v>
      </c>
      <c r="B240" s="14" t="s">
        <v>491</v>
      </c>
      <c r="C240" s="19" t="s">
        <v>30</v>
      </c>
      <c r="D240" s="37">
        <v>175</v>
      </c>
      <c r="E240" s="41">
        <f t="shared" si="6"/>
        <v>175</v>
      </c>
      <c r="F240" s="1" t="e">
        <f>VLOOKUP(B240,input!$L$4:$M$25,2,FALSE)</f>
        <v>#N/A</v>
      </c>
      <c r="G240" s="1">
        <f t="shared" si="7"/>
        <v>175</v>
      </c>
    </row>
    <row r="241" spans="1:7" ht="45" x14ac:dyDescent="0.25">
      <c r="A241" s="5" t="s">
        <v>492</v>
      </c>
      <c r="B241" s="14" t="s">
        <v>493</v>
      </c>
      <c r="C241" s="19" t="s">
        <v>30</v>
      </c>
      <c r="D241" s="37">
        <v>175</v>
      </c>
      <c r="E241" s="41">
        <f t="shared" si="6"/>
        <v>175</v>
      </c>
      <c r="F241" s="1" t="e">
        <f>VLOOKUP(B241,input!$L$4:$M$25,2,FALSE)</f>
        <v>#N/A</v>
      </c>
      <c r="G241" s="1">
        <f t="shared" si="7"/>
        <v>175</v>
      </c>
    </row>
    <row r="242" spans="1:7" ht="45" x14ac:dyDescent="0.25">
      <c r="A242" s="5" t="s">
        <v>494</v>
      </c>
      <c r="B242" s="14" t="s">
        <v>495</v>
      </c>
      <c r="C242" s="19" t="s">
        <v>33</v>
      </c>
      <c r="D242" s="38">
        <v>0.5</v>
      </c>
      <c r="E242" s="41">
        <f t="shared" si="6"/>
        <v>0.5</v>
      </c>
      <c r="F242" s="1" t="e">
        <f>VLOOKUP(B242,input!$L$4:$M$25,2,FALSE)</f>
        <v>#N/A</v>
      </c>
      <c r="G242" s="1">
        <f t="shared" si="7"/>
        <v>0.5</v>
      </c>
    </row>
    <row r="243" spans="1:7" ht="45" x14ac:dyDescent="0.25">
      <c r="A243" s="5" t="s">
        <v>496</v>
      </c>
      <c r="B243" s="14" t="s">
        <v>497</v>
      </c>
      <c r="C243" s="19" t="s">
        <v>54</v>
      </c>
      <c r="D243" s="36">
        <v>12.453300476074219</v>
      </c>
      <c r="E243" s="41">
        <f t="shared" si="6"/>
        <v>12.453300476074219</v>
      </c>
      <c r="F243" s="1" t="e">
        <f>VLOOKUP(B243,input!$L$4:$M$25,2,FALSE)</f>
        <v>#N/A</v>
      </c>
      <c r="G243" s="1">
        <f t="shared" si="7"/>
        <v>12.453300476074219</v>
      </c>
    </row>
    <row r="244" spans="1:7" ht="45" x14ac:dyDescent="0.25">
      <c r="A244" s="5" t="s">
        <v>498</v>
      </c>
      <c r="B244" s="14" t="s">
        <v>499</v>
      </c>
      <c r="C244" s="19" t="s">
        <v>54</v>
      </c>
      <c r="D244" s="36">
        <v>12.453300476074219</v>
      </c>
      <c r="E244" s="41">
        <f t="shared" si="6"/>
        <v>12.453300476074219</v>
      </c>
      <c r="F244" s="1" t="e">
        <f>VLOOKUP(B244,input!$L$4:$M$25,2,FALSE)</f>
        <v>#N/A</v>
      </c>
      <c r="G244" s="1">
        <f t="shared" si="7"/>
        <v>12.453300476074219</v>
      </c>
    </row>
    <row r="245" spans="1:7" ht="45" x14ac:dyDescent="0.25">
      <c r="A245" s="5" t="s">
        <v>500</v>
      </c>
      <c r="B245" s="14" t="s">
        <v>501</v>
      </c>
      <c r="C245" s="19" t="s">
        <v>54</v>
      </c>
      <c r="D245" s="36">
        <v>12.453300476074219</v>
      </c>
      <c r="E245" s="41">
        <f t="shared" si="6"/>
        <v>12.453300476074219</v>
      </c>
      <c r="F245" s="1" t="e">
        <f>VLOOKUP(B245,input!$L$4:$M$25,2,FALSE)</f>
        <v>#N/A</v>
      </c>
      <c r="G245" s="1">
        <f t="shared" si="7"/>
        <v>12.453300476074219</v>
      </c>
    </row>
    <row r="246" spans="1:7" ht="30" x14ac:dyDescent="0.25">
      <c r="A246" s="5" t="s">
        <v>502</v>
      </c>
      <c r="B246" s="14" t="s">
        <v>503</v>
      </c>
      <c r="C246" s="19" t="s">
        <v>33</v>
      </c>
      <c r="D246" s="35">
        <v>2</v>
      </c>
      <c r="E246" s="41">
        <f t="shared" si="6"/>
        <v>2</v>
      </c>
      <c r="F246" s="1" t="e">
        <f>VLOOKUP(B246,input!$L$4:$M$25,2,FALSE)</f>
        <v>#N/A</v>
      </c>
      <c r="G246" s="1">
        <f t="shared" si="7"/>
        <v>2</v>
      </c>
    </row>
    <row r="247" spans="1:7" x14ac:dyDescent="0.25">
      <c r="A247" s="5" t="s">
        <v>504</v>
      </c>
      <c r="B247" s="14" t="s">
        <v>505</v>
      </c>
      <c r="C247" s="19" t="s">
        <v>371</v>
      </c>
      <c r="D247" s="35">
        <v>1</v>
      </c>
      <c r="E247" s="41">
        <f t="shared" si="6"/>
        <v>1</v>
      </c>
      <c r="F247" s="1" t="e">
        <f>VLOOKUP(B247,input!$L$4:$M$25,2,FALSE)</f>
        <v>#N/A</v>
      </c>
      <c r="G247" s="1">
        <f t="shared" si="7"/>
        <v>1</v>
      </c>
    </row>
    <row r="248" spans="1:7" ht="30" x14ac:dyDescent="0.25">
      <c r="A248" s="5" t="s">
        <v>506</v>
      </c>
      <c r="B248" s="14" t="s">
        <v>507</v>
      </c>
      <c r="C248" s="19" t="s">
        <v>33</v>
      </c>
      <c r="D248" s="35">
        <v>2</v>
      </c>
      <c r="E248" s="41">
        <f t="shared" si="6"/>
        <v>2</v>
      </c>
      <c r="F248" s="1" t="e">
        <f>VLOOKUP(B248,input!$L$4:$M$25,2,FALSE)</f>
        <v>#N/A</v>
      </c>
      <c r="G248" s="1">
        <f t="shared" si="7"/>
        <v>2</v>
      </c>
    </row>
    <row r="249" spans="1:7" x14ac:dyDescent="0.25">
      <c r="A249" s="5" t="s">
        <v>508</v>
      </c>
      <c r="B249" s="14" t="s">
        <v>509</v>
      </c>
      <c r="C249" s="19" t="s">
        <v>371</v>
      </c>
      <c r="D249" s="35">
        <v>1</v>
      </c>
      <c r="E249" s="41">
        <f t="shared" si="6"/>
        <v>1</v>
      </c>
      <c r="F249" s="1" t="e">
        <f>VLOOKUP(B249,input!$L$4:$M$25,2,FALSE)</f>
        <v>#N/A</v>
      </c>
      <c r="G249" s="1">
        <f t="shared" si="7"/>
        <v>1</v>
      </c>
    </row>
    <row r="250" spans="1:7" ht="30" x14ac:dyDescent="0.25">
      <c r="A250" s="5" t="s">
        <v>510</v>
      </c>
      <c r="B250" s="14" t="s">
        <v>511</v>
      </c>
      <c r="C250" s="19" t="s">
        <v>33</v>
      </c>
      <c r="D250" s="35">
        <v>2</v>
      </c>
      <c r="E250" s="41">
        <f t="shared" si="6"/>
        <v>2</v>
      </c>
      <c r="F250" s="1" t="e">
        <f>VLOOKUP(B250,input!$L$4:$M$25,2,FALSE)</f>
        <v>#N/A</v>
      </c>
      <c r="G250" s="1">
        <f t="shared" si="7"/>
        <v>2</v>
      </c>
    </row>
    <row r="251" spans="1:7" x14ac:dyDescent="0.25">
      <c r="A251" s="5" t="s">
        <v>512</v>
      </c>
      <c r="B251" s="14" t="s">
        <v>513</v>
      </c>
      <c r="C251" s="19" t="s">
        <v>371</v>
      </c>
      <c r="D251" s="35">
        <v>1</v>
      </c>
      <c r="E251" s="41">
        <f t="shared" si="6"/>
        <v>1</v>
      </c>
      <c r="F251" s="1" t="e">
        <f>VLOOKUP(B251,input!$L$4:$M$25,2,FALSE)</f>
        <v>#N/A</v>
      </c>
      <c r="G251" s="1">
        <f t="shared" si="7"/>
        <v>1</v>
      </c>
    </row>
    <row r="252" spans="1:7" ht="30" x14ac:dyDescent="0.25">
      <c r="A252" s="5" t="s">
        <v>514</v>
      </c>
      <c r="B252" s="14" t="s">
        <v>515</v>
      </c>
      <c r="C252" s="19" t="s">
        <v>33</v>
      </c>
      <c r="D252" s="35">
        <v>2</v>
      </c>
      <c r="E252" s="41">
        <f t="shared" si="6"/>
        <v>2</v>
      </c>
      <c r="F252" s="1" t="e">
        <f>VLOOKUP(B252,input!$L$4:$M$25,2,FALSE)</f>
        <v>#N/A</v>
      </c>
      <c r="G252" s="1">
        <f t="shared" si="7"/>
        <v>2</v>
      </c>
    </row>
    <row r="253" spans="1:7" x14ac:dyDescent="0.25">
      <c r="A253" s="5" t="s">
        <v>516</v>
      </c>
      <c r="B253" s="14" t="s">
        <v>517</v>
      </c>
      <c r="C253" s="19" t="s">
        <v>371</v>
      </c>
      <c r="D253" s="35">
        <v>1</v>
      </c>
      <c r="E253" s="41">
        <f t="shared" si="6"/>
        <v>1</v>
      </c>
      <c r="F253" s="1" t="e">
        <f>VLOOKUP(B253,input!$L$4:$M$25,2,FALSE)</f>
        <v>#N/A</v>
      </c>
      <c r="G253" s="1">
        <f t="shared" si="7"/>
        <v>1</v>
      </c>
    </row>
    <row r="254" spans="1:7" ht="30" x14ac:dyDescent="0.25">
      <c r="A254" s="5" t="s">
        <v>518</v>
      </c>
      <c r="B254" s="14" t="s">
        <v>519</v>
      </c>
      <c r="C254" s="19" t="s">
        <v>33</v>
      </c>
      <c r="D254" s="35">
        <v>2</v>
      </c>
      <c r="E254" s="41">
        <f t="shared" si="6"/>
        <v>2</v>
      </c>
      <c r="F254" s="1" t="e">
        <f>VLOOKUP(B254,input!$L$4:$M$25,2,FALSE)</f>
        <v>#N/A</v>
      </c>
      <c r="G254" s="1">
        <f t="shared" si="7"/>
        <v>2</v>
      </c>
    </row>
    <row r="255" spans="1:7" x14ac:dyDescent="0.25">
      <c r="A255" s="5" t="s">
        <v>520</v>
      </c>
      <c r="B255" s="14" t="s">
        <v>521</v>
      </c>
      <c r="C255" s="19" t="s">
        <v>371</v>
      </c>
      <c r="D255" s="35">
        <v>1</v>
      </c>
      <c r="E255" s="41">
        <f t="shared" si="6"/>
        <v>1</v>
      </c>
      <c r="F255" s="1" t="e">
        <f>VLOOKUP(B255,input!$L$4:$M$25,2,FALSE)</f>
        <v>#N/A</v>
      </c>
      <c r="G255" s="1">
        <f t="shared" si="7"/>
        <v>1</v>
      </c>
    </row>
    <row r="256" spans="1:7" ht="30" x14ac:dyDescent="0.25">
      <c r="A256" s="5" t="s">
        <v>522</v>
      </c>
      <c r="B256" s="14" t="s">
        <v>523</v>
      </c>
      <c r="C256" s="19" t="s">
        <v>33</v>
      </c>
      <c r="D256" s="35">
        <v>2</v>
      </c>
      <c r="E256" s="41">
        <f t="shared" si="6"/>
        <v>2</v>
      </c>
      <c r="F256" s="1" t="e">
        <f>VLOOKUP(B256,input!$L$4:$M$25,2,FALSE)</f>
        <v>#N/A</v>
      </c>
      <c r="G256" s="1">
        <f t="shared" si="7"/>
        <v>2</v>
      </c>
    </row>
    <row r="257" spans="1:7" x14ac:dyDescent="0.25">
      <c r="A257" s="5" t="s">
        <v>524</v>
      </c>
      <c r="B257" s="14" t="s">
        <v>525</v>
      </c>
      <c r="C257" s="19" t="s">
        <v>371</v>
      </c>
      <c r="D257" s="35">
        <v>1</v>
      </c>
      <c r="E257" s="41">
        <f t="shared" si="6"/>
        <v>1</v>
      </c>
      <c r="F257" s="1" t="e">
        <f>VLOOKUP(B257,input!$L$4:$M$25,2,FALSE)</f>
        <v>#N/A</v>
      </c>
      <c r="G257" s="1">
        <f t="shared" si="7"/>
        <v>1</v>
      </c>
    </row>
    <row r="258" spans="1:7" ht="30" x14ac:dyDescent="0.25">
      <c r="A258" s="5" t="s">
        <v>526</v>
      </c>
      <c r="B258" s="14" t="s">
        <v>527</v>
      </c>
      <c r="C258" s="19" t="s">
        <v>33</v>
      </c>
      <c r="D258" s="35">
        <v>1</v>
      </c>
      <c r="E258" s="41">
        <f t="shared" si="6"/>
        <v>1</v>
      </c>
      <c r="F258" s="1" t="e">
        <f>VLOOKUP(B258,input!$L$4:$M$25,2,FALSE)</f>
        <v>#N/A</v>
      </c>
      <c r="G258" s="1">
        <f t="shared" si="7"/>
        <v>1</v>
      </c>
    </row>
    <row r="259" spans="1:7" x14ac:dyDescent="0.25">
      <c r="A259" s="5" t="s">
        <v>528</v>
      </c>
      <c r="B259" s="14" t="s">
        <v>529</v>
      </c>
      <c r="C259" s="19" t="s">
        <v>371</v>
      </c>
      <c r="D259" s="35">
        <v>1</v>
      </c>
      <c r="E259" s="41">
        <f t="shared" si="6"/>
        <v>1</v>
      </c>
      <c r="F259" s="1" t="e">
        <f>VLOOKUP(B259,input!$L$4:$M$25,2,FALSE)</f>
        <v>#N/A</v>
      </c>
      <c r="G259" s="1">
        <f t="shared" si="7"/>
        <v>1</v>
      </c>
    </row>
    <row r="260" spans="1:7" ht="30" x14ac:dyDescent="0.25">
      <c r="A260" s="5" t="s">
        <v>530</v>
      </c>
      <c r="B260" s="14" t="s">
        <v>531</v>
      </c>
      <c r="C260" s="19" t="s">
        <v>33</v>
      </c>
      <c r="D260" s="35">
        <v>1.7999999523162842</v>
      </c>
      <c r="E260" s="41">
        <f t="shared" si="6"/>
        <v>1.7999999523162842</v>
      </c>
      <c r="F260" s="1" t="e">
        <f>VLOOKUP(B260,input!$L$4:$M$25,2,FALSE)</f>
        <v>#N/A</v>
      </c>
      <c r="G260" s="1">
        <f t="shared" si="7"/>
        <v>1.7999999523162842</v>
      </c>
    </row>
    <row r="261" spans="1:7" x14ac:dyDescent="0.25">
      <c r="A261" s="5" t="s">
        <v>532</v>
      </c>
      <c r="B261" s="14" t="s">
        <v>533</v>
      </c>
      <c r="C261" s="19" t="s">
        <v>371</v>
      </c>
      <c r="D261" s="34">
        <v>0</v>
      </c>
      <c r="E261" s="41">
        <f t="shared" si="6"/>
        <v>0</v>
      </c>
      <c r="F261" s="1" t="e">
        <f>VLOOKUP(B261,input!$L$4:$M$25,2,FALSE)</f>
        <v>#N/A</v>
      </c>
      <c r="G261" s="1">
        <f t="shared" si="7"/>
        <v>0</v>
      </c>
    </row>
    <row r="262" spans="1:7" ht="30" x14ac:dyDescent="0.25">
      <c r="A262" s="5" t="s">
        <v>534</v>
      </c>
      <c r="B262" s="14" t="s">
        <v>535</v>
      </c>
      <c r="C262" s="19" t="s">
        <v>33</v>
      </c>
      <c r="D262" s="35">
        <v>1</v>
      </c>
      <c r="E262" s="41">
        <f t="shared" si="6"/>
        <v>1</v>
      </c>
      <c r="F262" s="1" t="e">
        <f>VLOOKUP(B262,input!$L$4:$M$25,2,FALSE)</f>
        <v>#N/A</v>
      </c>
      <c r="G262" s="1">
        <f t="shared" si="7"/>
        <v>1</v>
      </c>
    </row>
    <row r="263" spans="1:7" x14ac:dyDescent="0.25">
      <c r="A263" s="5" t="s">
        <v>536</v>
      </c>
      <c r="B263" s="14" t="s">
        <v>537</v>
      </c>
      <c r="C263" s="19" t="s">
        <v>371</v>
      </c>
      <c r="D263" s="35">
        <v>9</v>
      </c>
      <c r="E263" s="41">
        <f t="shared" si="6"/>
        <v>9</v>
      </c>
      <c r="F263" s="1" t="e">
        <f>VLOOKUP(B263,input!$L$4:$M$25,2,FALSE)</f>
        <v>#N/A</v>
      </c>
      <c r="G263" s="1">
        <f t="shared" si="7"/>
        <v>9</v>
      </c>
    </row>
    <row r="264" spans="1:7" ht="30" x14ac:dyDescent="0.25">
      <c r="A264" s="5" t="s">
        <v>538</v>
      </c>
      <c r="B264" s="14" t="s">
        <v>539</v>
      </c>
      <c r="C264" s="19" t="s">
        <v>33</v>
      </c>
      <c r="D264" s="34">
        <v>0</v>
      </c>
      <c r="E264" s="41">
        <f t="shared" si="6"/>
        <v>0</v>
      </c>
      <c r="F264" s="1" t="e">
        <f>VLOOKUP(B264,input!$L$4:$M$25,2,FALSE)</f>
        <v>#N/A</v>
      </c>
      <c r="G264" s="1">
        <f t="shared" si="7"/>
        <v>0</v>
      </c>
    </row>
    <row r="265" spans="1:7" x14ac:dyDescent="0.25">
      <c r="A265" s="5" t="s">
        <v>540</v>
      </c>
      <c r="B265" s="14" t="s">
        <v>541</v>
      </c>
      <c r="C265" s="19" t="s">
        <v>371</v>
      </c>
      <c r="D265" s="34">
        <v>0</v>
      </c>
      <c r="E265" s="41">
        <f t="shared" ref="E265:E328" si="8">G265</f>
        <v>0</v>
      </c>
      <c r="F265" s="1" t="e">
        <f>VLOOKUP(B265,input!$L$4:$M$25,2,FALSE)</f>
        <v>#N/A</v>
      </c>
      <c r="G265" s="1">
        <f t="shared" ref="G265:G328" si="9">_xlfn.IFNA(F265,D265)</f>
        <v>0</v>
      </c>
    </row>
    <row r="266" spans="1:7" ht="30" x14ac:dyDescent="0.25">
      <c r="A266" s="5" t="s">
        <v>542</v>
      </c>
      <c r="B266" s="14" t="s">
        <v>543</v>
      </c>
      <c r="C266" s="19" t="s">
        <v>38</v>
      </c>
      <c r="D266" s="38">
        <v>0.17499999701976776</v>
      </c>
      <c r="E266" s="41">
        <f t="shared" si="8"/>
        <v>0.17499999701976776</v>
      </c>
      <c r="F266" s="1" t="e">
        <f>VLOOKUP(B266,input!$L$4:$M$25,2,FALSE)</f>
        <v>#N/A</v>
      </c>
      <c r="G266" s="1">
        <f t="shared" si="9"/>
        <v>0.17499999701976776</v>
      </c>
    </row>
    <row r="267" spans="1:7" ht="45" x14ac:dyDescent="0.25">
      <c r="A267" s="5" t="s">
        <v>544</v>
      </c>
      <c r="B267" s="14" t="s">
        <v>545</v>
      </c>
      <c r="C267" s="19" t="s">
        <v>38</v>
      </c>
      <c r="D267" s="38">
        <v>0.41367900371551514</v>
      </c>
      <c r="E267" s="41">
        <f t="shared" si="8"/>
        <v>0.41367900371551514</v>
      </c>
      <c r="F267" s="1" t="e">
        <f>VLOOKUP(B267,input!$L$4:$M$25,2,FALSE)</f>
        <v>#N/A</v>
      </c>
      <c r="G267" s="1">
        <f t="shared" si="9"/>
        <v>0.41367900371551514</v>
      </c>
    </row>
    <row r="268" spans="1:7" ht="30" x14ac:dyDescent="0.25">
      <c r="A268" s="5" t="s">
        <v>546</v>
      </c>
      <c r="B268" s="14" t="s">
        <v>547</v>
      </c>
      <c r="C268" s="19" t="s">
        <v>30</v>
      </c>
      <c r="D268" s="35">
        <v>2</v>
      </c>
      <c r="E268" s="41">
        <f t="shared" si="8"/>
        <v>2</v>
      </c>
      <c r="F268" s="1" t="e">
        <f>VLOOKUP(B268,input!$L$4:$M$25,2,FALSE)</f>
        <v>#N/A</v>
      </c>
      <c r="G268" s="1">
        <f t="shared" si="9"/>
        <v>2</v>
      </c>
    </row>
    <row r="269" spans="1:7" ht="30" x14ac:dyDescent="0.25">
      <c r="A269" s="5" t="s">
        <v>548</v>
      </c>
      <c r="B269" s="14" t="s">
        <v>549</v>
      </c>
      <c r="C269" s="19"/>
      <c r="D269" s="38">
        <v>9.9999994039535522E-2</v>
      </c>
      <c r="E269" s="41">
        <f t="shared" si="8"/>
        <v>9.9999994039535522E-2</v>
      </c>
      <c r="F269" s="1" t="e">
        <f>VLOOKUP(B269,input!$L$4:$M$25,2,FALSE)</f>
        <v>#N/A</v>
      </c>
      <c r="G269" s="1">
        <f t="shared" si="9"/>
        <v>9.9999994039535522E-2</v>
      </c>
    </row>
    <row r="270" spans="1:7" ht="30" x14ac:dyDescent="0.25">
      <c r="A270" s="5" t="s">
        <v>550</v>
      </c>
      <c r="B270" s="14" t="s">
        <v>551</v>
      </c>
      <c r="C270" s="19"/>
      <c r="D270" s="38">
        <v>0.8990369439125061</v>
      </c>
      <c r="E270" s="41">
        <f t="shared" si="8"/>
        <v>0.8990369439125061</v>
      </c>
      <c r="F270" s="1" t="e">
        <f>VLOOKUP(B270,input!$L$4:$M$25,2,FALSE)</f>
        <v>#N/A</v>
      </c>
      <c r="G270" s="1">
        <f t="shared" si="9"/>
        <v>0.8990369439125061</v>
      </c>
    </row>
    <row r="271" spans="1:7" ht="30" x14ac:dyDescent="0.25">
      <c r="A271" s="5" t="s">
        <v>552</v>
      </c>
      <c r="B271" s="14" t="s">
        <v>553</v>
      </c>
      <c r="C271" s="19"/>
      <c r="D271" s="39">
        <v>9.6306204795837402E-4</v>
      </c>
      <c r="E271" s="41">
        <f t="shared" si="8"/>
        <v>9.6306204795837402E-4</v>
      </c>
      <c r="F271" s="1" t="e">
        <f>VLOOKUP(B271,input!$L$4:$M$25,2,FALSE)</f>
        <v>#N/A</v>
      </c>
      <c r="G271" s="1">
        <f t="shared" si="9"/>
        <v>9.6306204795837402E-4</v>
      </c>
    </row>
    <row r="272" spans="1:7" ht="30" x14ac:dyDescent="0.25">
      <c r="A272" s="5" t="s">
        <v>554</v>
      </c>
      <c r="B272" s="14" t="s">
        <v>555</v>
      </c>
      <c r="C272" s="19"/>
      <c r="D272" s="38">
        <v>0.96999996900558472</v>
      </c>
      <c r="E272" s="41">
        <f t="shared" si="8"/>
        <v>0.96999996900558472</v>
      </c>
      <c r="F272" s="1" t="e">
        <f>VLOOKUP(B272,input!$L$4:$M$25,2,FALSE)</f>
        <v>#N/A</v>
      </c>
      <c r="G272" s="1">
        <f t="shared" si="9"/>
        <v>0.96999996900558472</v>
      </c>
    </row>
    <row r="273" spans="1:7" ht="30" x14ac:dyDescent="0.25">
      <c r="A273" s="5" t="s">
        <v>556</v>
      </c>
      <c r="B273" s="14" t="s">
        <v>557</v>
      </c>
      <c r="C273" s="19"/>
      <c r="D273" s="38">
        <v>3.0000030994415283E-2</v>
      </c>
      <c r="E273" s="41">
        <f t="shared" si="8"/>
        <v>3.0000030994415283E-2</v>
      </c>
      <c r="F273" s="1" t="e">
        <f>VLOOKUP(B273,input!$L$4:$M$25,2,FALSE)</f>
        <v>#N/A</v>
      </c>
      <c r="G273" s="1">
        <f t="shared" si="9"/>
        <v>3.0000030994415283E-2</v>
      </c>
    </row>
    <row r="274" spans="1:7" ht="30" x14ac:dyDescent="0.25">
      <c r="A274" s="5" t="s">
        <v>558</v>
      </c>
      <c r="B274" s="14" t="s">
        <v>559</v>
      </c>
      <c r="C274" s="19"/>
      <c r="D274" s="38">
        <v>0.92000001668930054</v>
      </c>
      <c r="E274" s="41">
        <f t="shared" si="8"/>
        <v>0.92000001668930054</v>
      </c>
      <c r="F274" s="1" t="e">
        <f>VLOOKUP(B274,input!$L$4:$M$25,2,FALSE)</f>
        <v>#N/A</v>
      </c>
      <c r="G274" s="1">
        <f t="shared" si="9"/>
        <v>0.92000001668930054</v>
      </c>
    </row>
    <row r="275" spans="1:7" ht="30" x14ac:dyDescent="0.25">
      <c r="A275" s="5" t="s">
        <v>560</v>
      </c>
      <c r="B275" s="14" t="s">
        <v>561</v>
      </c>
      <c r="C275" s="19"/>
      <c r="D275" s="38">
        <v>7.9999983310699463E-2</v>
      </c>
      <c r="E275" s="41">
        <f t="shared" si="8"/>
        <v>7.9999983310699463E-2</v>
      </c>
      <c r="F275" s="1" t="e">
        <f>VLOOKUP(B275,input!$L$4:$M$25,2,FALSE)</f>
        <v>#N/A</v>
      </c>
      <c r="G275" s="1">
        <f t="shared" si="9"/>
        <v>7.9999983310699463E-2</v>
      </c>
    </row>
    <row r="276" spans="1:7" ht="30" x14ac:dyDescent="0.25">
      <c r="A276" s="5" t="s">
        <v>562</v>
      </c>
      <c r="B276" s="14" t="s">
        <v>563</v>
      </c>
      <c r="C276" s="19"/>
      <c r="D276" s="38">
        <v>0.98900002241134644</v>
      </c>
      <c r="E276" s="41">
        <f t="shared" si="8"/>
        <v>0.98900002241134644</v>
      </c>
      <c r="F276" s="1" t="e">
        <f>VLOOKUP(B276,input!$L$4:$M$25,2,FALSE)</f>
        <v>#N/A</v>
      </c>
      <c r="G276" s="1">
        <f t="shared" si="9"/>
        <v>0.98900002241134644</v>
      </c>
    </row>
    <row r="277" spans="1:7" ht="30" x14ac:dyDescent="0.25">
      <c r="A277" s="5" t="s">
        <v>564</v>
      </c>
      <c r="B277" s="14" t="s">
        <v>565</v>
      </c>
      <c r="C277" s="19"/>
      <c r="D277" s="38">
        <v>1.0999977588653564E-2</v>
      </c>
      <c r="E277" s="41">
        <f t="shared" si="8"/>
        <v>1.0999977588653564E-2</v>
      </c>
      <c r="F277" s="1" t="e">
        <f>VLOOKUP(B277,input!$L$4:$M$25,2,FALSE)</f>
        <v>#N/A</v>
      </c>
      <c r="G277" s="1">
        <f t="shared" si="9"/>
        <v>1.0999977588653564E-2</v>
      </c>
    </row>
    <row r="278" spans="1:7" ht="30" x14ac:dyDescent="0.25">
      <c r="A278" s="5" t="s">
        <v>566</v>
      </c>
      <c r="B278" s="14" t="s">
        <v>567</v>
      </c>
      <c r="C278" s="19"/>
      <c r="D278" s="38">
        <v>0.95399999618530273</v>
      </c>
      <c r="E278" s="41">
        <f t="shared" si="8"/>
        <v>0.95399999618530273</v>
      </c>
      <c r="F278" s="1" t="e">
        <f>VLOOKUP(B278,input!$L$4:$M$25,2,FALSE)</f>
        <v>#N/A</v>
      </c>
      <c r="G278" s="1">
        <f t="shared" si="9"/>
        <v>0.95399999618530273</v>
      </c>
    </row>
    <row r="279" spans="1:7" ht="30" x14ac:dyDescent="0.25">
      <c r="A279" s="5" t="s">
        <v>568</v>
      </c>
      <c r="B279" s="14" t="s">
        <v>569</v>
      </c>
      <c r="C279" s="19"/>
      <c r="D279" s="38">
        <v>4.6000003814697266E-2</v>
      </c>
      <c r="E279" s="41">
        <f t="shared" si="8"/>
        <v>4.6000003814697266E-2</v>
      </c>
      <c r="F279" s="1" t="e">
        <f>VLOOKUP(B279,input!$L$4:$M$25,2,FALSE)</f>
        <v>#N/A</v>
      </c>
      <c r="G279" s="1">
        <f t="shared" si="9"/>
        <v>4.6000003814697266E-2</v>
      </c>
    </row>
    <row r="280" spans="1:7" ht="30" x14ac:dyDescent="0.25">
      <c r="A280" s="5" t="s">
        <v>570</v>
      </c>
      <c r="B280" s="14" t="s">
        <v>571</v>
      </c>
      <c r="C280" s="19"/>
      <c r="D280" s="38">
        <v>0.87299996614456177</v>
      </c>
      <c r="E280" s="41">
        <f t="shared" si="8"/>
        <v>0.87299996614456177</v>
      </c>
      <c r="F280" s="1" t="e">
        <f>VLOOKUP(B280,input!$L$4:$M$25,2,FALSE)</f>
        <v>#N/A</v>
      </c>
      <c r="G280" s="1">
        <f t="shared" si="9"/>
        <v>0.87299996614456177</v>
      </c>
    </row>
    <row r="281" spans="1:7" ht="30" x14ac:dyDescent="0.25">
      <c r="A281" s="5" t="s">
        <v>572</v>
      </c>
      <c r="B281" s="14" t="s">
        <v>573</v>
      </c>
      <c r="C281" s="19"/>
      <c r="D281" s="38">
        <v>0.1000000387430191</v>
      </c>
      <c r="E281" s="41">
        <f t="shared" si="8"/>
        <v>0.1000000387430191</v>
      </c>
      <c r="F281" s="1" t="e">
        <f>VLOOKUP(B281,input!$L$4:$M$25,2,FALSE)</f>
        <v>#N/A</v>
      </c>
      <c r="G281" s="1">
        <f t="shared" si="9"/>
        <v>0.1000000387430191</v>
      </c>
    </row>
    <row r="282" spans="1:7" ht="30" x14ac:dyDescent="0.25">
      <c r="A282" s="5" t="s">
        <v>574</v>
      </c>
      <c r="B282" s="14" t="s">
        <v>575</v>
      </c>
      <c r="C282" s="19"/>
      <c r="D282" s="38">
        <v>2.6999995112419128E-2</v>
      </c>
      <c r="E282" s="41">
        <f t="shared" si="8"/>
        <v>2.6999995112419128E-2</v>
      </c>
      <c r="F282" s="1" t="e">
        <f>VLOOKUP(B282,input!$L$4:$M$25,2,FALSE)</f>
        <v>#N/A</v>
      </c>
      <c r="G282" s="1">
        <f t="shared" si="9"/>
        <v>2.6999995112419128E-2</v>
      </c>
    </row>
    <row r="283" spans="1:7" ht="30" x14ac:dyDescent="0.25">
      <c r="A283" s="5" t="s">
        <v>576</v>
      </c>
      <c r="B283" s="14" t="s">
        <v>577</v>
      </c>
      <c r="C283" s="19"/>
      <c r="D283" s="38">
        <v>0.94199997186660767</v>
      </c>
      <c r="E283" s="41">
        <f t="shared" si="8"/>
        <v>0.94199997186660767</v>
      </c>
      <c r="F283" s="1" t="e">
        <f>VLOOKUP(B283,input!$L$4:$M$25,2,FALSE)</f>
        <v>#N/A</v>
      </c>
      <c r="G283" s="1">
        <f t="shared" si="9"/>
        <v>0.94199997186660767</v>
      </c>
    </row>
    <row r="284" spans="1:7" ht="30" x14ac:dyDescent="0.25">
      <c r="A284" s="5" t="s">
        <v>578</v>
      </c>
      <c r="B284" s="14" t="s">
        <v>579</v>
      </c>
      <c r="C284" s="19"/>
      <c r="D284" s="38">
        <v>5.8000028133392334E-2</v>
      </c>
      <c r="E284" s="41">
        <f t="shared" si="8"/>
        <v>5.8000028133392334E-2</v>
      </c>
      <c r="F284" s="1" t="e">
        <f>VLOOKUP(B284,input!$L$4:$M$25,2,FALSE)</f>
        <v>#N/A</v>
      </c>
      <c r="G284" s="1">
        <f t="shared" si="9"/>
        <v>5.8000028133392334E-2</v>
      </c>
    </row>
    <row r="285" spans="1:7" ht="30" x14ac:dyDescent="0.25">
      <c r="A285" s="5" t="s">
        <v>580</v>
      </c>
      <c r="B285" s="14" t="s">
        <v>581</v>
      </c>
      <c r="C285" s="19"/>
      <c r="D285" s="38">
        <v>0.93930000066757202</v>
      </c>
      <c r="E285" s="41">
        <f t="shared" si="8"/>
        <v>0.93930000066757202</v>
      </c>
      <c r="F285" s="1" t="e">
        <f>VLOOKUP(B285,input!$L$4:$M$25,2,FALSE)</f>
        <v>#N/A</v>
      </c>
      <c r="G285" s="1">
        <f t="shared" si="9"/>
        <v>0.93930000066757202</v>
      </c>
    </row>
    <row r="286" spans="1:7" ht="30" x14ac:dyDescent="0.25">
      <c r="A286" s="5" t="s">
        <v>582</v>
      </c>
      <c r="B286" s="14" t="s">
        <v>583</v>
      </c>
      <c r="C286" s="19"/>
      <c r="D286" s="38">
        <v>6.0699999332427979E-2</v>
      </c>
      <c r="E286" s="41">
        <f t="shared" si="8"/>
        <v>6.0699999332427979E-2</v>
      </c>
      <c r="F286" s="1" t="e">
        <f>VLOOKUP(B286,input!$L$4:$M$25,2,FALSE)</f>
        <v>#N/A</v>
      </c>
      <c r="G286" s="1">
        <f t="shared" si="9"/>
        <v>6.0699999332427979E-2</v>
      </c>
    </row>
    <row r="287" spans="1:7" ht="30" x14ac:dyDescent="0.25">
      <c r="A287" s="5" t="s">
        <v>584</v>
      </c>
      <c r="B287" s="14" t="s">
        <v>585</v>
      </c>
      <c r="C287" s="19"/>
      <c r="D287" s="38">
        <v>0.5</v>
      </c>
      <c r="E287" s="41">
        <f t="shared" si="8"/>
        <v>0.5</v>
      </c>
      <c r="F287" s="1" t="e">
        <f>VLOOKUP(B287,input!$L$4:$M$25,2,FALSE)</f>
        <v>#N/A</v>
      </c>
      <c r="G287" s="1">
        <f t="shared" si="9"/>
        <v>0.5</v>
      </c>
    </row>
    <row r="288" spans="1:7" ht="30" x14ac:dyDescent="0.25">
      <c r="A288" s="5" t="s">
        <v>586</v>
      </c>
      <c r="B288" s="14" t="s">
        <v>587</v>
      </c>
      <c r="C288" s="19"/>
      <c r="D288" s="38">
        <v>0.5</v>
      </c>
      <c r="E288" s="41">
        <f t="shared" si="8"/>
        <v>0.5</v>
      </c>
      <c r="F288" s="1" t="e">
        <f>VLOOKUP(B288,input!$L$4:$M$25,2,FALSE)</f>
        <v>#N/A</v>
      </c>
      <c r="G288" s="1">
        <f t="shared" si="9"/>
        <v>0.5</v>
      </c>
    </row>
    <row r="289" spans="1:7" ht="30" x14ac:dyDescent="0.25">
      <c r="A289" s="5" t="s">
        <v>588</v>
      </c>
      <c r="B289" s="14" t="s">
        <v>589</v>
      </c>
      <c r="C289" s="19"/>
      <c r="D289" s="38">
        <v>0.3333333432674408</v>
      </c>
      <c r="E289" s="41">
        <f t="shared" si="8"/>
        <v>0.3333333432674408</v>
      </c>
      <c r="F289" s="1" t="e">
        <f>VLOOKUP(B289,input!$L$4:$M$25,2,FALSE)</f>
        <v>#N/A</v>
      </c>
      <c r="G289" s="1">
        <f t="shared" si="9"/>
        <v>0.3333333432674408</v>
      </c>
    </row>
    <row r="290" spans="1:7" ht="30" x14ac:dyDescent="0.25">
      <c r="A290" s="5" t="s">
        <v>590</v>
      </c>
      <c r="B290" s="14" t="s">
        <v>591</v>
      </c>
      <c r="C290" s="19"/>
      <c r="D290" s="38">
        <v>0.33333331346511841</v>
      </c>
      <c r="E290" s="41">
        <f t="shared" si="8"/>
        <v>0.33333331346511841</v>
      </c>
      <c r="F290" s="1" t="e">
        <f>VLOOKUP(B290,input!$L$4:$M$25,2,FALSE)</f>
        <v>#N/A</v>
      </c>
      <c r="G290" s="1">
        <f t="shared" si="9"/>
        <v>0.33333331346511841</v>
      </c>
    </row>
    <row r="291" spans="1:7" ht="30" x14ac:dyDescent="0.25">
      <c r="A291" s="5" t="s">
        <v>592</v>
      </c>
      <c r="B291" s="14" t="s">
        <v>593</v>
      </c>
      <c r="C291" s="19"/>
      <c r="D291" s="38">
        <v>0.3333333432674408</v>
      </c>
      <c r="E291" s="41">
        <f t="shared" si="8"/>
        <v>0.3333333432674408</v>
      </c>
      <c r="F291" s="1" t="e">
        <f>VLOOKUP(B291,input!$L$4:$M$25,2,FALSE)</f>
        <v>#N/A</v>
      </c>
      <c r="G291" s="1">
        <f t="shared" si="9"/>
        <v>0.3333333432674408</v>
      </c>
    </row>
    <row r="292" spans="1:7" ht="30" x14ac:dyDescent="0.25">
      <c r="A292" s="5" t="s">
        <v>594</v>
      </c>
      <c r="B292" s="14" t="s">
        <v>595</v>
      </c>
      <c r="C292" s="19"/>
      <c r="D292" s="38">
        <v>0.5</v>
      </c>
      <c r="E292" s="41">
        <f t="shared" si="8"/>
        <v>0.5</v>
      </c>
      <c r="F292" s="1" t="e">
        <f>VLOOKUP(B292,input!$L$4:$M$25,2,FALSE)</f>
        <v>#N/A</v>
      </c>
      <c r="G292" s="1">
        <f t="shared" si="9"/>
        <v>0.5</v>
      </c>
    </row>
    <row r="293" spans="1:7" ht="30" x14ac:dyDescent="0.25">
      <c r="A293" s="5" t="s">
        <v>596</v>
      </c>
      <c r="B293" s="14" t="s">
        <v>597</v>
      </c>
      <c r="C293" s="19"/>
      <c r="D293" s="38">
        <v>0.5</v>
      </c>
      <c r="E293" s="41">
        <f t="shared" si="8"/>
        <v>0.5</v>
      </c>
      <c r="F293" s="1" t="e">
        <f>VLOOKUP(B293,input!$L$4:$M$25,2,FALSE)</f>
        <v>#N/A</v>
      </c>
      <c r="G293" s="1">
        <f t="shared" si="9"/>
        <v>0.5</v>
      </c>
    </row>
    <row r="294" spans="1:7" ht="30" x14ac:dyDescent="0.25">
      <c r="A294" s="5" t="s">
        <v>598</v>
      </c>
      <c r="B294" s="14" t="s">
        <v>599</v>
      </c>
      <c r="C294" s="19"/>
      <c r="D294" s="38">
        <v>0.5</v>
      </c>
      <c r="E294" s="41">
        <f t="shared" si="8"/>
        <v>0.5</v>
      </c>
      <c r="F294" s="1" t="e">
        <f>VLOOKUP(B294,input!$L$4:$M$25,2,FALSE)</f>
        <v>#N/A</v>
      </c>
      <c r="G294" s="1">
        <f t="shared" si="9"/>
        <v>0.5</v>
      </c>
    </row>
    <row r="295" spans="1:7" ht="30" x14ac:dyDescent="0.25">
      <c r="A295" s="5" t="s">
        <v>600</v>
      </c>
      <c r="B295" s="14" t="s">
        <v>601</v>
      </c>
      <c r="C295" s="19"/>
      <c r="D295" s="38">
        <v>0.5</v>
      </c>
      <c r="E295" s="41">
        <f t="shared" si="8"/>
        <v>0.5</v>
      </c>
      <c r="F295" s="1" t="e">
        <f>VLOOKUP(B295,input!$L$4:$M$25,2,FALSE)</f>
        <v>#N/A</v>
      </c>
      <c r="G295" s="1">
        <f t="shared" si="9"/>
        <v>0.5</v>
      </c>
    </row>
    <row r="296" spans="1:7" ht="30" x14ac:dyDescent="0.25">
      <c r="A296" s="5" t="s">
        <v>602</v>
      </c>
      <c r="B296" s="14" t="s">
        <v>603</v>
      </c>
      <c r="C296" s="19" t="s">
        <v>30</v>
      </c>
      <c r="D296" s="37">
        <v>537.20001220703125</v>
      </c>
      <c r="E296" s="41">
        <f t="shared" si="8"/>
        <v>532.53399999999999</v>
      </c>
      <c r="F296" s="1">
        <f>VLOOKUP(B296,input!$L$4:$M$25,2,FALSE)</f>
        <v>532.53399999999999</v>
      </c>
      <c r="G296" s="1">
        <f t="shared" si="9"/>
        <v>532.53399999999999</v>
      </c>
    </row>
    <row r="297" spans="1:7" ht="30" x14ac:dyDescent="0.25">
      <c r="A297" s="5" t="s">
        <v>604</v>
      </c>
      <c r="B297" s="14" t="s">
        <v>605</v>
      </c>
      <c r="C297" s="19" t="s">
        <v>33</v>
      </c>
      <c r="D297" s="34">
        <v>0</v>
      </c>
      <c r="E297" s="41">
        <f t="shared" si="8"/>
        <v>0</v>
      </c>
      <c r="F297" s="1" t="e">
        <f>VLOOKUP(B297,input!$L$4:$M$25,2,FALSE)</f>
        <v>#N/A</v>
      </c>
      <c r="G297" s="1">
        <f t="shared" si="9"/>
        <v>0</v>
      </c>
    </row>
    <row r="298" spans="1:7" ht="30" x14ac:dyDescent="0.25">
      <c r="A298" s="5" t="s">
        <v>606</v>
      </c>
      <c r="B298" s="14" t="s">
        <v>607</v>
      </c>
      <c r="C298" s="19" t="s">
        <v>30</v>
      </c>
      <c r="D298" s="35">
        <v>5</v>
      </c>
      <c r="E298" s="41">
        <f t="shared" si="8"/>
        <v>5</v>
      </c>
      <c r="F298" s="1" t="e">
        <f>VLOOKUP(B298,input!$L$4:$M$25,2,FALSE)</f>
        <v>#N/A</v>
      </c>
      <c r="G298" s="1">
        <f t="shared" si="9"/>
        <v>5</v>
      </c>
    </row>
    <row r="299" spans="1:7" ht="45" x14ac:dyDescent="0.25">
      <c r="A299" s="5" t="s">
        <v>608</v>
      </c>
      <c r="B299" s="14" t="s">
        <v>609</v>
      </c>
      <c r="C299" s="19" t="s">
        <v>33</v>
      </c>
      <c r="D299" s="35">
        <v>9</v>
      </c>
      <c r="E299" s="41">
        <f t="shared" si="8"/>
        <v>9</v>
      </c>
      <c r="F299" s="1" t="e">
        <f>VLOOKUP(B299,input!$L$4:$M$25,2,FALSE)</f>
        <v>#N/A</v>
      </c>
      <c r="G299" s="1">
        <f t="shared" si="9"/>
        <v>9</v>
      </c>
    </row>
    <row r="300" spans="1:7" ht="30" x14ac:dyDescent="0.25">
      <c r="A300" s="5" t="s">
        <v>610</v>
      </c>
      <c r="B300" s="14" t="s">
        <v>611</v>
      </c>
      <c r="C300" s="19" t="s">
        <v>30</v>
      </c>
      <c r="D300" s="37">
        <v>434.10000610351562</v>
      </c>
      <c r="E300" s="41">
        <f t="shared" si="8"/>
        <v>434.10000610351562</v>
      </c>
      <c r="F300" s="1" t="e">
        <f>VLOOKUP(B300,input!$L$4:$M$25,2,FALSE)</f>
        <v>#N/A</v>
      </c>
      <c r="G300" s="1">
        <f t="shared" si="9"/>
        <v>434.10000610351562</v>
      </c>
    </row>
    <row r="301" spans="1:7" ht="30" x14ac:dyDescent="0.25">
      <c r="A301" s="5" t="s">
        <v>612</v>
      </c>
      <c r="B301" s="14" t="s">
        <v>613</v>
      </c>
      <c r="C301" s="19" t="s">
        <v>33</v>
      </c>
      <c r="D301" s="38">
        <v>0.75</v>
      </c>
      <c r="E301" s="41">
        <f t="shared" si="8"/>
        <v>0.75</v>
      </c>
      <c r="F301" s="1" t="e">
        <f>VLOOKUP(B301,input!$L$4:$M$25,2,FALSE)</f>
        <v>#N/A</v>
      </c>
      <c r="G301" s="1">
        <f t="shared" si="9"/>
        <v>0.75</v>
      </c>
    </row>
    <row r="302" spans="1:7" ht="30" x14ac:dyDescent="0.25">
      <c r="A302" s="5" t="s">
        <v>614</v>
      </c>
      <c r="B302" s="14" t="s">
        <v>615</v>
      </c>
      <c r="C302" s="19" t="s">
        <v>30</v>
      </c>
      <c r="D302" s="35">
        <v>5</v>
      </c>
      <c r="E302" s="41">
        <f t="shared" si="8"/>
        <v>5</v>
      </c>
      <c r="F302" s="1" t="e">
        <f>VLOOKUP(B302,input!$L$4:$M$25,2,FALSE)</f>
        <v>#N/A</v>
      </c>
      <c r="G302" s="1">
        <f t="shared" si="9"/>
        <v>5</v>
      </c>
    </row>
    <row r="303" spans="1:7" ht="45" x14ac:dyDescent="0.25">
      <c r="A303" s="5" t="s">
        <v>616</v>
      </c>
      <c r="B303" s="14" t="s">
        <v>617</v>
      </c>
      <c r="C303" s="19" t="s">
        <v>33</v>
      </c>
      <c r="D303" s="35">
        <v>8.5</v>
      </c>
      <c r="E303" s="41">
        <f t="shared" si="8"/>
        <v>8.5</v>
      </c>
      <c r="F303" s="1" t="e">
        <f>VLOOKUP(B303,input!$L$4:$M$25,2,FALSE)</f>
        <v>#N/A</v>
      </c>
      <c r="G303" s="1">
        <f t="shared" si="9"/>
        <v>8.5</v>
      </c>
    </row>
    <row r="304" spans="1:7" ht="45" x14ac:dyDescent="0.25">
      <c r="A304" s="5" t="s">
        <v>618</v>
      </c>
      <c r="B304" s="14" t="s">
        <v>619</v>
      </c>
      <c r="C304" s="19"/>
      <c r="D304" s="35">
        <v>1</v>
      </c>
      <c r="E304" s="41">
        <f t="shared" si="8"/>
        <v>1</v>
      </c>
      <c r="F304" s="1" t="e">
        <f>VLOOKUP(B304,input!$L$4:$M$25,2,FALSE)</f>
        <v>#N/A</v>
      </c>
      <c r="G304" s="1">
        <f t="shared" si="9"/>
        <v>1</v>
      </c>
    </row>
    <row r="305" spans="1:7" ht="30" x14ac:dyDescent="0.25">
      <c r="A305" s="5" t="s">
        <v>620</v>
      </c>
      <c r="B305" s="14" t="s">
        <v>621</v>
      </c>
      <c r="C305" s="19" t="s">
        <v>33</v>
      </c>
      <c r="D305" s="34">
        <v>0</v>
      </c>
      <c r="E305" s="41">
        <f t="shared" si="8"/>
        <v>0</v>
      </c>
      <c r="F305" s="1" t="e">
        <f>VLOOKUP(B305,input!$L$4:$M$25,2,FALSE)</f>
        <v>#N/A</v>
      </c>
      <c r="G305" s="1">
        <f t="shared" si="9"/>
        <v>0</v>
      </c>
    </row>
    <row r="306" spans="1:7" ht="30" x14ac:dyDescent="0.25">
      <c r="A306" s="5" t="s">
        <v>622</v>
      </c>
      <c r="B306" s="14" t="s">
        <v>623</v>
      </c>
      <c r="C306" s="19" t="s">
        <v>38</v>
      </c>
      <c r="D306" s="35">
        <v>3.4473249912261963</v>
      </c>
      <c r="E306" s="41">
        <f t="shared" si="8"/>
        <v>3.4473249912261963</v>
      </c>
      <c r="F306" s="1" t="e">
        <f>VLOOKUP(B306,input!$L$4:$M$25,2,FALSE)</f>
        <v>#N/A</v>
      </c>
      <c r="G306" s="1">
        <f t="shared" si="9"/>
        <v>3.4473249912261963</v>
      </c>
    </row>
    <row r="307" spans="1:7" ht="30" x14ac:dyDescent="0.25">
      <c r="A307" s="5" t="s">
        <v>624</v>
      </c>
      <c r="B307" s="14" t="s">
        <v>625</v>
      </c>
      <c r="C307" s="19" t="s">
        <v>38</v>
      </c>
      <c r="D307" s="35">
        <v>3.4473249912261963</v>
      </c>
      <c r="E307" s="41">
        <f t="shared" si="8"/>
        <v>3.4473249912261963</v>
      </c>
      <c r="F307" s="1" t="e">
        <f>VLOOKUP(B307,input!$L$4:$M$25,2,FALSE)</f>
        <v>#N/A</v>
      </c>
      <c r="G307" s="1">
        <f t="shared" si="9"/>
        <v>3.4473249912261963</v>
      </c>
    </row>
    <row r="308" spans="1:7" ht="30" x14ac:dyDescent="0.25">
      <c r="A308" s="5" t="s">
        <v>626</v>
      </c>
      <c r="B308" s="14" t="s">
        <v>627</v>
      </c>
      <c r="C308" s="19" t="s">
        <v>38</v>
      </c>
      <c r="D308" s="34">
        <v>0</v>
      </c>
      <c r="E308" s="41">
        <f t="shared" si="8"/>
        <v>0</v>
      </c>
      <c r="F308" s="1" t="e">
        <f>VLOOKUP(B308,input!$L$4:$M$25,2,FALSE)</f>
        <v>#N/A</v>
      </c>
      <c r="G308" s="1">
        <f t="shared" si="9"/>
        <v>0</v>
      </c>
    </row>
    <row r="309" spans="1:7" ht="45" x14ac:dyDescent="0.25">
      <c r="A309" s="5" t="s">
        <v>628</v>
      </c>
      <c r="B309" s="14" t="s">
        <v>629</v>
      </c>
      <c r="C309" s="19"/>
      <c r="D309" s="35">
        <v>3</v>
      </c>
      <c r="E309" s="41">
        <f t="shared" si="8"/>
        <v>3</v>
      </c>
      <c r="F309" s="1" t="e">
        <f>VLOOKUP(B309,input!$L$4:$M$25,2,FALSE)</f>
        <v>#N/A</v>
      </c>
      <c r="G309" s="1">
        <f t="shared" si="9"/>
        <v>3</v>
      </c>
    </row>
    <row r="310" spans="1:7" ht="30" x14ac:dyDescent="0.25">
      <c r="A310" s="5" t="s">
        <v>630</v>
      </c>
      <c r="B310" s="14" t="s">
        <v>631</v>
      </c>
      <c r="C310" s="19" t="s">
        <v>33</v>
      </c>
      <c r="D310" s="34">
        <v>0</v>
      </c>
      <c r="E310" s="41">
        <f t="shared" si="8"/>
        <v>0</v>
      </c>
      <c r="F310" s="1" t="e">
        <f>VLOOKUP(B310,input!$L$4:$M$25,2,FALSE)</f>
        <v>#N/A</v>
      </c>
      <c r="G310" s="1">
        <f t="shared" si="9"/>
        <v>0</v>
      </c>
    </row>
    <row r="311" spans="1:7" ht="30" x14ac:dyDescent="0.25">
      <c r="A311" s="5" t="s">
        <v>632</v>
      </c>
      <c r="B311" s="14" t="s">
        <v>633</v>
      </c>
      <c r="C311" s="19" t="s">
        <v>38</v>
      </c>
      <c r="D311" s="35">
        <v>3.4473249912261963</v>
      </c>
      <c r="E311" s="41">
        <f t="shared" si="8"/>
        <v>3.4473249912261963</v>
      </c>
      <c r="F311" s="1" t="e">
        <f>VLOOKUP(B311,input!$L$4:$M$25,2,FALSE)</f>
        <v>#N/A</v>
      </c>
      <c r="G311" s="1">
        <f t="shared" si="9"/>
        <v>3.4473249912261963</v>
      </c>
    </row>
    <row r="312" spans="1:7" ht="30" x14ac:dyDescent="0.25">
      <c r="A312" s="5" t="s">
        <v>634</v>
      </c>
      <c r="B312" s="14" t="s">
        <v>635</v>
      </c>
      <c r="C312" s="19" t="s">
        <v>38</v>
      </c>
      <c r="D312" s="35">
        <v>3.4473249912261963</v>
      </c>
      <c r="E312" s="41">
        <f t="shared" si="8"/>
        <v>3.4473249912261963</v>
      </c>
      <c r="F312" s="1" t="e">
        <f>VLOOKUP(B312,input!$L$4:$M$25,2,FALSE)</f>
        <v>#N/A</v>
      </c>
      <c r="G312" s="1">
        <f t="shared" si="9"/>
        <v>3.4473249912261963</v>
      </c>
    </row>
    <row r="313" spans="1:7" ht="30" x14ac:dyDescent="0.25">
      <c r="A313" s="5" t="s">
        <v>636</v>
      </c>
      <c r="B313" s="14" t="s">
        <v>637</v>
      </c>
      <c r="C313" s="19" t="s">
        <v>38</v>
      </c>
      <c r="D313" s="38">
        <v>0.20000000298023224</v>
      </c>
      <c r="E313" s="41">
        <f t="shared" si="8"/>
        <v>0.20000000298023224</v>
      </c>
      <c r="F313" s="1" t="e">
        <f>VLOOKUP(B313,input!$L$4:$M$25,2,FALSE)</f>
        <v>#N/A</v>
      </c>
      <c r="G313" s="1">
        <f t="shared" si="9"/>
        <v>0.20000000298023224</v>
      </c>
    </row>
    <row r="314" spans="1:7" ht="30" x14ac:dyDescent="0.25">
      <c r="A314" s="5" t="s">
        <v>638</v>
      </c>
      <c r="B314" s="14" t="s">
        <v>639</v>
      </c>
      <c r="C314" s="19"/>
      <c r="D314" s="35">
        <v>5</v>
      </c>
      <c r="E314" s="41">
        <f t="shared" si="8"/>
        <v>5</v>
      </c>
      <c r="F314" s="1" t="e">
        <f>VLOOKUP(B314,input!$L$4:$M$25,2,FALSE)</f>
        <v>#N/A</v>
      </c>
      <c r="G314" s="1">
        <f t="shared" si="9"/>
        <v>5</v>
      </c>
    </row>
    <row r="315" spans="1:7" ht="30" x14ac:dyDescent="0.25">
      <c r="A315" s="5" t="s">
        <v>640</v>
      </c>
      <c r="B315" s="14" t="s">
        <v>641</v>
      </c>
      <c r="C315" s="19" t="s">
        <v>33</v>
      </c>
      <c r="D315" s="34">
        <v>0</v>
      </c>
      <c r="E315" s="41">
        <f t="shared" si="8"/>
        <v>0</v>
      </c>
      <c r="F315" s="1" t="e">
        <f>VLOOKUP(B315,input!$L$4:$M$25,2,FALSE)</f>
        <v>#N/A</v>
      </c>
      <c r="G315" s="1">
        <f t="shared" si="9"/>
        <v>0</v>
      </c>
    </row>
    <row r="316" spans="1:7" x14ac:dyDescent="0.25">
      <c r="A316" s="5" t="s">
        <v>642</v>
      </c>
      <c r="B316" s="14" t="s">
        <v>643</v>
      </c>
      <c r="C316" s="19" t="s">
        <v>38</v>
      </c>
      <c r="D316" s="35">
        <v>3.4473249912261963</v>
      </c>
      <c r="E316" s="41">
        <f t="shared" si="8"/>
        <v>3.4473249912261963</v>
      </c>
      <c r="F316" s="1" t="e">
        <f>VLOOKUP(B316,input!$L$4:$M$25,2,FALSE)</f>
        <v>#N/A</v>
      </c>
      <c r="G316" s="1">
        <f t="shared" si="9"/>
        <v>3.4473249912261963</v>
      </c>
    </row>
    <row r="317" spans="1:7" x14ac:dyDescent="0.25">
      <c r="A317" s="5" t="s">
        <v>644</v>
      </c>
      <c r="B317" s="14" t="s">
        <v>645</v>
      </c>
      <c r="C317" s="19" t="s">
        <v>38</v>
      </c>
      <c r="D317" s="35">
        <v>3.4473249912261963</v>
      </c>
      <c r="E317" s="41">
        <f t="shared" si="8"/>
        <v>3.4473249912261963</v>
      </c>
      <c r="F317" s="1" t="e">
        <f>VLOOKUP(B317,input!$L$4:$M$25,2,FALSE)</f>
        <v>#N/A</v>
      </c>
      <c r="G317" s="1">
        <f t="shared" si="9"/>
        <v>3.4473249912261963</v>
      </c>
    </row>
    <row r="318" spans="1:7" x14ac:dyDescent="0.25">
      <c r="A318" s="5" t="s">
        <v>646</v>
      </c>
      <c r="B318" s="14" t="s">
        <v>647</v>
      </c>
      <c r="C318" s="19" t="s">
        <v>38</v>
      </c>
      <c r="D318" s="34">
        <v>0</v>
      </c>
      <c r="E318" s="41">
        <f t="shared" si="8"/>
        <v>0</v>
      </c>
      <c r="F318" s="1" t="e">
        <f>VLOOKUP(B318,input!$L$4:$M$25,2,FALSE)</f>
        <v>#N/A</v>
      </c>
      <c r="G318" s="1">
        <f t="shared" si="9"/>
        <v>0</v>
      </c>
    </row>
    <row r="319" spans="1:7" ht="30" x14ac:dyDescent="0.25">
      <c r="A319" s="5" t="s">
        <v>648</v>
      </c>
      <c r="B319" s="14" t="s">
        <v>649</v>
      </c>
      <c r="C319" s="19"/>
      <c r="D319" s="35">
        <v>2</v>
      </c>
      <c r="E319" s="41">
        <f t="shared" si="8"/>
        <v>2</v>
      </c>
      <c r="F319" s="1" t="e">
        <f>VLOOKUP(B319,input!$L$4:$M$25,2,FALSE)</f>
        <v>#N/A</v>
      </c>
      <c r="G319" s="1">
        <f t="shared" si="9"/>
        <v>2</v>
      </c>
    </row>
    <row r="320" spans="1:7" ht="30" x14ac:dyDescent="0.25">
      <c r="A320" s="5" t="s">
        <v>650</v>
      </c>
      <c r="B320" s="14" t="s">
        <v>651</v>
      </c>
      <c r="C320" s="19" t="s">
        <v>33</v>
      </c>
      <c r="D320" s="34">
        <v>0</v>
      </c>
      <c r="E320" s="41">
        <f t="shared" si="8"/>
        <v>0</v>
      </c>
      <c r="F320" s="1" t="e">
        <f>VLOOKUP(B320,input!$L$4:$M$25,2,FALSE)</f>
        <v>#N/A</v>
      </c>
      <c r="G320" s="1">
        <f t="shared" si="9"/>
        <v>0</v>
      </c>
    </row>
    <row r="321" spans="1:7" x14ac:dyDescent="0.25">
      <c r="A321" s="5" t="s">
        <v>652</v>
      </c>
      <c r="B321" s="14" t="s">
        <v>653</v>
      </c>
      <c r="C321" s="19" t="s">
        <v>38</v>
      </c>
      <c r="D321" s="35">
        <v>3.4473249912261963</v>
      </c>
      <c r="E321" s="41">
        <f t="shared" si="8"/>
        <v>3.4473249912261963</v>
      </c>
      <c r="F321" s="1" t="e">
        <f>VLOOKUP(B321,input!$L$4:$M$25,2,FALSE)</f>
        <v>#N/A</v>
      </c>
      <c r="G321" s="1">
        <f t="shared" si="9"/>
        <v>3.4473249912261963</v>
      </c>
    </row>
    <row r="322" spans="1:7" x14ac:dyDescent="0.25">
      <c r="A322" s="5" t="s">
        <v>654</v>
      </c>
      <c r="B322" s="14" t="s">
        <v>655</v>
      </c>
      <c r="C322" s="19" t="s">
        <v>38</v>
      </c>
      <c r="D322" s="35">
        <v>3.4473249912261963</v>
      </c>
      <c r="E322" s="41">
        <f t="shared" si="8"/>
        <v>3.4473249912261963</v>
      </c>
      <c r="F322" s="1" t="e">
        <f>VLOOKUP(B322,input!$L$4:$M$25,2,FALSE)</f>
        <v>#N/A</v>
      </c>
      <c r="G322" s="1">
        <f t="shared" si="9"/>
        <v>3.4473249912261963</v>
      </c>
    </row>
    <row r="323" spans="1:7" x14ac:dyDescent="0.25">
      <c r="A323" s="5" t="s">
        <v>656</v>
      </c>
      <c r="B323" s="14" t="s">
        <v>657</v>
      </c>
      <c r="C323" s="19" t="s">
        <v>38</v>
      </c>
      <c r="D323" s="34">
        <v>0</v>
      </c>
      <c r="E323" s="41">
        <f t="shared" si="8"/>
        <v>0</v>
      </c>
      <c r="F323" s="1" t="e">
        <f>VLOOKUP(B323,input!$L$4:$M$25,2,FALSE)</f>
        <v>#N/A</v>
      </c>
      <c r="G323" s="1">
        <f t="shared" si="9"/>
        <v>0</v>
      </c>
    </row>
    <row r="324" spans="1:7" ht="30" x14ac:dyDescent="0.25">
      <c r="A324" s="5" t="s">
        <v>658</v>
      </c>
      <c r="B324" s="14" t="s">
        <v>659</v>
      </c>
      <c r="C324" s="19"/>
      <c r="D324" s="35">
        <v>2</v>
      </c>
      <c r="E324" s="41">
        <f t="shared" si="8"/>
        <v>2</v>
      </c>
      <c r="F324" s="1" t="e">
        <f>VLOOKUP(B324,input!$L$4:$M$25,2,FALSE)</f>
        <v>#N/A</v>
      </c>
      <c r="G324" s="1">
        <f t="shared" si="9"/>
        <v>2</v>
      </c>
    </row>
    <row r="325" spans="1:7" ht="30" x14ac:dyDescent="0.25">
      <c r="A325" s="5" t="s">
        <v>660</v>
      </c>
      <c r="B325" s="14" t="s">
        <v>661</v>
      </c>
      <c r="C325" s="19" t="s">
        <v>33</v>
      </c>
      <c r="D325" s="34">
        <v>0</v>
      </c>
      <c r="E325" s="41">
        <f t="shared" si="8"/>
        <v>0</v>
      </c>
      <c r="F325" s="1" t="e">
        <f>VLOOKUP(B325,input!$L$4:$M$25,2,FALSE)</f>
        <v>#N/A</v>
      </c>
      <c r="G325" s="1">
        <f t="shared" si="9"/>
        <v>0</v>
      </c>
    </row>
    <row r="326" spans="1:7" x14ac:dyDescent="0.25">
      <c r="A326" s="5" t="s">
        <v>662</v>
      </c>
      <c r="B326" s="14" t="s">
        <v>663</v>
      </c>
      <c r="C326" s="19" t="s">
        <v>38</v>
      </c>
      <c r="D326" s="35">
        <v>3.4473249912261963</v>
      </c>
      <c r="E326" s="41">
        <f t="shared" si="8"/>
        <v>3.4473249912261963</v>
      </c>
      <c r="F326" s="1" t="e">
        <f>VLOOKUP(B326,input!$L$4:$M$25,2,FALSE)</f>
        <v>#N/A</v>
      </c>
      <c r="G326" s="1">
        <f t="shared" si="9"/>
        <v>3.4473249912261963</v>
      </c>
    </row>
    <row r="327" spans="1:7" x14ac:dyDescent="0.25">
      <c r="A327" s="5" t="s">
        <v>664</v>
      </c>
      <c r="B327" s="14" t="s">
        <v>665</v>
      </c>
      <c r="C327" s="19" t="s">
        <v>38</v>
      </c>
      <c r="D327" s="35">
        <v>3.4473249912261963</v>
      </c>
      <c r="E327" s="41">
        <f t="shared" si="8"/>
        <v>3.4473249912261963</v>
      </c>
      <c r="F327" s="1" t="e">
        <f>VLOOKUP(B327,input!$L$4:$M$25,2,FALSE)</f>
        <v>#N/A</v>
      </c>
      <c r="G327" s="1">
        <f t="shared" si="9"/>
        <v>3.4473249912261963</v>
      </c>
    </row>
    <row r="328" spans="1:7" x14ac:dyDescent="0.25">
      <c r="A328" s="5" t="s">
        <v>666</v>
      </c>
      <c r="B328" s="14" t="s">
        <v>667</v>
      </c>
      <c r="C328" s="19" t="s">
        <v>38</v>
      </c>
      <c r="D328" s="34">
        <v>0</v>
      </c>
      <c r="E328" s="41">
        <f t="shared" si="8"/>
        <v>0</v>
      </c>
      <c r="F328" s="1" t="e">
        <f>VLOOKUP(B328,input!$L$4:$M$25,2,FALSE)</f>
        <v>#N/A</v>
      </c>
      <c r="G328" s="1">
        <f t="shared" si="9"/>
        <v>0</v>
      </c>
    </row>
    <row r="329" spans="1:7" ht="30" x14ac:dyDescent="0.25">
      <c r="A329" s="5" t="s">
        <v>668</v>
      </c>
      <c r="B329" s="14" t="s">
        <v>669</v>
      </c>
      <c r="C329" s="19"/>
      <c r="D329" s="34">
        <v>0</v>
      </c>
      <c r="E329" s="41">
        <f t="shared" ref="E329:E392" si="10">G329</f>
        <v>0</v>
      </c>
      <c r="F329" s="1" t="e">
        <f>VLOOKUP(B329,input!$L$4:$M$25,2,FALSE)</f>
        <v>#N/A</v>
      </c>
      <c r="G329" s="1">
        <f t="shared" ref="G329:G392" si="11">_xlfn.IFNA(F329,D329)</f>
        <v>0</v>
      </c>
    </row>
    <row r="330" spans="1:7" ht="30" x14ac:dyDescent="0.25">
      <c r="A330" s="5" t="s">
        <v>670</v>
      </c>
      <c r="B330" s="14" t="s">
        <v>671</v>
      </c>
      <c r="C330" s="19" t="s">
        <v>33</v>
      </c>
      <c r="D330" s="34">
        <v>0</v>
      </c>
      <c r="E330" s="41">
        <f t="shared" si="10"/>
        <v>0</v>
      </c>
      <c r="F330" s="1" t="e">
        <f>VLOOKUP(B330,input!$L$4:$M$25,2,FALSE)</f>
        <v>#N/A</v>
      </c>
      <c r="G330" s="1">
        <f t="shared" si="11"/>
        <v>0</v>
      </c>
    </row>
    <row r="331" spans="1:7" x14ac:dyDescent="0.25">
      <c r="A331" s="5" t="s">
        <v>672</v>
      </c>
      <c r="B331" s="14" t="s">
        <v>673</v>
      </c>
      <c r="C331" s="19" t="s">
        <v>38</v>
      </c>
      <c r="D331" s="35">
        <v>3.4473249912261963</v>
      </c>
      <c r="E331" s="41">
        <f t="shared" si="10"/>
        <v>3.4473249912261963</v>
      </c>
      <c r="F331" s="1" t="e">
        <f>VLOOKUP(B331,input!$L$4:$M$25,2,FALSE)</f>
        <v>#N/A</v>
      </c>
      <c r="G331" s="1">
        <f t="shared" si="11"/>
        <v>3.4473249912261963</v>
      </c>
    </row>
    <row r="332" spans="1:7" x14ac:dyDescent="0.25">
      <c r="A332" s="5" t="s">
        <v>674</v>
      </c>
      <c r="B332" s="14" t="s">
        <v>675</v>
      </c>
      <c r="C332" s="19" t="s">
        <v>38</v>
      </c>
      <c r="D332" s="35">
        <v>3.4473249912261963</v>
      </c>
      <c r="E332" s="41">
        <f t="shared" si="10"/>
        <v>3.4473249912261963</v>
      </c>
      <c r="F332" s="1" t="e">
        <f>VLOOKUP(B332,input!$L$4:$M$25,2,FALSE)</f>
        <v>#N/A</v>
      </c>
      <c r="G332" s="1">
        <f t="shared" si="11"/>
        <v>3.4473249912261963</v>
      </c>
    </row>
    <row r="333" spans="1:7" x14ac:dyDescent="0.25">
      <c r="A333" s="5" t="s">
        <v>676</v>
      </c>
      <c r="B333" s="14" t="s">
        <v>677</v>
      </c>
      <c r="C333" s="19" t="s">
        <v>38</v>
      </c>
      <c r="D333" s="34">
        <v>0</v>
      </c>
      <c r="E333" s="41">
        <f t="shared" si="10"/>
        <v>0</v>
      </c>
      <c r="F333" s="1" t="e">
        <f>VLOOKUP(B333,input!$L$4:$M$25,2,FALSE)</f>
        <v>#N/A</v>
      </c>
      <c r="G333" s="1">
        <f t="shared" si="11"/>
        <v>0</v>
      </c>
    </row>
    <row r="334" spans="1:7" ht="30" x14ac:dyDescent="0.25">
      <c r="A334" s="5" t="s">
        <v>678</v>
      </c>
      <c r="B334" s="14" t="s">
        <v>679</v>
      </c>
      <c r="C334" s="19"/>
      <c r="D334" s="35">
        <v>5</v>
      </c>
      <c r="E334" s="41">
        <f t="shared" si="10"/>
        <v>5</v>
      </c>
      <c r="F334" s="1" t="e">
        <f>VLOOKUP(B334,input!$L$4:$M$25,2,FALSE)</f>
        <v>#N/A</v>
      </c>
      <c r="G334" s="1">
        <f t="shared" si="11"/>
        <v>5</v>
      </c>
    </row>
    <row r="335" spans="1:7" ht="30" x14ac:dyDescent="0.25">
      <c r="A335" s="5" t="s">
        <v>680</v>
      </c>
      <c r="B335" s="14" t="s">
        <v>681</v>
      </c>
      <c r="C335" s="19" t="s">
        <v>33</v>
      </c>
      <c r="D335" s="34">
        <v>0</v>
      </c>
      <c r="E335" s="41">
        <f t="shared" si="10"/>
        <v>0</v>
      </c>
      <c r="F335" s="1" t="e">
        <f>VLOOKUP(B335,input!$L$4:$M$25,2,FALSE)</f>
        <v>#N/A</v>
      </c>
      <c r="G335" s="1">
        <f t="shared" si="11"/>
        <v>0</v>
      </c>
    </row>
    <row r="336" spans="1:7" x14ac:dyDescent="0.25">
      <c r="A336" s="5" t="s">
        <v>682</v>
      </c>
      <c r="B336" s="14" t="s">
        <v>683</v>
      </c>
      <c r="C336" s="19" t="s">
        <v>38</v>
      </c>
      <c r="D336" s="35">
        <v>3.4473249912261963</v>
      </c>
      <c r="E336" s="41">
        <f t="shared" si="10"/>
        <v>3.4473249912261963</v>
      </c>
      <c r="F336" s="1" t="e">
        <f>VLOOKUP(B336,input!$L$4:$M$25,2,FALSE)</f>
        <v>#N/A</v>
      </c>
      <c r="G336" s="1">
        <f t="shared" si="11"/>
        <v>3.4473249912261963</v>
      </c>
    </row>
    <row r="337" spans="1:7" x14ac:dyDescent="0.25">
      <c r="A337" s="5" t="s">
        <v>684</v>
      </c>
      <c r="B337" s="14" t="s">
        <v>685</v>
      </c>
      <c r="C337" s="19" t="s">
        <v>38</v>
      </c>
      <c r="D337" s="35">
        <v>3.4473249912261963</v>
      </c>
      <c r="E337" s="41">
        <f t="shared" si="10"/>
        <v>3.4473249912261963</v>
      </c>
      <c r="F337" s="1" t="e">
        <f>VLOOKUP(B337,input!$L$4:$M$25,2,FALSE)</f>
        <v>#N/A</v>
      </c>
      <c r="G337" s="1">
        <f t="shared" si="11"/>
        <v>3.4473249912261963</v>
      </c>
    </row>
    <row r="338" spans="1:7" x14ac:dyDescent="0.25">
      <c r="A338" s="5" t="s">
        <v>686</v>
      </c>
      <c r="B338" s="14" t="s">
        <v>687</v>
      </c>
      <c r="C338" s="19" t="s">
        <v>38</v>
      </c>
      <c r="D338" s="34">
        <v>0</v>
      </c>
      <c r="E338" s="41">
        <f t="shared" si="10"/>
        <v>0</v>
      </c>
      <c r="F338" s="1" t="e">
        <f>VLOOKUP(B338,input!$L$4:$M$25,2,FALSE)</f>
        <v>#N/A</v>
      </c>
      <c r="G338" s="1">
        <f t="shared" si="11"/>
        <v>0</v>
      </c>
    </row>
    <row r="339" spans="1:7" ht="30" x14ac:dyDescent="0.25">
      <c r="A339" s="5" t="s">
        <v>688</v>
      </c>
      <c r="B339" s="14" t="s">
        <v>689</v>
      </c>
      <c r="C339" s="19"/>
      <c r="D339" s="34">
        <v>0</v>
      </c>
      <c r="E339" s="41">
        <f t="shared" si="10"/>
        <v>0</v>
      </c>
      <c r="F339" s="1" t="e">
        <f>VLOOKUP(B339,input!$L$4:$M$25,2,FALSE)</f>
        <v>#N/A</v>
      </c>
      <c r="G339" s="1">
        <f t="shared" si="11"/>
        <v>0</v>
      </c>
    </row>
    <row r="340" spans="1:7" ht="30" x14ac:dyDescent="0.25">
      <c r="A340" s="5" t="s">
        <v>690</v>
      </c>
      <c r="B340" s="14" t="s">
        <v>691</v>
      </c>
      <c r="C340" s="19" t="s">
        <v>33</v>
      </c>
      <c r="D340" s="34">
        <v>0</v>
      </c>
      <c r="E340" s="41">
        <f t="shared" si="10"/>
        <v>0</v>
      </c>
      <c r="F340" s="1" t="e">
        <f>VLOOKUP(B340,input!$L$4:$M$25,2,FALSE)</f>
        <v>#N/A</v>
      </c>
      <c r="G340" s="1">
        <f t="shared" si="11"/>
        <v>0</v>
      </c>
    </row>
    <row r="341" spans="1:7" x14ac:dyDescent="0.25">
      <c r="A341" s="5" t="s">
        <v>692</v>
      </c>
      <c r="B341" s="14" t="s">
        <v>693</v>
      </c>
      <c r="C341" s="19" t="s">
        <v>38</v>
      </c>
      <c r="D341" s="35">
        <v>3.4473249912261963</v>
      </c>
      <c r="E341" s="41">
        <f t="shared" si="10"/>
        <v>3.4473249912261963</v>
      </c>
      <c r="F341" s="1" t="e">
        <f>VLOOKUP(B341,input!$L$4:$M$25,2,FALSE)</f>
        <v>#N/A</v>
      </c>
      <c r="G341" s="1">
        <f t="shared" si="11"/>
        <v>3.4473249912261963</v>
      </c>
    </row>
    <row r="342" spans="1:7" x14ac:dyDescent="0.25">
      <c r="A342" s="5" t="s">
        <v>694</v>
      </c>
      <c r="B342" s="14" t="s">
        <v>695</v>
      </c>
      <c r="C342" s="19" t="s">
        <v>38</v>
      </c>
      <c r="D342" s="35">
        <v>3.4473249912261963</v>
      </c>
      <c r="E342" s="41">
        <f t="shared" si="10"/>
        <v>3.4473249912261963</v>
      </c>
      <c r="F342" s="1" t="e">
        <f>VLOOKUP(B342,input!$L$4:$M$25,2,FALSE)</f>
        <v>#N/A</v>
      </c>
      <c r="G342" s="1">
        <f t="shared" si="11"/>
        <v>3.4473249912261963</v>
      </c>
    </row>
    <row r="343" spans="1:7" x14ac:dyDescent="0.25">
      <c r="A343" s="5" t="s">
        <v>696</v>
      </c>
      <c r="B343" s="14" t="s">
        <v>697</v>
      </c>
      <c r="C343" s="19" t="s">
        <v>38</v>
      </c>
      <c r="D343" s="34">
        <v>0</v>
      </c>
      <c r="E343" s="41">
        <f t="shared" si="10"/>
        <v>0</v>
      </c>
      <c r="F343" s="1" t="e">
        <f>VLOOKUP(B343,input!$L$4:$M$25,2,FALSE)</f>
        <v>#N/A</v>
      </c>
      <c r="G343" s="1">
        <f t="shared" si="11"/>
        <v>0</v>
      </c>
    </row>
    <row r="344" spans="1:7" x14ac:dyDescent="0.25">
      <c r="A344" s="5" t="s">
        <v>698</v>
      </c>
      <c r="B344" s="14" t="s">
        <v>699</v>
      </c>
      <c r="C344" s="19" t="s">
        <v>38</v>
      </c>
      <c r="D344" s="35">
        <v>2.75</v>
      </c>
      <c r="E344" s="41">
        <f t="shared" si="10"/>
        <v>2.75</v>
      </c>
      <c r="F344" s="1" t="e">
        <f>VLOOKUP(B344,input!$L$4:$M$25,2,FALSE)</f>
        <v>#N/A</v>
      </c>
      <c r="G344" s="1">
        <f t="shared" si="11"/>
        <v>2.75</v>
      </c>
    </row>
    <row r="345" spans="1:7" ht="30" x14ac:dyDescent="0.25">
      <c r="A345" s="5" t="s">
        <v>700</v>
      </c>
      <c r="B345" s="14" t="s">
        <v>701</v>
      </c>
      <c r="C345" s="19" t="s">
        <v>347</v>
      </c>
      <c r="D345" s="35">
        <v>4.7393050193786621</v>
      </c>
      <c r="E345" s="41">
        <f t="shared" si="10"/>
        <v>4.7393050193786621</v>
      </c>
      <c r="F345" s="1" t="e">
        <f>VLOOKUP(B345,input!$L$4:$M$25,2,FALSE)</f>
        <v>#N/A</v>
      </c>
      <c r="G345" s="1">
        <f t="shared" si="11"/>
        <v>4.7393050193786621</v>
      </c>
    </row>
    <row r="346" spans="1:7" ht="30" x14ac:dyDescent="0.25">
      <c r="A346" s="5" t="s">
        <v>702</v>
      </c>
      <c r="B346" s="14" t="s">
        <v>703</v>
      </c>
      <c r="C346" s="19" t="s">
        <v>413</v>
      </c>
      <c r="D346" s="36">
        <v>12.073519706726074</v>
      </c>
      <c r="E346" s="41">
        <f t="shared" si="10"/>
        <v>12.073519706726074</v>
      </c>
      <c r="F346" s="1" t="e">
        <f>VLOOKUP(B346,input!$L$4:$M$25,2,FALSE)</f>
        <v>#N/A</v>
      </c>
      <c r="G346" s="1">
        <f t="shared" si="11"/>
        <v>12.073519706726074</v>
      </c>
    </row>
    <row r="347" spans="1:7" x14ac:dyDescent="0.25">
      <c r="A347" s="5" t="s">
        <v>704</v>
      </c>
      <c r="B347" s="14" t="s">
        <v>705</v>
      </c>
      <c r="C347" s="19" t="s">
        <v>38</v>
      </c>
      <c r="D347" s="35">
        <v>1.0135135650634766</v>
      </c>
      <c r="E347" s="41">
        <f t="shared" si="10"/>
        <v>1.0135135650634766</v>
      </c>
      <c r="F347" s="1" t="e">
        <f>VLOOKUP(B347,input!$L$4:$M$25,2,FALSE)</f>
        <v>#N/A</v>
      </c>
      <c r="G347" s="1">
        <f t="shared" si="11"/>
        <v>1.0135135650634766</v>
      </c>
    </row>
    <row r="348" spans="1:7" x14ac:dyDescent="0.25">
      <c r="A348" s="5" t="s">
        <v>706</v>
      </c>
      <c r="B348" s="14" t="s">
        <v>707</v>
      </c>
      <c r="C348" s="19" t="s">
        <v>30</v>
      </c>
      <c r="D348" s="36">
        <v>29.219995498657227</v>
      </c>
      <c r="E348" s="41">
        <f t="shared" si="10"/>
        <v>27.3</v>
      </c>
      <c r="F348" s="1">
        <f>VLOOKUP(B348,input!$L$4:$M$25,2,FALSE)</f>
        <v>27.3</v>
      </c>
      <c r="G348" s="1">
        <f t="shared" si="11"/>
        <v>27.3</v>
      </c>
    </row>
    <row r="349" spans="1:7" x14ac:dyDescent="0.25">
      <c r="A349" s="5" t="s">
        <v>708</v>
      </c>
      <c r="B349" s="14" t="s">
        <v>709</v>
      </c>
      <c r="C349" s="19"/>
      <c r="D349" s="35">
        <v>-2</v>
      </c>
      <c r="E349" s="41">
        <f t="shared" si="10"/>
        <v>-2</v>
      </c>
      <c r="F349" s="1" t="e">
        <f>VLOOKUP(B349,input!$L$4:$M$25,2,FALSE)</f>
        <v>#N/A</v>
      </c>
      <c r="G349" s="1">
        <f t="shared" si="11"/>
        <v>-2</v>
      </c>
    </row>
    <row r="350" spans="1:7" x14ac:dyDescent="0.25">
      <c r="A350" s="5" t="s">
        <v>710</v>
      </c>
      <c r="B350" s="14" t="s">
        <v>711</v>
      </c>
      <c r="C350" s="19" t="s">
        <v>41</v>
      </c>
      <c r="D350" s="37">
        <v>163.2935791015625</v>
      </c>
      <c r="E350" s="41">
        <f t="shared" si="10"/>
        <v>163.2935791015625</v>
      </c>
      <c r="F350" s="1" t="e">
        <f>VLOOKUP(B350,input!$L$4:$M$25,2,FALSE)</f>
        <v>#N/A</v>
      </c>
      <c r="G350" s="1">
        <f t="shared" si="11"/>
        <v>163.2935791015625</v>
      </c>
    </row>
    <row r="351" spans="1:7" ht="30" x14ac:dyDescent="0.25">
      <c r="A351" s="5" t="s">
        <v>712</v>
      </c>
      <c r="B351" s="14" t="s">
        <v>713</v>
      </c>
      <c r="C351" s="19" t="s">
        <v>347</v>
      </c>
      <c r="D351" s="35">
        <v>4.7393050193786621</v>
      </c>
      <c r="E351" s="41">
        <f t="shared" si="10"/>
        <v>4.7393050193786621</v>
      </c>
      <c r="F351" s="1" t="e">
        <f>VLOOKUP(B351,input!$L$4:$M$25,2,FALSE)</f>
        <v>#N/A</v>
      </c>
      <c r="G351" s="1">
        <f t="shared" si="11"/>
        <v>4.7393050193786621</v>
      </c>
    </row>
    <row r="352" spans="1:7" ht="30" x14ac:dyDescent="0.25">
      <c r="A352" s="5" t="s">
        <v>714</v>
      </c>
      <c r="B352" s="14" t="s">
        <v>715</v>
      </c>
      <c r="C352" s="19" t="s">
        <v>413</v>
      </c>
      <c r="D352" s="36">
        <v>12.073519706726074</v>
      </c>
      <c r="E352" s="41">
        <f t="shared" si="10"/>
        <v>12.073519706726074</v>
      </c>
      <c r="F352" s="1" t="e">
        <f>VLOOKUP(B352,input!$L$4:$M$25,2,FALSE)</f>
        <v>#N/A</v>
      </c>
      <c r="G352" s="1">
        <f t="shared" si="11"/>
        <v>12.073519706726074</v>
      </c>
    </row>
    <row r="353" spans="1:7" ht="30" x14ac:dyDescent="0.25">
      <c r="A353" s="5" t="s">
        <v>716</v>
      </c>
      <c r="B353" s="14" t="s">
        <v>717</v>
      </c>
      <c r="C353" s="19" t="s">
        <v>38</v>
      </c>
      <c r="D353" s="38">
        <v>9.8499998450279236E-2</v>
      </c>
      <c r="E353" s="41">
        <f t="shared" si="10"/>
        <v>9.8499998450279236E-2</v>
      </c>
      <c r="F353" s="1" t="e">
        <f>VLOOKUP(B353,input!$L$4:$M$25,2,FALSE)</f>
        <v>#N/A</v>
      </c>
      <c r="G353" s="1">
        <f t="shared" si="11"/>
        <v>9.8499998450279236E-2</v>
      </c>
    </row>
    <row r="354" spans="1:7" ht="45" x14ac:dyDescent="0.25">
      <c r="A354" s="5" t="s">
        <v>718</v>
      </c>
      <c r="B354" s="14" t="s">
        <v>719</v>
      </c>
      <c r="C354" s="19" t="s">
        <v>30</v>
      </c>
      <c r="D354" s="34">
        <v>0</v>
      </c>
      <c r="E354" s="41">
        <f t="shared" si="10"/>
        <v>0</v>
      </c>
      <c r="F354" s="1" t="e">
        <f>VLOOKUP(B354,input!$L$4:$M$25,2,FALSE)</f>
        <v>#N/A</v>
      </c>
      <c r="G354" s="1">
        <f t="shared" si="11"/>
        <v>0</v>
      </c>
    </row>
    <row r="355" spans="1:7" ht="30" x14ac:dyDescent="0.25">
      <c r="A355" s="5" t="s">
        <v>720</v>
      </c>
      <c r="B355" s="14" t="s">
        <v>721</v>
      </c>
      <c r="C355" s="19" t="s">
        <v>30</v>
      </c>
      <c r="D355" s="36">
        <v>10</v>
      </c>
      <c r="E355" s="41">
        <f t="shared" si="10"/>
        <v>10</v>
      </c>
      <c r="F355" s="1">
        <f>VLOOKUP(B355,input!$L$4:$M$25,2,FALSE)</f>
        <v>10</v>
      </c>
      <c r="G355" s="1">
        <f t="shared" si="11"/>
        <v>10</v>
      </c>
    </row>
    <row r="356" spans="1:7" ht="30" x14ac:dyDescent="0.25">
      <c r="A356" s="5" t="s">
        <v>722</v>
      </c>
      <c r="B356" s="14" t="s">
        <v>723</v>
      </c>
      <c r="C356" s="19"/>
      <c r="D356" s="38">
        <v>9.9999997764825821E-3</v>
      </c>
      <c r="E356" s="41">
        <f t="shared" si="10"/>
        <v>9.9999997764825821E-3</v>
      </c>
      <c r="F356" s="1" t="e">
        <f>VLOOKUP(B356,input!$L$4:$M$25,2,FALSE)</f>
        <v>#N/A</v>
      </c>
      <c r="G356" s="1">
        <f t="shared" si="11"/>
        <v>9.9999997764825821E-3</v>
      </c>
    </row>
    <row r="357" spans="1:7" x14ac:dyDescent="0.25">
      <c r="A357" s="5" t="s">
        <v>724</v>
      </c>
      <c r="B357" s="14" t="s">
        <v>725</v>
      </c>
      <c r="C357" s="19" t="s">
        <v>155</v>
      </c>
      <c r="D357" s="34">
        <v>0</v>
      </c>
      <c r="E357" s="41">
        <f t="shared" si="10"/>
        <v>0</v>
      </c>
      <c r="F357" s="1" t="e">
        <f>VLOOKUP(B357,input!$L$4:$M$25,2,FALSE)</f>
        <v>#N/A</v>
      </c>
      <c r="G357" s="1">
        <f t="shared" si="11"/>
        <v>0</v>
      </c>
    </row>
    <row r="358" spans="1:7" ht="30" x14ac:dyDescent="0.25">
      <c r="A358" s="5" t="s">
        <v>726</v>
      </c>
      <c r="B358" s="14" t="s">
        <v>727</v>
      </c>
      <c r="C358" s="19" t="s">
        <v>33</v>
      </c>
      <c r="D358" s="36">
        <v>93</v>
      </c>
      <c r="E358" s="41">
        <f t="shared" si="10"/>
        <v>93</v>
      </c>
      <c r="F358" s="1" t="e">
        <f>VLOOKUP(B358,input!$L$4:$M$25,2,FALSE)</f>
        <v>#N/A</v>
      </c>
      <c r="G358" s="1">
        <f t="shared" si="11"/>
        <v>93</v>
      </c>
    </row>
    <row r="359" spans="1:7" ht="30" x14ac:dyDescent="0.25">
      <c r="A359" s="5" t="s">
        <v>728</v>
      </c>
      <c r="B359" s="14" t="s">
        <v>729</v>
      </c>
      <c r="C359" s="19"/>
      <c r="D359" s="40">
        <v>4.999999888241291E-3</v>
      </c>
      <c r="E359" s="41">
        <f t="shared" si="10"/>
        <v>4.999999888241291E-3</v>
      </c>
      <c r="F359" s="1" t="e">
        <f>VLOOKUP(B359,input!$L$4:$M$25,2,FALSE)</f>
        <v>#N/A</v>
      </c>
      <c r="G359" s="1">
        <f t="shared" si="11"/>
        <v>4.999999888241291E-3</v>
      </c>
    </row>
    <row r="360" spans="1:7" ht="30" x14ac:dyDescent="0.25">
      <c r="A360" s="5" t="s">
        <v>730</v>
      </c>
      <c r="B360" s="14" t="s">
        <v>731</v>
      </c>
      <c r="C360" s="19"/>
      <c r="D360" s="35">
        <v>1</v>
      </c>
      <c r="E360" s="41">
        <f t="shared" si="10"/>
        <v>1</v>
      </c>
      <c r="F360" s="1" t="e">
        <f>VLOOKUP(B360,input!$L$4:$M$25,2,FALSE)</f>
        <v>#N/A</v>
      </c>
      <c r="G360" s="1">
        <f t="shared" si="11"/>
        <v>1</v>
      </c>
    </row>
    <row r="361" spans="1:7" ht="30" x14ac:dyDescent="0.25">
      <c r="A361" s="5" t="s">
        <v>732</v>
      </c>
      <c r="B361" s="14" t="s">
        <v>733</v>
      </c>
      <c r="C361" s="19"/>
      <c r="D361" s="35">
        <v>1</v>
      </c>
      <c r="E361" s="41">
        <f t="shared" si="10"/>
        <v>1</v>
      </c>
      <c r="F361" s="1" t="e">
        <f>VLOOKUP(B361,input!$L$4:$M$25,2,FALSE)</f>
        <v>#N/A</v>
      </c>
      <c r="G361" s="1">
        <f t="shared" si="11"/>
        <v>1</v>
      </c>
    </row>
    <row r="362" spans="1:7" ht="45" x14ac:dyDescent="0.25">
      <c r="A362" s="5" t="s">
        <v>734</v>
      </c>
      <c r="B362" s="14" t="s">
        <v>735</v>
      </c>
      <c r="C362" s="19"/>
      <c r="D362" s="35">
        <v>1</v>
      </c>
      <c r="E362" s="41">
        <f t="shared" si="10"/>
        <v>1</v>
      </c>
      <c r="F362" s="1" t="e">
        <f>VLOOKUP(B362,input!$L$4:$M$25,2,FALSE)</f>
        <v>#N/A</v>
      </c>
      <c r="G362" s="1">
        <f t="shared" si="11"/>
        <v>1</v>
      </c>
    </row>
    <row r="363" spans="1:7" ht="45" x14ac:dyDescent="0.25">
      <c r="A363" s="5" t="s">
        <v>736</v>
      </c>
      <c r="B363" s="14" t="s">
        <v>737</v>
      </c>
      <c r="C363" s="19"/>
      <c r="D363" s="35">
        <v>1</v>
      </c>
      <c r="E363" s="41">
        <f t="shared" si="10"/>
        <v>1</v>
      </c>
      <c r="F363" s="1" t="e">
        <f>VLOOKUP(B363,input!$L$4:$M$25,2,FALSE)</f>
        <v>#N/A</v>
      </c>
      <c r="G363" s="1">
        <f t="shared" si="11"/>
        <v>1</v>
      </c>
    </row>
    <row r="364" spans="1:7" ht="45" x14ac:dyDescent="0.25">
      <c r="A364" s="5" t="s">
        <v>738</v>
      </c>
      <c r="B364" s="14" t="s">
        <v>739</v>
      </c>
      <c r="C364" s="19"/>
      <c r="D364" s="35">
        <v>1</v>
      </c>
      <c r="E364" s="41">
        <f t="shared" si="10"/>
        <v>1</v>
      </c>
      <c r="F364" s="1" t="e">
        <f>VLOOKUP(B364,input!$L$4:$M$25,2,FALSE)</f>
        <v>#N/A</v>
      </c>
      <c r="G364" s="1">
        <f t="shared" si="11"/>
        <v>1</v>
      </c>
    </row>
    <row r="365" spans="1:7" ht="30" x14ac:dyDescent="0.25">
      <c r="A365" s="5" t="s">
        <v>740</v>
      </c>
      <c r="B365" s="14" t="s">
        <v>741</v>
      </c>
      <c r="C365" s="19"/>
      <c r="D365" s="35">
        <v>1</v>
      </c>
      <c r="E365" s="41">
        <f t="shared" si="10"/>
        <v>1</v>
      </c>
      <c r="F365" s="1" t="e">
        <f>VLOOKUP(B365,input!$L$4:$M$25,2,FALSE)</f>
        <v>#N/A</v>
      </c>
      <c r="G365" s="1">
        <f t="shared" si="11"/>
        <v>1</v>
      </c>
    </row>
    <row r="366" spans="1:7" ht="30" x14ac:dyDescent="0.25">
      <c r="A366" s="5" t="s">
        <v>742</v>
      </c>
      <c r="B366" s="14" t="s">
        <v>743</v>
      </c>
      <c r="C366" s="19"/>
      <c r="D366" s="35">
        <v>1</v>
      </c>
      <c r="E366" s="41">
        <f t="shared" si="10"/>
        <v>1</v>
      </c>
      <c r="F366" s="1" t="e">
        <f>VLOOKUP(B366,input!$L$4:$M$25,2,FALSE)</f>
        <v>#N/A</v>
      </c>
      <c r="G366" s="1">
        <f t="shared" si="11"/>
        <v>1</v>
      </c>
    </row>
    <row r="367" spans="1:7" ht="30" x14ac:dyDescent="0.25">
      <c r="A367" s="5" t="s">
        <v>744</v>
      </c>
      <c r="B367" s="14" t="s">
        <v>745</v>
      </c>
      <c r="C367" s="19"/>
      <c r="D367" s="35">
        <v>1</v>
      </c>
      <c r="E367" s="41">
        <f t="shared" si="10"/>
        <v>1</v>
      </c>
      <c r="F367" s="1" t="e">
        <f>VLOOKUP(B367,input!$L$4:$M$25,2,FALSE)</f>
        <v>#N/A</v>
      </c>
      <c r="G367" s="1">
        <f t="shared" si="11"/>
        <v>1</v>
      </c>
    </row>
    <row r="368" spans="1:7" ht="30" x14ac:dyDescent="0.25">
      <c r="A368" s="5" t="s">
        <v>746</v>
      </c>
      <c r="B368" s="14" t="s">
        <v>747</v>
      </c>
      <c r="C368" s="19"/>
      <c r="D368" s="35">
        <v>1</v>
      </c>
      <c r="E368" s="41">
        <f t="shared" si="10"/>
        <v>1</v>
      </c>
      <c r="F368" s="1" t="e">
        <f>VLOOKUP(B368,input!$L$4:$M$25,2,FALSE)</f>
        <v>#N/A</v>
      </c>
      <c r="G368" s="1">
        <f t="shared" si="11"/>
        <v>1</v>
      </c>
    </row>
    <row r="369" spans="1:7" ht="30" x14ac:dyDescent="0.25">
      <c r="A369" s="5" t="s">
        <v>748</v>
      </c>
      <c r="B369" s="14" t="s">
        <v>749</v>
      </c>
      <c r="C369" s="19"/>
      <c r="D369" s="35">
        <v>1</v>
      </c>
      <c r="E369" s="41">
        <f t="shared" si="10"/>
        <v>1</v>
      </c>
      <c r="F369" s="1" t="e">
        <f>VLOOKUP(B369,input!$L$4:$M$25,2,FALSE)</f>
        <v>#N/A</v>
      </c>
      <c r="G369" s="1">
        <f t="shared" si="11"/>
        <v>1</v>
      </c>
    </row>
    <row r="370" spans="1:7" ht="30" x14ac:dyDescent="0.25">
      <c r="A370" s="5" t="s">
        <v>750</v>
      </c>
      <c r="B370" s="14" t="s">
        <v>751</v>
      </c>
      <c r="C370" s="19"/>
      <c r="D370" s="35">
        <v>1</v>
      </c>
      <c r="E370" s="41">
        <f t="shared" si="10"/>
        <v>1</v>
      </c>
      <c r="F370" s="1" t="e">
        <f>VLOOKUP(B370,input!$L$4:$M$25,2,FALSE)</f>
        <v>#N/A</v>
      </c>
      <c r="G370" s="1">
        <f t="shared" si="11"/>
        <v>1</v>
      </c>
    </row>
    <row r="371" spans="1:7" ht="30" x14ac:dyDescent="0.25">
      <c r="A371" s="5" t="s">
        <v>752</v>
      </c>
      <c r="B371" s="14" t="s">
        <v>753</v>
      </c>
      <c r="C371" s="19"/>
      <c r="D371" s="35">
        <v>1</v>
      </c>
      <c r="E371" s="41">
        <f t="shared" si="10"/>
        <v>1</v>
      </c>
      <c r="F371" s="1" t="e">
        <f>VLOOKUP(B371,input!$L$4:$M$25,2,FALSE)</f>
        <v>#N/A</v>
      </c>
      <c r="G371" s="1">
        <f t="shared" si="11"/>
        <v>1</v>
      </c>
    </row>
    <row r="372" spans="1:7" ht="30" x14ac:dyDescent="0.25">
      <c r="A372" s="5" t="s">
        <v>754</v>
      </c>
      <c r="B372" s="14" t="s">
        <v>755</v>
      </c>
      <c r="C372" s="19"/>
      <c r="D372" s="35">
        <v>1</v>
      </c>
      <c r="E372" s="41">
        <f t="shared" si="10"/>
        <v>1</v>
      </c>
      <c r="F372" s="1" t="e">
        <f>VLOOKUP(B372,input!$L$4:$M$25,2,FALSE)</f>
        <v>#N/A</v>
      </c>
      <c r="G372" s="1">
        <f t="shared" si="11"/>
        <v>1</v>
      </c>
    </row>
    <row r="373" spans="1:7" ht="30" x14ac:dyDescent="0.25">
      <c r="A373" s="5" t="s">
        <v>756</v>
      </c>
      <c r="B373" s="14" t="s">
        <v>757</v>
      </c>
      <c r="C373" s="19"/>
      <c r="D373" s="35">
        <v>1</v>
      </c>
      <c r="E373" s="41">
        <f t="shared" si="10"/>
        <v>1</v>
      </c>
      <c r="F373" s="1" t="e">
        <f>VLOOKUP(B373,input!$L$4:$M$25,2,FALSE)</f>
        <v>#N/A</v>
      </c>
      <c r="G373" s="1">
        <f t="shared" si="11"/>
        <v>1</v>
      </c>
    </row>
    <row r="374" spans="1:7" ht="30" x14ac:dyDescent="0.25">
      <c r="A374" s="5" t="s">
        <v>758</v>
      </c>
      <c r="B374" s="14" t="s">
        <v>759</v>
      </c>
      <c r="C374" s="19"/>
      <c r="D374" s="35">
        <v>1</v>
      </c>
      <c r="E374" s="41">
        <f t="shared" si="10"/>
        <v>1</v>
      </c>
      <c r="F374" s="1" t="e">
        <f>VLOOKUP(B374,input!$L$4:$M$25,2,FALSE)</f>
        <v>#N/A</v>
      </c>
      <c r="G374" s="1">
        <f t="shared" si="11"/>
        <v>1</v>
      </c>
    </row>
    <row r="375" spans="1:7" ht="30" x14ac:dyDescent="0.25">
      <c r="A375" s="5" t="s">
        <v>760</v>
      </c>
      <c r="B375" s="14" t="s">
        <v>761</v>
      </c>
      <c r="C375" s="19"/>
      <c r="D375" s="35">
        <v>1</v>
      </c>
      <c r="E375" s="41">
        <f t="shared" si="10"/>
        <v>1</v>
      </c>
      <c r="F375" s="1" t="e">
        <f>VLOOKUP(B375,input!$L$4:$M$25,2,FALSE)</f>
        <v>#N/A</v>
      </c>
      <c r="G375" s="1">
        <f t="shared" si="11"/>
        <v>1</v>
      </c>
    </row>
    <row r="376" spans="1:7" ht="30" x14ac:dyDescent="0.25">
      <c r="A376" s="5" t="s">
        <v>762</v>
      </c>
      <c r="B376" s="14" t="s">
        <v>763</v>
      </c>
      <c r="C376" s="19"/>
      <c r="D376" s="35">
        <v>1.2999999523162842</v>
      </c>
      <c r="E376" s="41">
        <f t="shared" si="10"/>
        <v>1.2999999523162842</v>
      </c>
      <c r="F376" s="1" t="e">
        <f>VLOOKUP(B376,input!$L$4:$M$25,2,FALSE)</f>
        <v>#N/A</v>
      </c>
      <c r="G376" s="1">
        <f t="shared" si="11"/>
        <v>1.2999999523162842</v>
      </c>
    </row>
    <row r="377" spans="1:7" ht="30" x14ac:dyDescent="0.25">
      <c r="A377" s="5" t="s">
        <v>764</v>
      </c>
      <c r="B377" s="14" t="s">
        <v>765</v>
      </c>
      <c r="C377" s="19"/>
      <c r="D377" s="35">
        <v>1.0499999523162842</v>
      </c>
      <c r="E377" s="41">
        <f t="shared" si="10"/>
        <v>1.0499999523162842</v>
      </c>
      <c r="F377" s="1" t="e">
        <f>VLOOKUP(B377,input!$L$4:$M$25,2,FALSE)</f>
        <v>#N/A</v>
      </c>
      <c r="G377" s="1">
        <f t="shared" si="11"/>
        <v>1.0499999523162842</v>
      </c>
    </row>
    <row r="378" spans="1:7" ht="30" x14ac:dyDescent="0.25">
      <c r="A378" s="5" t="s">
        <v>766</v>
      </c>
      <c r="B378" s="14" t="s">
        <v>767</v>
      </c>
      <c r="C378" s="19"/>
      <c r="D378" s="35">
        <v>1</v>
      </c>
      <c r="E378" s="41">
        <f t="shared" si="10"/>
        <v>1</v>
      </c>
      <c r="F378" s="1" t="e">
        <f>VLOOKUP(B378,input!$L$4:$M$25,2,FALSE)</f>
        <v>#N/A</v>
      </c>
      <c r="G378" s="1">
        <f t="shared" si="11"/>
        <v>1</v>
      </c>
    </row>
    <row r="379" spans="1:7" ht="30" x14ac:dyDescent="0.25">
      <c r="A379" s="5" t="s">
        <v>768</v>
      </c>
      <c r="B379" s="14" t="s">
        <v>769</v>
      </c>
      <c r="C379" s="19" t="s">
        <v>41</v>
      </c>
      <c r="D379" s="34">
        <v>0</v>
      </c>
      <c r="E379" s="41">
        <f t="shared" si="10"/>
        <v>0</v>
      </c>
      <c r="F379" s="1" t="e">
        <f>VLOOKUP(B379,input!$L$4:$M$25,2,FALSE)</f>
        <v>#N/A</v>
      </c>
      <c r="G379" s="1">
        <f t="shared" si="11"/>
        <v>0</v>
      </c>
    </row>
    <row r="380" spans="1:7" ht="30" x14ac:dyDescent="0.25">
      <c r="A380" s="5" t="s">
        <v>770</v>
      </c>
      <c r="B380" s="14" t="s">
        <v>771</v>
      </c>
      <c r="C380" s="19" t="s">
        <v>41</v>
      </c>
      <c r="D380" s="34">
        <v>0</v>
      </c>
      <c r="E380" s="41">
        <f t="shared" si="10"/>
        <v>0</v>
      </c>
      <c r="F380" s="1" t="e">
        <f>VLOOKUP(B380,input!$L$4:$M$25,2,FALSE)</f>
        <v>#N/A</v>
      </c>
      <c r="G380" s="1">
        <f t="shared" si="11"/>
        <v>0</v>
      </c>
    </row>
    <row r="381" spans="1:7" ht="30" x14ac:dyDescent="0.25">
      <c r="A381" s="5" t="s">
        <v>772</v>
      </c>
      <c r="B381" s="14" t="s">
        <v>773</v>
      </c>
      <c r="C381" s="19" t="s">
        <v>41</v>
      </c>
      <c r="D381" s="34">
        <v>0</v>
      </c>
      <c r="E381" s="41">
        <f t="shared" si="10"/>
        <v>0</v>
      </c>
      <c r="F381" s="1" t="e">
        <f>VLOOKUP(B381,input!$L$4:$M$25,2,FALSE)</f>
        <v>#N/A</v>
      </c>
      <c r="G381" s="1">
        <f t="shared" si="11"/>
        <v>0</v>
      </c>
    </row>
    <row r="382" spans="1:7" ht="30" x14ac:dyDescent="0.25">
      <c r="A382" s="5" t="s">
        <v>774</v>
      </c>
      <c r="B382" s="14" t="s">
        <v>775</v>
      </c>
      <c r="C382" s="19" t="s">
        <v>41</v>
      </c>
      <c r="D382" s="34">
        <v>0</v>
      </c>
      <c r="E382" s="41">
        <f t="shared" si="10"/>
        <v>0</v>
      </c>
      <c r="F382" s="1" t="e">
        <f>VLOOKUP(B382,input!$L$4:$M$25,2,FALSE)</f>
        <v>#N/A</v>
      </c>
      <c r="G382" s="1">
        <f t="shared" si="11"/>
        <v>0</v>
      </c>
    </row>
    <row r="383" spans="1:7" ht="30" x14ac:dyDescent="0.25">
      <c r="A383" s="5" t="s">
        <v>776</v>
      </c>
      <c r="B383" s="14" t="s">
        <v>777</v>
      </c>
      <c r="C383" s="19" t="s">
        <v>38</v>
      </c>
      <c r="D383" s="38">
        <v>0.82735800743103027</v>
      </c>
      <c r="E383" s="41">
        <f t="shared" si="10"/>
        <v>0.82735800743103027</v>
      </c>
      <c r="F383" s="1" t="e">
        <f>VLOOKUP(B383,input!$L$4:$M$25,2,FALSE)</f>
        <v>#N/A</v>
      </c>
      <c r="G383" s="1">
        <f t="shared" si="11"/>
        <v>0.82735800743103027</v>
      </c>
    </row>
    <row r="384" spans="1:7" ht="30" x14ac:dyDescent="0.25">
      <c r="A384" s="5" t="s">
        <v>778</v>
      </c>
      <c r="B384" s="14" t="s">
        <v>779</v>
      </c>
      <c r="C384" s="19" t="s">
        <v>38</v>
      </c>
      <c r="D384" s="35">
        <v>1.2410370111465454</v>
      </c>
      <c r="E384" s="41">
        <f t="shared" si="10"/>
        <v>1.2410370111465454</v>
      </c>
      <c r="F384" s="1" t="e">
        <f>VLOOKUP(B384,input!$L$4:$M$25,2,FALSE)</f>
        <v>#N/A</v>
      </c>
      <c r="G384" s="1">
        <f t="shared" si="11"/>
        <v>1.2410370111465454</v>
      </c>
    </row>
    <row r="385" spans="1:7" ht="30" x14ac:dyDescent="0.25">
      <c r="A385" s="5" t="s">
        <v>780</v>
      </c>
      <c r="B385" s="14" t="s">
        <v>781</v>
      </c>
      <c r="C385" s="19" t="s">
        <v>30</v>
      </c>
      <c r="D385" s="37">
        <v>148.88888549804687</v>
      </c>
      <c r="E385" s="41">
        <f t="shared" si="10"/>
        <v>148.88888549804687</v>
      </c>
      <c r="F385" s="1" t="e">
        <f>VLOOKUP(B385,input!$L$4:$M$25,2,FALSE)</f>
        <v>#N/A</v>
      </c>
      <c r="G385" s="1">
        <f t="shared" si="11"/>
        <v>148.88888549804687</v>
      </c>
    </row>
    <row r="386" spans="1:7" ht="30" x14ac:dyDescent="0.25">
      <c r="A386" s="5" t="s">
        <v>782</v>
      </c>
      <c r="B386" s="14" t="s">
        <v>783</v>
      </c>
      <c r="C386" s="19" t="s">
        <v>30</v>
      </c>
      <c r="D386" s="36">
        <v>15</v>
      </c>
      <c r="E386" s="41">
        <f t="shared" si="10"/>
        <v>15</v>
      </c>
      <c r="F386" s="1" t="e">
        <f>VLOOKUP(B386,input!$L$4:$M$25,2,FALSE)</f>
        <v>#N/A</v>
      </c>
      <c r="G386" s="1">
        <f t="shared" si="11"/>
        <v>15</v>
      </c>
    </row>
    <row r="387" spans="1:7" ht="30" x14ac:dyDescent="0.25">
      <c r="A387" s="5" t="s">
        <v>784</v>
      </c>
      <c r="B387" s="14" t="s">
        <v>785</v>
      </c>
      <c r="C387" s="19" t="s">
        <v>33</v>
      </c>
      <c r="D387" s="38">
        <v>5.000000074505806E-2</v>
      </c>
      <c r="E387" s="41">
        <f t="shared" si="10"/>
        <v>5.000000074505806E-2</v>
      </c>
      <c r="F387" s="1" t="e">
        <f>VLOOKUP(B387,input!$L$4:$M$25,2,FALSE)</f>
        <v>#N/A</v>
      </c>
      <c r="G387" s="1">
        <f t="shared" si="11"/>
        <v>5.000000074505806E-2</v>
      </c>
    </row>
    <row r="388" spans="1:7" ht="30" x14ac:dyDescent="0.25">
      <c r="A388" s="5" t="s">
        <v>786</v>
      </c>
      <c r="B388" s="14" t="s">
        <v>787</v>
      </c>
      <c r="C388" s="19"/>
      <c r="D388" s="38">
        <v>0.89999997615814209</v>
      </c>
      <c r="E388" s="41">
        <f t="shared" si="10"/>
        <v>0.9</v>
      </c>
      <c r="F388" s="1">
        <f>VLOOKUP(B388,input!$L$4:$M$25,2,FALSE)</f>
        <v>0.9</v>
      </c>
      <c r="G388" s="1">
        <f t="shared" si="11"/>
        <v>0.9</v>
      </c>
    </row>
    <row r="389" spans="1:7" ht="30" x14ac:dyDescent="0.25">
      <c r="A389" s="5" t="s">
        <v>788</v>
      </c>
      <c r="B389" s="14" t="s">
        <v>789</v>
      </c>
      <c r="C389" s="19"/>
      <c r="D389" s="35">
        <v>1.0499999523162842</v>
      </c>
      <c r="E389" s="41">
        <f t="shared" si="10"/>
        <v>1.0499999523162842</v>
      </c>
      <c r="F389" s="1" t="e">
        <f>VLOOKUP(B389,input!$L$4:$M$25,2,FALSE)</f>
        <v>#N/A</v>
      </c>
      <c r="G389" s="1">
        <f t="shared" si="11"/>
        <v>1.0499999523162842</v>
      </c>
    </row>
    <row r="390" spans="1:7" ht="30" x14ac:dyDescent="0.25">
      <c r="A390" s="5" t="s">
        <v>790</v>
      </c>
      <c r="B390" s="14" t="s">
        <v>791</v>
      </c>
      <c r="C390" s="19" t="s">
        <v>33</v>
      </c>
      <c r="D390" s="36">
        <v>12</v>
      </c>
      <c r="E390" s="41">
        <f t="shared" si="10"/>
        <v>12</v>
      </c>
      <c r="F390" s="1" t="e">
        <f>VLOOKUP(B390,input!$L$4:$M$25,2,FALSE)</f>
        <v>#N/A</v>
      </c>
      <c r="G390" s="1">
        <f t="shared" si="11"/>
        <v>12</v>
      </c>
    </row>
    <row r="391" spans="1:7" ht="45" x14ac:dyDescent="0.25">
      <c r="A391" s="5" t="s">
        <v>792</v>
      </c>
      <c r="B391" s="14" t="s">
        <v>793</v>
      </c>
      <c r="C391" s="19" t="s">
        <v>38</v>
      </c>
      <c r="D391" s="36">
        <v>86.449996948242188</v>
      </c>
      <c r="E391" s="41">
        <f t="shared" si="10"/>
        <v>74.092500000000001</v>
      </c>
      <c r="F391" s="1">
        <f>VLOOKUP(B391,input!$L$4:$M$25,2,FALSE)</f>
        <v>74.092500000000001</v>
      </c>
      <c r="G391" s="1">
        <f t="shared" si="11"/>
        <v>74.092500000000001</v>
      </c>
    </row>
    <row r="392" spans="1:7" ht="45" x14ac:dyDescent="0.25">
      <c r="A392" s="5" t="s">
        <v>794</v>
      </c>
      <c r="B392" s="14" t="s">
        <v>795</v>
      </c>
      <c r="C392" s="19"/>
      <c r="D392" s="38">
        <v>0.81000000238418579</v>
      </c>
      <c r="E392" s="41">
        <f t="shared" si="10"/>
        <v>0.81000000238418579</v>
      </c>
      <c r="F392" s="1" t="e">
        <f>VLOOKUP(B392,input!$L$4:$M$25,2,FALSE)</f>
        <v>#N/A</v>
      </c>
      <c r="G392" s="1">
        <f t="shared" si="11"/>
        <v>0.81000000238418579</v>
      </c>
    </row>
    <row r="393" spans="1:7" ht="45" x14ac:dyDescent="0.25">
      <c r="A393" s="5" t="s">
        <v>796</v>
      </c>
      <c r="B393" s="14" t="s">
        <v>797</v>
      </c>
      <c r="C393" s="19" t="s">
        <v>33</v>
      </c>
      <c r="D393" s="34">
        <v>0</v>
      </c>
      <c r="E393" s="41">
        <f t="shared" ref="E393:E456" si="12">G393</f>
        <v>0</v>
      </c>
      <c r="F393" s="1" t="e">
        <f>VLOOKUP(B393,input!$L$4:$M$25,2,FALSE)</f>
        <v>#N/A</v>
      </c>
      <c r="G393" s="1">
        <f t="shared" ref="G393:G456" si="13">_xlfn.IFNA(F393,D393)</f>
        <v>0</v>
      </c>
    </row>
    <row r="394" spans="1:7" ht="30" x14ac:dyDescent="0.25">
      <c r="A394" s="5" t="s">
        <v>798</v>
      </c>
      <c r="B394" s="14" t="s">
        <v>799</v>
      </c>
      <c r="C394" s="19" t="s">
        <v>371</v>
      </c>
      <c r="D394" s="34">
        <v>0</v>
      </c>
      <c r="E394" s="41">
        <f t="shared" si="12"/>
        <v>0</v>
      </c>
      <c r="F394" s="1" t="e">
        <f>VLOOKUP(B394,input!$L$4:$M$25,2,FALSE)</f>
        <v>#N/A</v>
      </c>
      <c r="G394" s="1">
        <f t="shared" si="13"/>
        <v>0</v>
      </c>
    </row>
    <row r="395" spans="1:7" ht="45" x14ac:dyDescent="0.25">
      <c r="A395" s="5" t="s">
        <v>800</v>
      </c>
      <c r="B395" s="14" t="s">
        <v>801</v>
      </c>
      <c r="C395" s="19"/>
      <c r="D395" s="35">
        <v>1.3500000238418579</v>
      </c>
      <c r="E395" s="41">
        <f t="shared" si="12"/>
        <v>1.3500000238418579</v>
      </c>
      <c r="F395" s="1" t="e">
        <f>VLOOKUP(B395,input!$L$4:$M$25,2,FALSE)</f>
        <v>#N/A</v>
      </c>
      <c r="G395" s="1">
        <f t="shared" si="13"/>
        <v>1.3500000238418579</v>
      </c>
    </row>
    <row r="396" spans="1:7" ht="30" x14ac:dyDescent="0.25">
      <c r="A396" s="5" t="s">
        <v>802</v>
      </c>
      <c r="B396" s="14" t="s">
        <v>803</v>
      </c>
      <c r="C396" s="19"/>
      <c r="D396" s="38">
        <v>0.97000002861022949</v>
      </c>
      <c r="E396" s="41">
        <f t="shared" si="12"/>
        <v>0.97000002861022949</v>
      </c>
      <c r="F396" s="1" t="e">
        <f>VLOOKUP(B396,input!$L$4:$M$25,2,FALSE)</f>
        <v>#N/A</v>
      </c>
      <c r="G396" s="1">
        <f t="shared" si="13"/>
        <v>0.97000002861022949</v>
      </c>
    </row>
    <row r="397" spans="1:7" ht="30" x14ac:dyDescent="0.25">
      <c r="A397" s="5" t="s">
        <v>804</v>
      </c>
      <c r="B397" s="14" t="s">
        <v>805</v>
      </c>
      <c r="C397" s="19"/>
      <c r="D397" s="38">
        <v>0.72000002861022949</v>
      </c>
      <c r="E397" s="41">
        <f t="shared" si="12"/>
        <v>0.72000002861022949</v>
      </c>
      <c r="F397" s="1" t="e">
        <f>VLOOKUP(B397,input!$L$4:$M$25,2,FALSE)</f>
        <v>#N/A</v>
      </c>
      <c r="G397" s="1">
        <f t="shared" si="13"/>
        <v>0.72000002861022949</v>
      </c>
    </row>
    <row r="398" spans="1:7" ht="30" x14ac:dyDescent="0.25">
      <c r="A398" s="5" t="s">
        <v>806</v>
      </c>
      <c r="B398" s="14" t="s">
        <v>807</v>
      </c>
      <c r="C398" s="19" t="s">
        <v>33</v>
      </c>
      <c r="D398" s="36">
        <v>99.75</v>
      </c>
      <c r="E398" s="41">
        <f t="shared" si="12"/>
        <v>99.75</v>
      </c>
      <c r="F398" s="1" t="e">
        <f>VLOOKUP(B398,input!$L$4:$M$25,2,FALSE)</f>
        <v>#N/A</v>
      </c>
      <c r="G398" s="1">
        <f t="shared" si="13"/>
        <v>99.75</v>
      </c>
    </row>
    <row r="399" spans="1:7" ht="30" x14ac:dyDescent="0.25">
      <c r="A399" s="5" t="s">
        <v>808</v>
      </c>
      <c r="B399" s="14" t="s">
        <v>809</v>
      </c>
      <c r="C399" s="19"/>
      <c r="D399" s="35">
        <v>1</v>
      </c>
      <c r="E399" s="41">
        <f t="shared" si="12"/>
        <v>1</v>
      </c>
      <c r="F399" s="1" t="e">
        <f>VLOOKUP(B399,input!$L$4:$M$25,2,FALSE)</f>
        <v>#N/A</v>
      </c>
      <c r="G399" s="1">
        <f t="shared" si="13"/>
        <v>1</v>
      </c>
    </row>
    <row r="400" spans="1:7" ht="45" x14ac:dyDescent="0.25">
      <c r="A400" s="5" t="s">
        <v>810</v>
      </c>
      <c r="B400" s="14" t="s">
        <v>811</v>
      </c>
      <c r="C400" s="19" t="s">
        <v>38</v>
      </c>
      <c r="D400" s="36">
        <v>27.680000305175781</v>
      </c>
      <c r="E400" s="41">
        <f t="shared" si="12"/>
        <v>23.811106724999998</v>
      </c>
      <c r="F400" s="1">
        <f>VLOOKUP(B400,input!$L$4:$M$25,2,FALSE)</f>
        <v>23.811106724999998</v>
      </c>
      <c r="G400" s="1">
        <f t="shared" si="13"/>
        <v>23.811106724999998</v>
      </c>
    </row>
    <row r="401" spans="1:7" ht="45" x14ac:dyDescent="0.25">
      <c r="A401" s="5" t="s">
        <v>812</v>
      </c>
      <c r="B401" s="14" t="s">
        <v>813</v>
      </c>
      <c r="C401" s="19"/>
      <c r="D401" s="38">
        <v>0.86000001430511475</v>
      </c>
      <c r="E401" s="41">
        <f t="shared" si="12"/>
        <v>0.86000001430511475</v>
      </c>
      <c r="F401" s="1" t="e">
        <f>VLOOKUP(B401,input!$L$4:$M$25,2,FALSE)</f>
        <v>#N/A</v>
      </c>
      <c r="G401" s="1">
        <f t="shared" si="13"/>
        <v>0.86000001430511475</v>
      </c>
    </row>
    <row r="402" spans="1:7" ht="45" x14ac:dyDescent="0.25">
      <c r="A402" s="5" t="s">
        <v>814</v>
      </c>
      <c r="B402" s="14" t="s">
        <v>815</v>
      </c>
      <c r="C402" s="19" t="s">
        <v>33</v>
      </c>
      <c r="D402" s="34">
        <v>0</v>
      </c>
      <c r="E402" s="41">
        <f t="shared" si="12"/>
        <v>0</v>
      </c>
      <c r="F402" s="1" t="e">
        <f>VLOOKUP(B402,input!$L$4:$M$25,2,FALSE)</f>
        <v>#N/A</v>
      </c>
      <c r="G402" s="1">
        <f t="shared" si="13"/>
        <v>0</v>
      </c>
    </row>
    <row r="403" spans="1:7" ht="30" x14ac:dyDescent="0.25">
      <c r="A403" s="5" t="s">
        <v>816</v>
      </c>
      <c r="B403" s="14" t="s">
        <v>817</v>
      </c>
      <c r="C403" s="19" t="s">
        <v>371</v>
      </c>
      <c r="D403" s="34">
        <v>0</v>
      </c>
      <c r="E403" s="41">
        <f t="shared" si="12"/>
        <v>0</v>
      </c>
      <c r="F403" s="1" t="e">
        <f>VLOOKUP(B403,input!$L$4:$M$25,2,FALSE)</f>
        <v>#N/A</v>
      </c>
      <c r="G403" s="1">
        <f t="shared" si="13"/>
        <v>0</v>
      </c>
    </row>
    <row r="404" spans="1:7" ht="45" x14ac:dyDescent="0.25">
      <c r="A404" s="5" t="s">
        <v>818</v>
      </c>
      <c r="B404" s="14" t="s">
        <v>819</v>
      </c>
      <c r="C404" s="19"/>
      <c r="D404" s="35">
        <v>1.3500000238418579</v>
      </c>
      <c r="E404" s="41">
        <f t="shared" si="12"/>
        <v>1.3500000238418579</v>
      </c>
      <c r="F404" s="1" t="e">
        <f>VLOOKUP(B404,input!$L$4:$M$25,2,FALSE)</f>
        <v>#N/A</v>
      </c>
      <c r="G404" s="1">
        <f t="shared" si="13"/>
        <v>1.3500000238418579</v>
      </c>
    </row>
    <row r="405" spans="1:7" ht="30" x14ac:dyDescent="0.25">
      <c r="A405" s="5" t="s">
        <v>820</v>
      </c>
      <c r="B405" s="14" t="s">
        <v>821</v>
      </c>
      <c r="C405" s="19"/>
      <c r="D405" s="38">
        <v>0.97000002861022949</v>
      </c>
      <c r="E405" s="41">
        <f t="shared" si="12"/>
        <v>0.97000002861022949</v>
      </c>
      <c r="F405" s="1" t="e">
        <f>VLOOKUP(B405,input!$L$4:$M$25,2,FALSE)</f>
        <v>#N/A</v>
      </c>
      <c r="G405" s="1">
        <f t="shared" si="13"/>
        <v>0.97000002861022949</v>
      </c>
    </row>
    <row r="406" spans="1:7" ht="30" x14ac:dyDescent="0.25">
      <c r="A406" s="5" t="s">
        <v>822</v>
      </c>
      <c r="B406" s="14" t="s">
        <v>823</v>
      </c>
      <c r="C406" s="19"/>
      <c r="D406" s="38">
        <v>0.72000002861022949</v>
      </c>
      <c r="E406" s="41">
        <f t="shared" si="12"/>
        <v>0.72000002861022949</v>
      </c>
      <c r="F406" s="1" t="e">
        <f>VLOOKUP(B406,input!$L$4:$M$25,2,FALSE)</f>
        <v>#N/A</v>
      </c>
      <c r="G406" s="1">
        <f t="shared" si="13"/>
        <v>0.72000002861022949</v>
      </c>
    </row>
    <row r="407" spans="1:7" ht="30" x14ac:dyDescent="0.25">
      <c r="A407" s="5" t="s">
        <v>824</v>
      </c>
      <c r="B407" s="14" t="s">
        <v>825</v>
      </c>
      <c r="C407" s="19" t="s">
        <v>33</v>
      </c>
      <c r="D407" s="36">
        <v>99.75</v>
      </c>
      <c r="E407" s="41">
        <f t="shared" si="12"/>
        <v>99.75</v>
      </c>
      <c r="F407" s="1" t="e">
        <f>VLOOKUP(B407,input!$L$4:$M$25,2,FALSE)</f>
        <v>#N/A</v>
      </c>
      <c r="G407" s="1">
        <f t="shared" si="13"/>
        <v>99.75</v>
      </c>
    </row>
    <row r="408" spans="1:7" ht="30" x14ac:dyDescent="0.25">
      <c r="A408" s="5" t="s">
        <v>826</v>
      </c>
      <c r="B408" s="14" t="s">
        <v>827</v>
      </c>
      <c r="C408" s="19"/>
      <c r="D408" s="35">
        <v>1</v>
      </c>
      <c r="E408" s="41">
        <f t="shared" si="12"/>
        <v>1</v>
      </c>
      <c r="F408" s="1" t="e">
        <f>VLOOKUP(B408,input!$L$4:$M$25,2,FALSE)</f>
        <v>#N/A</v>
      </c>
      <c r="G408" s="1">
        <f t="shared" si="13"/>
        <v>1</v>
      </c>
    </row>
    <row r="409" spans="1:7" ht="45" x14ac:dyDescent="0.25">
      <c r="A409" s="5" t="s">
        <v>828</v>
      </c>
      <c r="B409" s="14" t="s">
        <v>829</v>
      </c>
      <c r="C409" s="19" t="s">
        <v>38</v>
      </c>
      <c r="D409" s="36">
        <v>18.75</v>
      </c>
      <c r="E409" s="41">
        <f t="shared" si="12"/>
        <v>15.8972868</v>
      </c>
      <c r="F409" s="1">
        <f>VLOOKUP(B409,input!$L$4:$M$25,2,FALSE)</f>
        <v>15.8972868</v>
      </c>
      <c r="G409" s="1">
        <f t="shared" si="13"/>
        <v>15.8972868</v>
      </c>
    </row>
    <row r="410" spans="1:7" ht="45" x14ac:dyDescent="0.25">
      <c r="A410" s="5" t="s">
        <v>830</v>
      </c>
      <c r="B410" s="14" t="s">
        <v>831</v>
      </c>
      <c r="C410" s="19"/>
      <c r="D410" s="38">
        <v>0.9100000262260437</v>
      </c>
      <c r="E410" s="41">
        <f t="shared" si="12"/>
        <v>0.9100000262260437</v>
      </c>
      <c r="F410" s="1" t="e">
        <f>VLOOKUP(B410,input!$L$4:$M$25,2,FALSE)</f>
        <v>#N/A</v>
      </c>
      <c r="G410" s="1">
        <f t="shared" si="13"/>
        <v>0.9100000262260437</v>
      </c>
    </row>
    <row r="411" spans="1:7" ht="45" x14ac:dyDescent="0.25">
      <c r="A411" s="5" t="s">
        <v>832</v>
      </c>
      <c r="B411" s="14" t="s">
        <v>833</v>
      </c>
      <c r="C411" s="19" t="s">
        <v>33</v>
      </c>
      <c r="D411" s="34">
        <v>0</v>
      </c>
      <c r="E411" s="41">
        <f t="shared" si="12"/>
        <v>0</v>
      </c>
      <c r="F411" s="1" t="e">
        <f>VLOOKUP(B411,input!$L$4:$M$25,2,FALSE)</f>
        <v>#N/A</v>
      </c>
      <c r="G411" s="1">
        <f t="shared" si="13"/>
        <v>0</v>
      </c>
    </row>
    <row r="412" spans="1:7" ht="30" x14ac:dyDescent="0.25">
      <c r="A412" s="5" t="s">
        <v>834</v>
      </c>
      <c r="B412" s="14" t="s">
        <v>835</v>
      </c>
      <c r="C412" s="19" t="s">
        <v>371</v>
      </c>
      <c r="D412" s="34">
        <v>0</v>
      </c>
      <c r="E412" s="41">
        <f t="shared" si="12"/>
        <v>0</v>
      </c>
      <c r="F412" s="1" t="e">
        <f>VLOOKUP(B412,input!$L$4:$M$25,2,FALSE)</f>
        <v>#N/A</v>
      </c>
      <c r="G412" s="1">
        <f t="shared" si="13"/>
        <v>0</v>
      </c>
    </row>
    <row r="413" spans="1:7" ht="45" x14ac:dyDescent="0.25">
      <c r="A413" s="5" t="s">
        <v>836</v>
      </c>
      <c r="B413" s="14" t="s">
        <v>837</v>
      </c>
      <c r="C413" s="19"/>
      <c r="D413" s="35">
        <v>1.3500000238418579</v>
      </c>
      <c r="E413" s="41">
        <f t="shared" si="12"/>
        <v>1.3500000238418579</v>
      </c>
      <c r="F413" s="1" t="e">
        <f>VLOOKUP(B413,input!$L$4:$M$25,2,FALSE)</f>
        <v>#N/A</v>
      </c>
      <c r="G413" s="1">
        <f t="shared" si="13"/>
        <v>1.3500000238418579</v>
      </c>
    </row>
    <row r="414" spans="1:7" ht="30" x14ac:dyDescent="0.25">
      <c r="A414" s="5" t="s">
        <v>838</v>
      </c>
      <c r="B414" s="14" t="s">
        <v>839</v>
      </c>
      <c r="C414" s="19"/>
      <c r="D414" s="38">
        <v>0.97000002861022949</v>
      </c>
      <c r="E414" s="41">
        <f t="shared" si="12"/>
        <v>0.97000002861022949</v>
      </c>
      <c r="F414" s="1" t="e">
        <f>VLOOKUP(B414,input!$L$4:$M$25,2,FALSE)</f>
        <v>#N/A</v>
      </c>
      <c r="G414" s="1">
        <f t="shared" si="13"/>
        <v>0.97000002861022949</v>
      </c>
    </row>
    <row r="415" spans="1:7" ht="30" x14ac:dyDescent="0.25">
      <c r="A415" s="5" t="s">
        <v>840</v>
      </c>
      <c r="B415" s="14" t="s">
        <v>841</v>
      </c>
      <c r="C415" s="19"/>
      <c r="D415" s="38">
        <v>0.72000002861022949</v>
      </c>
      <c r="E415" s="41">
        <f t="shared" si="12"/>
        <v>0.72000002861022949</v>
      </c>
      <c r="F415" s="1" t="e">
        <f>VLOOKUP(B415,input!$L$4:$M$25,2,FALSE)</f>
        <v>#N/A</v>
      </c>
      <c r="G415" s="1">
        <f t="shared" si="13"/>
        <v>0.72000002861022949</v>
      </c>
    </row>
    <row r="416" spans="1:7" ht="30" x14ac:dyDescent="0.25">
      <c r="A416" s="5" t="s">
        <v>842</v>
      </c>
      <c r="B416" s="14" t="s">
        <v>843</v>
      </c>
      <c r="C416" s="19" t="s">
        <v>33</v>
      </c>
      <c r="D416" s="36">
        <v>99.75</v>
      </c>
      <c r="E416" s="41">
        <f t="shared" si="12"/>
        <v>99.75</v>
      </c>
      <c r="F416" s="1" t="e">
        <f>VLOOKUP(B416,input!$L$4:$M$25,2,FALSE)</f>
        <v>#N/A</v>
      </c>
      <c r="G416" s="1">
        <f t="shared" si="13"/>
        <v>99.75</v>
      </c>
    </row>
    <row r="417" spans="1:7" ht="30" x14ac:dyDescent="0.25">
      <c r="A417" s="5" t="s">
        <v>844</v>
      </c>
      <c r="B417" s="14" t="s">
        <v>845</v>
      </c>
      <c r="C417" s="19"/>
      <c r="D417" s="35">
        <v>1</v>
      </c>
      <c r="E417" s="41">
        <f t="shared" si="12"/>
        <v>1</v>
      </c>
      <c r="F417" s="1" t="e">
        <f>VLOOKUP(B417,input!$L$4:$M$25,2,FALSE)</f>
        <v>#N/A</v>
      </c>
      <c r="G417" s="1">
        <f t="shared" si="13"/>
        <v>1</v>
      </c>
    </row>
    <row r="418" spans="1:7" ht="45" x14ac:dyDescent="0.25">
      <c r="A418" s="5" t="s">
        <v>846</v>
      </c>
      <c r="B418" s="14" t="s">
        <v>847</v>
      </c>
      <c r="C418" s="19" t="s">
        <v>38</v>
      </c>
      <c r="D418" s="35">
        <v>6.3600001335144043</v>
      </c>
      <c r="E418" s="41">
        <f t="shared" si="12"/>
        <v>5.4709902000000001</v>
      </c>
      <c r="F418" s="1">
        <f>VLOOKUP(B418,input!$L$4:$M$25,2,FALSE)</f>
        <v>5.4709902000000001</v>
      </c>
      <c r="G418" s="1">
        <f t="shared" si="13"/>
        <v>5.4709902000000001</v>
      </c>
    </row>
    <row r="419" spans="1:7" ht="45" x14ac:dyDescent="0.25">
      <c r="A419" s="5" t="s">
        <v>848</v>
      </c>
      <c r="B419" s="14" t="s">
        <v>849</v>
      </c>
      <c r="C419" s="19"/>
      <c r="D419" s="38">
        <v>0.93000000715255737</v>
      </c>
      <c r="E419" s="41">
        <f t="shared" si="12"/>
        <v>0.93000000715255737</v>
      </c>
      <c r="F419" s="1" t="e">
        <f>VLOOKUP(B419,input!$L$4:$M$25,2,FALSE)</f>
        <v>#N/A</v>
      </c>
      <c r="G419" s="1">
        <f t="shared" si="13"/>
        <v>0.93000000715255737</v>
      </c>
    </row>
    <row r="420" spans="1:7" ht="45" x14ac:dyDescent="0.25">
      <c r="A420" s="5" t="s">
        <v>850</v>
      </c>
      <c r="B420" s="14" t="s">
        <v>851</v>
      </c>
      <c r="C420" s="19" t="s">
        <v>33</v>
      </c>
      <c r="D420" s="34">
        <v>0</v>
      </c>
      <c r="E420" s="41">
        <f t="shared" si="12"/>
        <v>0</v>
      </c>
      <c r="F420" s="1" t="e">
        <f>VLOOKUP(B420,input!$L$4:$M$25,2,FALSE)</f>
        <v>#N/A</v>
      </c>
      <c r="G420" s="1">
        <f t="shared" si="13"/>
        <v>0</v>
      </c>
    </row>
    <row r="421" spans="1:7" ht="30" x14ac:dyDescent="0.25">
      <c r="A421" s="5" t="s">
        <v>852</v>
      </c>
      <c r="B421" s="14" t="s">
        <v>853</v>
      </c>
      <c r="C421" s="19" t="s">
        <v>371</v>
      </c>
      <c r="D421" s="34">
        <v>0</v>
      </c>
      <c r="E421" s="41">
        <f t="shared" si="12"/>
        <v>0</v>
      </c>
      <c r="F421" s="1" t="e">
        <f>VLOOKUP(B421,input!$L$4:$M$25,2,FALSE)</f>
        <v>#N/A</v>
      </c>
      <c r="G421" s="1">
        <f t="shared" si="13"/>
        <v>0</v>
      </c>
    </row>
    <row r="422" spans="1:7" ht="45" x14ac:dyDescent="0.25">
      <c r="A422" s="5" t="s">
        <v>854</v>
      </c>
      <c r="B422" s="14" t="s">
        <v>855</v>
      </c>
      <c r="C422" s="19"/>
      <c r="D422" s="35">
        <v>1.3500000238418579</v>
      </c>
      <c r="E422" s="41">
        <f t="shared" si="12"/>
        <v>1.3500000238418579</v>
      </c>
      <c r="F422" s="1" t="e">
        <f>VLOOKUP(B422,input!$L$4:$M$25,2,FALSE)</f>
        <v>#N/A</v>
      </c>
      <c r="G422" s="1">
        <f t="shared" si="13"/>
        <v>1.3500000238418579</v>
      </c>
    </row>
    <row r="423" spans="1:7" ht="30" x14ac:dyDescent="0.25">
      <c r="A423" s="5" t="s">
        <v>856</v>
      </c>
      <c r="B423" s="14" t="s">
        <v>857</v>
      </c>
      <c r="C423" s="19"/>
      <c r="D423" s="38">
        <v>0.97000002861022949</v>
      </c>
      <c r="E423" s="41">
        <f t="shared" si="12"/>
        <v>0.97000002861022949</v>
      </c>
      <c r="F423" s="1" t="e">
        <f>VLOOKUP(B423,input!$L$4:$M$25,2,FALSE)</f>
        <v>#N/A</v>
      </c>
      <c r="G423" s="1">
        <f t="shared" si="13"/>
        <v>0.97000002861022949</v>
      </c>
    </row>
    <row r="424" spans="1:7" ht="30" x14ac:dyDescent="0.25">
      <c r="A424" s="5" t="s">
        <v>858</v>
      </c>
      <c r="B424" s="14" t="s">
        <v>859</v>
      </c>
      <c r="C424" s="19"/>
      <c r="D424" s="38">
        <v>0.72000002861022949</v>
      </c>
      <c r="E424" s="41">
        <f t="shared" si="12"/>
        <v>0.72000002861022949</v>
      </c>
      <c r="F424" s="1" t="e">
        <f>VLOOKUP(B424,input!$L$4:$M$25,2,FALSE)</f>
        <v>#N/A</v>
      </c>
      <c r="G424" s="1">
        <f t="shared" si="13"/>
        <v>0.72000002861022949</v>
      </c>
    </row>
    <row r="425" spans="1:7" ht="30" x14ac:dyDescent="0.25">
      <c r="A425" s="5" t="s">
        <v>860</v>
      </c>
      <c r="B425" s="14" t="s">
        <v>861</v>
      </c>
      <c r="C425" s="19" t="s">
        <v>33</v>
      </c>
      <c r="D425" s="36">
        <v>99.75</v>
      </c>
      <c r="E425" s="41">
        <f t="shared" si="12"/>
        <v>99.75</v>
      </c>
      <c r="F425" s="1" t="e">
        <f>VLOOKUP(B425,input!$L$4:$M$25,2,FALSE)</f>
        <v>#N/A</v>
      </c>
      <c r="G425" s="1">
        <f t="shared" si="13"/>
        <v>99.75</v>
      </c>
    </row>
    <row r="426" spans="1:7" ht="30" x14ac:dyDescent="0.25">
      <c r="A426" s="5" t="s">
        <v>862</v>
      </c>
      <c r="B426" s="14" t="s">
        <v>863</v>
      </c>
      <c r="C426" s="19"/>
      <c r="D426" s="35">
        <v>1</v>
      </c>
      <c r="E426" s="41">
        <f t="shared" si="12"/>
        <v>1</v>
      </c>
      <c r="F426" s="1" t="e">
        <f>VLOOKUP(B426,input!$L$4:$M$25,2,FALSE)</f>
        <v>#N/A</v>
      </c>
      <c r="G426" s="1">
        <f t="shared" si="13"/>
        <v>1</v>
      </c>
    </row>
    <row r="427" spans="1:7" ht="45" x14ac:dyDescent="0.25">
      <c r="A427" s="5" t="s">
        <v>864</v>
      </c>
      <c r="B427" s="14" t="s">
        <v>865</v>
      </c>
      <c r="C427" s="19" t="s">
        <v>38</v>
      </c>
      <c r="D427" s="35">
        <v>5.5</v>
      </c>
      <c r="E427" s="41">
        <f t="shared" si="12"/>
        <v>4.730806125</v>
      </c>
      <c r="F427" s="1">
        <f>VLOOKUP(B427,input!$L$4:$M$25,2,FALSE)</f>
        <v>4.730806125</v>
      </c>
      <c r="G427" s="1">
        <f t="shared" si="13"/>
        <v>4.730806125</v>
      </c>
    </row>
    <row r="428" spans="1:7" ht="45" x14ac:dyDescent="0.25">
      <c r="A428" s="5" t="s">
        <v>866</v>
      </c>
      <c r="B428" s="14" t="s">
        <v>867</v>
      </c>
      <c r="C428" s="19"/>
      <c r="D428" s="38">
        <v>0.94999998807907104</v>
      </c>
      <c r="E428" s="41">
        <f t="shared" si="12"/>
        <v>0.94999998807907104</v>
      </c>
      <c r="F428" s="1" t="e">
        <f>VLOOKUP(B428,input!$L$4:$M$25,2,FALSE)</f>
        <v>#N/A</v>
      </c>
      <c r="G428" s="1">
        <f t="shared" si="13"/>
        <v>0.94999998807907104</v>
      </c>
    </row>
    <row r="429" spans="1:7" ht="45" x14ac:dyDescent="0.25">
      <c r="A429" s="5" t="s">
        <v>868</v>
      </c>
      <c r="B429" s="14" t="s">
        <v>869</v>
      </c>
      <c r="C429" s="19" t="s">
        <v>33</v>
      </c>
      <c r="D429" s="34">
        <v>0</v>
      </c>
      <c r="E429" s="41">
        <f t="shared" si="12"/>
        <v>0</v>
      </c>
      <c r="F429" s="1" t="e">
        <f>VLOOKUP(B429,input!$L$4:$M$25,2,FALSE)</f>
        <v>#N/A</v>
      </c>
      <c r="G429" s="1">
        <f t="shared" si="13"/>
        <v>0</v>
      </c>
    </row>
    <row r="430" spans="1:7" ht="30" x14ac:dyDescent="0.25">
      <c r="A430" s="5" t="s">
        <v>870</v>
      </c>
      <c r="B430" s="14" t="s">
        <v>871</v>
      </c>
      <c r="C430" s="19" t="s">
        <v>371</v>
      </c>
      <c r="D430" s="34">
        <v>0</v>
      </c>
      <c r="E430" s="41">
        <f t="shared" si="12"/>
        <v>0</v>
      </c>
      <c r="F430" s="1" t="e">
        <f>VLOOKUP(B430,input!$L$4:$M$25,2,FALSE)</f>
        <v>#N/A</v>
      </c>
      <c r="G430" s="1">
        <f t="shared" si="13"/>
        <v>0</v>
      </c>
    </row>
    <row r="431" spans="1:7" ht="45" x14ac:dyDescent="0.25">
      <c r="A431" s="5" t="s">
        <v>872</v>
      </c>
      <c r="B431" s="14" t="s">
        <v>873</v>
      </c>
      <c r="C431" s="19"/>
      <c r="D431" s="35">
        <v>1.3500000238418579</v>
      </c>
      <c r="E431" s="41">
        <f t="shared" si="12"/>
        <v>1.3500000238418579</v>
      </c>
      <c r="F431" s="1" t="e">
        <f>VLOOKUP(B431,input!$L$4:$M$25,2,FALSE)</f>
        <v>#N/A</v>
      </c>
      <c r="G431" s="1">
        <f t="shared" si="13"/>
        <v>1.3500000238418579</v>
      </c>
    </row>
    <row r="432" spans="1:7" ht="30" x14ac:dyDescent="0.25">
      <c r="A432" s="5" t="s">
        <v>874</v>
      </c>
      <c r="B432" s="14" t="s">
        <v>875</v>
      </c>
      <c r="C432" s="19"/>
      <c r="D432" s="38">
        <v>0.97000002861022949</v>
      </c>
      <c r="E432" s="41">
        <f t="shared" si="12"/>
        <v>0.97000002861022949</v>
      </c>
      <c r="F432" s="1" t="e">
        <f>VLOOKUP(B432,input!$L$4:$M$25,2,FALSE)</f>
        <v>#N/A</v>
      </c>
      <c r="G432" s="1">
        <f t="shared" si="13"/>
        <v>0.97000002861022949</v>
      </c>
    </row>
    <row r="433" spans="1:7" ht="30" x14ac:dyDescent="0.25">
      <c r="A433" s="5" t="s">
        <v>876</v>
      </c>
      <c r="B433" s="14" t="s">
        <v>877</v>
      </c>
      <c r="C433" s="19"/>
      <c r="D433" s="38">
        <v>0.72000002861022949</v>
      </c>
      <c r="E433" s="41">
        <f t="shared" si="12"/>
        <v>0.72000002861022949</v>
      </c>
      <c r="F433" s="1" t="e">
        <f>VLOOKUP(B433,input!$L$4:$M$25,2,FALSE)</f>
        <v>#N/A</v>
      </c>
      <c r="G433" s="1">
        <f t="shared" si="13"/>
        <v>0.72000002861022949</v>
      </c>
    </row>
    <row r="434" spans="1:7" ht="30" x14ac:dyDescent="0.25">
      <c r="A434" s="5" t="s">
        <v>878</v>
      </c>
      <c r="B434" s="14" t="s">
        <v>879</v>
      </c>
      <c r="C434" s="19" t="s">
        <v>33</v>
      </c>
      <c r="D434" s="36">
        <v>99.75</v>
      </c>
      <c r="E434" s="41">
        <f t="shared" si="12"/>
        <v>99.75</v>
      </c>
      <c r="F434" s="1" t="e">
        <f>VLOOKUP(B434,input!$L$4:$M$25,2,FALSE)</f>
        <v>#N/A</v>
      </c>
      <c r="G434" s="1">
        <f t="shared" si="13"/>
        <v>99.75</v>
      </c>
    </row>
    <row r="435" spans="1:7" ht="30" x14ac:dyDescent="0.25">
      <c r="A435" s="5" t="s">
        <v>880</v>
      </c>
      <c r="B435" s="14" t="s">
        <v>881</v>
      </c>
      <c r="C435" s="19"/>
      <c r="D435" s="35">
        <v>1</v>
      </c>
      <c r="E435" s="41">
        <f t="shared" si="12"/>
        <v>1</v>
      </c>
      <c r="F435" s="1" t="e">
        <f>VLOOKUP(B435,input!$L$4:$M$25,2,FALSE)</f>
        <v>#N/A</v>
      </c>
      <c r="G435" s="1">
        <f t="shared" si="13"/>
        <v>1</v>
      </c>
    </row>
    <row r="436" spans="1:7" ht="45" x14ac:dyDescent="0.25">
      <c r="A436" s="5" t="s">
        <v>882</v>
      </c>
      <c r="B436" s="14" t="s">
        <v>883</v>
      </c>
      <c r="C436" s="19" t="s">
        <v>38</v>
      </c>
      <c r="D436" s="35">
        <v>2.1800000667572021</v>
      </c>
      <c r="E436" s="41">
        <f t="shared" si="12"/>
        <v>1.875281175</v>
      </c>
      <c r="F436" s="1">
        <f>VLOOKUP(B436,input!$L$4:$M$25,2,FALSE)</f>
        <v>1.875281175</v>
      </c>
      <c r="G436" s="1">
        <f t="shared" si="13"/>
        <v>1.875281175</v>
      </c>
    </row>
    <row r="437" spans="1:7" ht="45" x14ac:dyDescent="0.25">
      <c r="A437" s="5" t="s">
        <v>884</v>
      </c>
      <c r="B437" s="14" t="s">
        <v>885</v>
      </c>
      <c r="C437" s="19"/>
      <c r="D437" s="38">
        <v>0.94999998807907104</v>
      </c>
      <c r="E437" s="41">
        <f t="shared" si="12"/>
        <v>0.94999998807907104</v>
      </c>
      <c r="F437" s="1" t="e">
        <f>VLOOKUP(B437,input!$L$4:$M$25,2,FALSE)</f>
        <v>#N/A</v>
      </c>
      <c r="G437" s="1">
        <f t="shared" si="13"/>
        <v>0.94999998807907104</v>
      </c>
    </row>
    <row r="438" spans="1:7" ht="45" x14ac:dyDescent="0.25">
      <c r="A438" s="5" t="s">
        <v>886</v>
      </c>
      <c r="B438" s="14" t="s">
        <v>887</v>
      </c>
      <c r="C438" s="19" t="s">
        <v>33</v>
      </c>
      <c r="D438" s="34">
        <v>0</v>
      </c>
      <c r="E438" s="41">
        <f t="shared" si="12"/>
        <v>0</v>
      </c>
      <c r="F438" s="1" t="e">
        <f>VLOOKUP(B438,input!$L$4:$M$25,2,FALSE)</f>
        <v>#N/A</v>
      </c>
      <c r="G438" s="1">
        <f t="shared" si="13"/>
        <v>0</v>
      </c>
    </row>
    <row r="439" spans="1:7" ht="30" x14ac:dyDescent="0.25">
      <c r="A439" s="5" t="s">
        <v>888</v>
      </c>
      <c r="B439" s="14" t="s">
        <v>889</v>
      </c>
      <c r="C439" s="19" t="s">
        <v>371</v>
      </c>
      <c r="D439" s="34">
        <v>0</v>
      </c>
      <c r="E439" s="41">
        <f t="shared" si="12"/>
        <v>0</v>
      </c>
      <c r="F439" s="1" t="e">
        <f>VLOOKUP(B439,input!$L$4:$M$25,2,FALSE)</f>
        <v>#N/A</v>
      </c>
      <c r="G439" s="1">
        <f t="shared" si="13"/>
        <v>0</v>
      </c>
    </row>
    <row r="440" spans="1:7" ht="45" x14ac:dyDescent="0.25">
      <c r="A440" s="5" t="s">
        <v>890</v>
      </c>
      <c r="B440" s="14" t="s">
        <v>891</v>
      </c>
      <c r="C440" s="19"/>
      <c r="D440" s="35">
        <v>1.3500000238418579</v>
      </c>
      <c r="E440" s="41">
        <f t="shared" si="12"/>
        <v>1.3500000238418579</v>
      </c>
      <c r="F440" s="1" t="e">
        <f>VLOOKUP(B440,input!$L$4:$M$25,2,FALSE)</f>
        <v>#N/A</v>
      </c>
      <c r="G440" s="1">
        <f t="shared" si="13"/>
        <v>1.3500000238418579</v>
      </c>
    </row>
    <row r="441" spans="1:7" ht="30" x14ac:dyDescent="0.25">
      <c r="A441" s="5" t="s">
        <v>892</v>
      </c>
      <c r="B441" s="14" t="s">
        <v>893</v>
      </c>
      <c r="C441" s="19"/>
      <c r="D441" s="38">
        <v>0.97000002861022949</v>
      </c>
      <c r="E441" s="41">
        <f t="shared" si="12"/>
        <v>0.97000002861022949</v>
      </c>
      <c r="F441" s="1" t="e">
        <f>VLOOKUP(B441,input!$L$4:$M$25,2,FALSE)</f>
        <v>#N/A</v>
      </c>
      <c r="G441" s="1">
        <f t="shared" si="13"/>
        <v>0.97000002861022949</v>
      </c>
    </row>
    <row r="442" spans="1:7" ht="30" x14ac:dyDescent="0.25">
      <c r="A442" s="5" t="s">
        <v>894</v>
      </c>
      <c r="B442" s="14" t="s">
        <v>895</v>
      </c>
      <c r="C442" s="19"/>
      <c r="D442" s="38">
        <v>0.72000002861022949</v>
      </c>
      <c r="E442" s="41">
        <f t="shared" si="12"/>
        <v>0.72000002861022949</v>
      </c>
      <c r="F442" s="1" t="e">
        <f>VLOOKUP(B442,input!$L$4:$M$25,2,FALSE)</f>
        <v>#N/A</v>
      </c>
      <c r="G442" s="1">
        <f t="shared" si="13"/>
        <v>0.72000002861022949</v>
      </c>
    </row>
    <row r="443" spans="1:7" ht="30" x14ac:dyDescent="0.25">
      <c r="A443" s="5" t="s">
        <v>896</v>
      </c>
      <c r="B443" s="14" t="s">
        <v>897</v>
      </c>
      <c r="C443" s="19" t="s">
        <v>33</v>
      </c>
      <c r="D443" s="36">
        <v>99.75</v>
      </c>
      <c r="E443" s="41">
        <f t="shared" si="12"/>
        <v>99.75</v>
      </c>
      <c r="F443" s="1" t="e">
        <f>VLOOKUP(B443,input!$L$4:$M$25,2,FALSE)</f>
        <v>#N/A</v>
      </c>
      <c r="G443" s="1">
        <f t="shared" si="13"/>
        <v>99.75</v>
      </c>
    </row>
    <row r="444" spans="1:7" ht="30" x14ac:dyDescent="0.25">
      <c r="A444" s="5" t="s">
        <v>898</v>
      </c>
      <c r="B444" s="14" t="s">
        <v>899</v>
      </c>
      <c r="C444" s="19"/>
      <c r="D444" s="35">
        <v>1</v>
      </c>
      <c r="E444" s="41">
        <f t="shared" si="12"/>
        <v>1</v>
      </c>
      <c r="F444" s="1" t="e">
        <f>VLOOKUP(B444,input!$L$4:$M$25,2,FALSE)</f>
        <v>#N/A</v>
      </c>
      <c r="G444" s="1">
        <f t="shared" si="13"/>
        <v>1</v>
      </c>
    </row>
    <row r="445" spans="1:7" ht="45" x14ac:dyDescent="0.25">
      <c r="A445" s="5" t="s">
        <v>900</v>
      </c>
      <c r="B445" s="14" t="s">
        <v>901</v>
      </c>
      <c r="C445" s="19" t="s">
        <v>38</v>
      </c>
      <c r="D445" s="35">
        <v>1.3400000333786011</v>
      </c>
      <c r="E445" s="41">
        <f t="shared" si="12"/>
        <v>1.1527237057499999</v>
      </c>
      <c r="F445" s="1">
        <f>VLOOKUP(B445,input!$L$4:$M$25,2,FALSE)</f>
        <v>1.1527237057499999</v>
      </c>
      <c r="G445" s="1">
        <f t="shared" si="13"/>
        <v>1.1527237057499999</v>
      </c>
    </row>
    <row r="446" spans="1:7" ht="45" x14ac:dyDescent="0.25">
      <c r="A446" s="5" t="s">
        <v>902</v>
      </c>
      <c r="B446" s="14" t="s">
        <v>903</v>
      </c>
      <c r="C446" s="19"/>
      <c r="D446" s="38">
        <v>0.94999998807907104</v>
      </c>
      <c r="E446" s="41">
        <f t="shared" si="12"/>
        <v>0.94999998807907104</v>
      </c>
      <c r="F446" s="1" t="e">
        <f>VLOOKUP(B446,input!$L$4:$M$25,2,FALSE)</f>
        <v>#N/A</v>
      </c>
      <c r="G446" s="1">
        <f t="shared" si="13"/>
        <v>0.94999998807907104</v>
      </c>
    </row>
    <row r="447" spans="1:7" ht="45" x14ac:dyDescent="0.25">
      <c r="A447" s="5" t="s">
        <v>904</v>
      </c>
      <c r="B447" s="14" t="s">
        <v>905</v>
      </c>
      <c r="C447" s="19" t="s">
        <v>33</v>
      </c>
      <c r="D447" s="34">
        <v>0</v>
      </c>
      <c r="E447" s="41">
        <f t="shared" si="12"/>
        <v>0</v>
      </c>
      <c r="F447" s="1" t="e">
        <f>VLOOKUP(B447,input!$L$4:$M$25,2,FALSE)</f>
        <v>#N/A</v>
      </c>
      <c r="G447" s="1">
        <f t="shared" si="13"/>
        <v>0</v>
      </c>
    </row>
    <row r="448" spans="1:7" ht="30" x14ac:dyDescent="0.25">
      <c r="A448" s="5" t="s">
        <v>906</v>
      </c>
      <c r="B448" s="14" t="s">
        <v>907</v>
      </c>
      <c r="C448" s="19" t="s">
        <v>371</v>
      </c>
      <c r="D448" s="34">
        <v>0</v>
      </c>
      <c r="E448" s="41">
        <f t="shared" si="12"/>
        <v>0</v>
      </c>
      <c r="F448" s="1" t="e">
        <f>VLOOKUP(B448,input!$L$4:$M$25,2,FALSE)</f>
        <v>#N/A</v>
      </c>
      <c r="G448" s="1">
        <f t="shared" si="13"/>
        <v>0</v>
      </c>
    </row>
    <row r="449" spans="1:7" ht="45" x14ac:dyDescent="0.25">
      <c r="A449" s="5" t="s">
        <v>908</v>
      </c>
      <c r="B449" s="14" t="s">
        <v>909</v>
      </c>
      <c r="C449" s="19"/>
      <c r="D449" s="35">
        <v>1.3500000238418579</v>
      </c>
      <c r="E449" s="41">
        <f t="shared" si="12"/>
        <v>1.3500000238418579</v>
      </c>
      <c r="F449" s="1" t="e">
        <f>VLOOKUP(B449,input!$L$4:$M$25,2,FALSE)</f>
        <v>#N/A</v>
      </c>
      <c r="G449" s="1">
        <f t="shared" si="13"/>
        <v>1.3500000238418579</v>
      </c>
    </row>
    <row r="450" spans="1:7" ht="30" x14ac:dyDescent="0.25">
      <c r="A450" s="5" t="s">
        <v>910</v>
      </c>
      <c r="B450" s="14" t="s">
        <v>911</v>
      </c>
      <c r="C450" s="19"/>
      <c r="D450" s="38">
        <v>0.97000002861022949</v>
      </c>
      <c r="E450" s="41">
        <f t="shared" si="12"/>
        <v>0.97000002861022949</v>
      </c>
      <c r="F450" s="1" t="e">
        <f>VLOOKUP(B450,input!$L$4:$M$25,2,FALSE)</f>
        <v>#N/A</v>
      </c>
      <c r="G450" s="1">
        <f t="shared" si="13"/>
        <v>0.97000002861022949</v>
      </c>
    </row>
    <row r="451" spans="1:7" ht="30" x14ac:dyDescent="0.25">
      <c r="A451" s="5" t="s">
        <v>912</v>
      </c>
      <c r="B451" s="14" t="s">
        <v>913</v>
      </c>
      <c r="C451" s="19"/>
      <c r="D451" s="38">
        <v>0.72000002861022949</v>
      </c>
      <c r="E451" s="41">
        <f t="shared" si="12"/>
        <v>0.72000002861022949</v>
      </c>
      <c r="F451" s="1" t="e">
        <f>VLOOKUP(B451,input!$L$4:$M$25,2,FALSE)</f>
        <v>#N/A</v>
      </c>
      <c r="G451" s="1">
        <f t="shared" si="13"/>
        <v>0.72000002861022949</v>
      </c>
    </row>
    <row r="452" spans="1:7" ht="30" x14ac:dyDescent="0.25">
      <c r="A452" s="5" t="s">
        <v>914</v>
      </c>
      <c r="B452" s="14" t="s">
        <v>915</v>
      </c>
      <c r="C452" s="19" t="s">
        <v>33</v>
      </c>
      <c r="D452" s="36">
        <v>99.75</v>
      </c>
      <c r="E452" s="41">
        <f t="shared" si="12"/>
        <v>99.75</v>
      </c>
      <c r="F452" s="1" t="e">
        <f>VLOOKUP(B452,input!$L$4:$M$25,2,FALSE)</f>
        <v>#N/A</v>
      </c>
      <c r="G452" s="1">
        <f t="shared" si="13"/>
        <v>99.75</v>
      </c>
    </row>
    <row r="453" spans="1:7" ht="30" x14ac:dyDescent="0.25">
      <c r="A453" s="5" t="s">
        <v>916</v>
      </c>
      <c r="B453" s="14" t="s">
        <v>917</v>
      </c>
      <c r="C453" s="19"/>
      <c r="D453" s="35">
        <v>1</v>
      </c>
      <c r="E453" s="41">
        <f t="shared" si="12"/>
        <v>1</v>
      </c>
      <c r="F453" s="1" t="e">
        <f>VLOOKUP(B453,input!$L$4:$M$25,2,FALSE)</f>
        <v>#N/A</v>
      </c>
      <c r="G453" s="1">
        <f t="shared" si="13"/>
        <v>1</v>
      </c>
    </row>
    <row r="454" spans="1:7" ht="45" x14ac:dyDescent="0.25">
      <c r="A454" s="5" t="s">
        <v>918</v>
      </c>
      <c r="B454" s="14" t="s">
        <v>919</v>
      </c>
      <c r="C454" s="19" t="s">
        <v>38</v>
      </c>
      <c r="D454" s="38">
        <v>0.40000000596046448</v>
      </c>
      <c r="E454" s="41">
        <f t="shared" si="12"/>
        <v>0.34408557000000001</v>
      </c>
      <c r="F454" s="1">
        <f>VLOOKUP(B454,input!$L$4:$M$25,2,FALSE)</f>
        <v>0.34408557000000001</v>
      </c>
      <c r="G454" s="1">
        <f t="shared" si="13"/>
        <v>0.34408557000000001</v>
      </c>
    </row>
    <row r="455" spans="1:7" ht="45" x14ac:dyDescent="0.25">
      <c r="A455" s="5" t="s">
        <v>920</v>
      </c>
      <c r="B455" s="14" t="s">
        <v>921</v>
      </c>
      <c r="C455" s="19"/>
      <c r="D455" s="38">
        <v>0.94999998807907104</v>
      </c>
      <c r="E455" s="41">
        <f t="shared" si="12"/>
        <v>0.94999998807907104</v>
      </c>
      <c r="F455" s="1" t="e">
        <f>VLOOKUP(B455,input!$L$4:$M$25,2,FALSE)</f>
        <v>#N/A</v>
      </c>
      <c r="G455" s="1">
        <f t="shared" si="13"/>
        <v>0.94999998807907104</v>
      </c>
    </row>
    <row r="456" spans="1:7" ht="45" x14ac:dyDescent="0.25">
      <c r="A456" s="5" t="s">
        <v>922</v>
      </c>
      <c r="B456" s="14" t="s">
        <v>923</v>
      </c>
      <c r="C456" s="19" t="s">
        <v>33</v>
      </c>
      <c r="D456" s="34">
        <v>0</v>
      </c>
      <c r="E456" s="41">
        <f t="shared" si="12"/>
        <v>0</v>
      </c>
      <c r="F456" s="1" t="e">
        <f>VLOOKUP(B456,input!$L$4:$M$25,2,FALSE)</f>
        <v>#N/A</v>
      </c>
      <c r="G456" s="1">
        <f t="shared" si="13"/>
        <v>0</v>
      </c>
    </row>
    <row r="457" spans="1:7" ht="45" x14ac:dyDescent="0.25">
      <c r="A457" s="5" t="s">
        <v>924</v>
      </c>
      <c r="B457" s="14" t="s">
        <v>925</v>
      </c>
      <c r="C457" s="19" t="s">
        <v>371</v>
      </c>
      <c r="D457" s="35">
        <v>2.3258519172668457</v>
      </c>
      <c r="E457" s="41">
        <f t="shared" ref="E457:E463" si="14">G457</f>
        <v>2.3258519172668457</v>
      </c>
      <c r="F457" s="1" t="e">
        <f>VLOOKUP(B457,input!$L$4:$M$25,2,FALSE)</f>
        <v>#N/A</v>
      </c>
      <c r="G457" s="1">
        <f t="shared" ref="G457:G463" si="15">_xlfn.IFNA(F457,D457)</f>
        <v>2.3258519172668457</v>
      </c>
    </row>
    <row r="458" spans="1:7" ht="45" x14ac:dyDescent="0.25">
      <c r="A458" s="5" t="s">
        <v>926</v>
      </c>
      <c r="B458" s="14" t="s">
        <v>927</v>
      </c>
      <c r="C458" s="19"/>
      <c r="D458" s="35">
        <v>1.3500000238418579</v>
      </c>
      <c r="E458" s="41">
        <f t="shared" si="14"/>
        <v>1.3500000238418579</v>
      </c>
      <c r="F458" s="1" t="e">
        <f>VLOOKUP(B458,input!$L$4:$M$25,2,FALSE)</f>
        <v>#N/A</v>
      </c>
      <c r="G458" s="1">
        <f t="shared" si="15"/>
        <v>1.3500000238418579</v>
      </c>
    </row>
    <row r="459" spans="1:7" ht="30" x14ac:dyDescent="0.25">
      <c r="A459" s="5" t="s">
        <v>928</v>
      </c>
      <c r="B459" s="14" t="s">
        <v>929</v>
      </c>
      <c r="C459" s="19"/>
      <c r="D459" s="38">
        <v>0.97000002861022949</v>
      </c>
      <c r="E459" s="41">
        <f t="shared" si="14"/>
        <v>0.97000002861022949</v>
      </c>
      <c r="F459" s="1" t="e">
        <f>VLOOKUP(B459,input!$L$4:$M$25,2,FALSE)</f>
        <v>#N/A</v>
      </c>
      <c r="G459" s="1">
        <f t="shared" si="15"/>
        <v>0.97000002861022949</v>
      </c>
    </row>
    <row r="460" spans="1:7" ht="30" x14ac:dyDescent="0.25">
      <c r="A460" s="5" t="s">
        <v>930</v>
      </c>
      <c r="B460" s="14" t="s">
        <v>931</v>
      </c>
      <c r="C460" s="19"/>
      <c r="D460" s="38">
        <v>0.72000002861022949</v>
      </c>
      <c r="E460" s="41">
        <f t="shared" si="14"/>
        <v>0.72000002861022949</v>
      </c>
      <c r="F460" s="1" t="e">
        <f>VLOOKUP(B460,input!$L$4:$M$25,2,FALSE)</f>
        <v>#N/A</v>
      </c>
      <c r="G460" s="1">
        <f t="shared" si="15"/>
        <v>0.72000002861022949</v>
      </c>
    </row>
    <row r="461" spans="1:7" ht="30" x14ac:dyDescent="0.25">
      <c r="A461" s="5" t="s">
        <v>932</v>
      </c>
      <c r="B461" s="14" t="s">
        <v>933</v>
      </c>
      <c r="C461" s="19" t="s">
        <v>33</v>
      </c>
      <c r="D461" s="36">
        <v>99.75</v>
      </c>
      <c r="E461" s="41">
        <f t="shared" si="14"/>
        <v>99.75</v>
      </c>
      <c r="F461" s="1" t="e">
        <f>VLOOKUP(B461,input!$L$4:$M$25,2,FALSE)</f>
        <v>#N/A</v>
      </c>
      <c r="G461" s="1">
        <f t="shared" si="15"/>
        <v>99.75</v>
      </c>
    </row>
    <row r="462" spans="1:7" ht="30" x14ac:dyDescent="0.25">
      <c r="A462" s="5" t="s">
        <v>934</v>
      </c>
      <c r="B462" s="14" t="s">
        <v>935</v>
      </c>
      <c r="C462" s="19"/>
      <c r="D462" s="35">
        <v>1</v>
      </c>
      <c r="E462" s="41">
        <f t="shared" si="14"/>
        <v>1</v>
      </c>
      <c r="F462" s="1" t="e">
        <f>VLOOKUP(B462,input!$L$4:$M$25,2,FALSE)</f>
        <v>#N/A</v>
      </c>
      <c r="G462" s="1">
        <f t="shared" si="15"/>
        <v>1</v>
      </c>
    </row>
    <row r="463" spans="1:7" x14ac:dyDescent="0.25">
      <c r="A463" s="5" t="s">
        <v>936</v>
      </c>
      <c r="B463" s="14" t="s">
        <v>937</v>
      </c>
      <c r="C463" s="19"/>
      <c r="D463" s="11" t="s">
        <v>938</v>
      </c>
      <c r="E463" s="41" t="str">
        <f t="shared" si="14"/>
        <v>ESP</v>
      </c>
      <c r="F463" s="1" t="e">
        <f>VLOOKUP(B463,input!$L$4:$M$25,2,FALSE)</f>
        <v>#N/A</v>
      </c>
      <c r="G463" s="1" t="str">
        <f t="shared" si="15"/>
        <v>ESP</v>
      </c>
    </row>
    <row r="464" spans="1:7" x14ac:dyDescent="0.25">
      <c r="A464" s="5"/>
      <c r="B464" s="14"/>
      <c r="C464" s="19"/>
      <c r="D464" s="11"/>
      <c r="E464" s="31"/>
    </row>
    <row r="465" spans="1:5" x14ac:dyDescent="0.25">
      <c r="A465" s="8"/>
      <c r="B465" s="25" t="s">
        <v>5</v>
      </c>
      <c r="C465" s="26" t="s">
        <v>3</v>
      </c>
      <c r="D465" s="13" t="s">
        <v>6</v>
      </c>
      <c r="E465" s="32" t="s">
        <v>6</v>
      </c>
    </row>
    <row r="466" spans="1:5" x14ac:dyDescent="0.25">
      <c r="A466" s="5" t="s">
        <v>939</v>
      </c>
      <c r="B466" s="15" t="s">
        <v>940</v>
      </c>
      <c r="C466" s="20" t="s">
        <v>38</v>
      </c>
      <c r="D466" s="42">
        <v>1.0124009847640991</v>
      </c>
      <c r="E466" s="53">
        <v>1.0124000310897827</v>
      </c>
    </row>
    <row r="467" spans="1:5" x14ac:dyDescent="0.25">
      <c r="A467" s="5" t="s">
        <v>941</v>
      </c>
      <c r="B467" s="15" t="s">
        <v>942</v>
      </c>
      <c r="C467" s="20" t="s">
        <v>30</v>
      </c>
      <c r="D467" s="43">
        <v>32.179996490478516</v>
      </c>
      <c r="E467" s="54">
        <v>29.999990463256836</v>
      </c>
    </row>
    <row r="468" spans="1:5" x14ac:dyDescent="0.25">
      <c r="A468" s="5" t="s">
        <v>943</v>
      </c>
      <c r="B468" s="15" t="s">
        <v>944</v>
      </c>
      <c r="C468" s="20" t="s">
        <v>33</v>
      </c>
      <c r="D468" s="43">
        <v>59.560001373291016</v>
      </c>
      <c r="E468" s="54">
        <v>70.77783203125</v>
      </c>
    </row>
    <row r="469" spans="1:5" ht="30" x14ac:dyDescent="0.25">
      <c r="A469" s="5" t="s">
        <v>945</v>
      </c>
      <c r="B469" s="15" t="s">
        <v>946</v>
      </c>
      <c r="C469" s="20" t="s">
        <v>30</v>
      </c>
      <c r="D469" s="43">
        <v>25.634248733520508</v>
      </c>
      <c r="E469" s="54">
        <v>25.632823944091797</v>
      </c>
    </row>
    <row r="470" spans="1:5" x14ac:dyDescent="0.25">
      <c r="A470" s="5" t="s">
        <v>947</v>
      </c>
      <c r="B470" s="15" t="s">
        <v>948</v>
      </c>
      <c r="C470" s="20" t="s">
        <v>155</v>
      </c>
      <c r="D470" s="44">
        <v>110027.09375</v>
      </c>
      <c r="E470" s="55">
        <v>99960.1640625</v>
      </c>
    </row>
    <row r="471" spans="1:5" x14ac:dyDescent="0.25">
      <c r="A471" s="5" t="s">
        <v>949</v>
      </c>
      <c r="B471" s="15" t="s">
        <v>950</v>
      </c>
      <c r="C471" s="20" t="s">
        <v>155</v>
      </c>
      <c r="D471" s="44">
        <v>98810.8671875</v>
      </c>
      <c r="E471" s="55">
        <v>90304.78125</v>
      </c>
    </row>
    <row r="472" spans="1:5" ht="30" x14ac:dyDescent="0.25">
      <c r="A472" s="5" t="s">
        <v>951</v>
      </c>
      <c r="B472" s="15" t="s">
        <v>952</v>
      </c>
      <c r="C472" s="20" t="s">
        <v>155</v>
      </c>
      <c r="D472" s="44">
        <v>11216.2236328125</v>
      </c>
      <c r="E472" s="55">
        <v>9655.380859375</v>
      </c>
    </row>
    <row r="473" spans="1:5" x14ac:dyDescent="0.25">
      <c r="A473" s="5" t="s">
        <v>953</v>
      </c>
      <c r="B473" s="15" t="s">
        <v>954</v>
      </c>
      <c r="C473" s="20" t="s">
        <v>155</v>
      </c>
      <c r="D473" s="44">
        <v>10666.087890625</v>
      </c>
      <c r="E473" s="55">
        <v>9155.5791015625</v>
      </c>
    </row>
    <row r="474" spans="1:5" x14ac:dyDescent="0.25">
      <c r="A474" s="5" t="s">
        <v>955</v>
      </c>
      <c r="B474" s="15" t="s">
        <v>956</v>
      </c>
      <c r="C474" s="20" t="s">
        <v>155</v>
      </c>
      <c r="D474" s="45">
        <v>550.135498046875</v>
      </c>
      <c r="E474" s="56">
        <v>499.80081176757812</v>
      </c>
    </row>
    <row r="475" spans="1:5" ht="30" x14ac:dyDescent="0.25">
      <c r="A475" s="5" t="s">
        <v>957</v>
      </c>
      <c r="B475" s="15" t="s">
        <v>958</v>
      </c>
      <c r="C475" s="20" t="s">
        <v>33</v>
      </c>
      <c r="D475" s="43">
        <v>35.593296051025391</v>
      </c>
      <c r="E475" s="54">
        <v>36.535392761230469</v>
      </c>
    </row>
    <row r="476" spans="1:5" x14ac:dyDescent="0.25">
      <c r="A476" s="5" t="s">
        <v>959</v>
      </c>
      <c r="B476" s="15" t="s">
        <v>960</v>
      </c>
      <c r="C476" s="20" t="s">
        <v>961</v>
      </c>
      <c r="D476" s="44">
        <v>10114.2646484375</v>
      </c>
      <c r="E476" s="55">
        <v>9853.458984375</v>
      </c>
    </row>
    <row r="477" spans="1:5" x14ac:dyDescent="0.25">
      <c r="A477" s="5" t="s">
        <v>962</v>
      </c>
      <c r="B477" s="15" t="s">
        <v>963</v>
      </c>
      <c r="C477" s="20" t="s">
        <v>33</v>
      </c>
      <c r="D477" s="43">
        <v>31.964895248413086</v>
      </c>
      <c r="E477" s="54">
        <v>33.006355285644531</v>
      </c>
    </row>
    <row r="478" spans="1:5" x14ac:dyDescent="0.25">
      <c r="A478" s="5" t="s">
        <v>964</v>
      </c>
      <c r="B478" s="15" t="s">
        <v>965</v>
      </c>
      <c r="C478" s="20" t="s">
        <v>961</v>
      </c>
      <c r="D478" s="44">
        <v>11262.35546875</v>
      </c>
      <c r="E478" s="55">
        <v>10906.9912109375</v>
      </c>
    </row>
    <row r="479" spans="1:5" x14ac:dyDescent="0.25">
      <c r="A479" s="5" t="s">
        <v>966</v>
      </c>
      <c r="B479" s="15" t="s">
        <v>967</v>
      </c>
      <c r="C479" s="20" t="s">
        <v>155</v>
      </c>
      <c r="D479" s="44">
        <v>309123.09375</v>
      </c>
      <c r="E479" s="55">
        <v>273598.1875</v>
      </c>
    </row>
    <row r="480" spans="1:5" x14ac:dyDescent="0.25">
      <c r="A480" s="5" t="s">
        <v>968</v>
      </c>
      <c r="B480" s="15" t="s">
        <v>969</v>
      </c>
      <c r="C480" s="20" t="s">
        <v>155</v>
      </c>
      <c r="D480" s="46">
        <v>0</v>
      </c>
      <c r="E480" s="57">
        <v>0</v>
      </c>
    </row>
    <row r="481" spans="1:5" x14ac:dyDescent="0.25">
      <c r="A481" s="5" t="s">
        <v>970</v>
      </c>
      <c r="B481" s="15" t="s">
        <v>971</v>
      </c>
      <c r="C481" s="20" t="s">
        <v>33</v>
      </c>
      <c r="D481" s="43">
        <v>31.964895248413086</v>
      </c>
      <c r="E481" s="54">
        <v>33.006355285644531</v>
      </c>
    </row>
    <row r="482" spans="1:5" x14ac:dyDescent="0.25">
      <c r="A482" s="5" t="s">
        <v>972</v>
      </c>
      <c r="B482" s="15" t="s">
        <v>973</v>
      </c>
      <c r="C482" s="20" t="s">
        <v>33</v>
      </c>
      <c r="D482" s="43">
        <v>31.964895248413086</v>
      </c>
      <c r="E482" s="54">
        <v>33.006355285644531</v>
      </c>
    </row>
    <row r="483" spans="1:5" ht="30" x14ac:dyDescent="0.25">
      <c r="A483" s="5" t="s">
        <v>974</v>
      </c>
      <c r="B483" s="15" t="s">
        <v>975</v>
      </c>
      <c r="C483" s="20" t="s">
        <v>33</v>
      </c>
      <c r="D483" s="43">
        <v>28.93974494934082</v>
      </c>
      <c r="E483" s="54">
        <v>30.366403579711914</v>
      </c>
    </row>
    <row r="484" spans="1:5" x14ac:dyDescent="0.25">
      <c r="A484" s="5" t="s">
        <v>976</v>
      </c>
      <c r="B484" s="15" t="s">
        <v>977</v>
      </c>
      <c r="C484" s="20" t="s">
        <v>961</v>
      </c>
      <c r="D484" s="44">
        <v>12439.6396484375</v>
      </c>
      <c r="E484" s="55">
        <v>11855.2060546875</v>
      </c>
    </row>
    <row r="485" spans="1:5" ht="30" x14ac:dyDescent="0.25">
      <c r="A485" s="5" t="s">
        <v>978</v>
      </c>
      <c r="B485" s="15" t="s">
        <v>979</v>
      </c>
      <c r="C485" s="20" t="s">
        <v>155</v>
      </c>
      <c r="D485" s="44">
        <v>341436.5625</v>
      </c>
      <c r="E485" s="55">
        <v>297383.84375</v>
      </c>
    </row>
    <row r="486" spans="1:5" ht="30" x14ac:dyDescent="0.25">
      <c r="A486" s="5" t="s">
        <v>980</v>
      </c>
      <c r="B486" s="15" t="s">
        <v>981</v>
      </c>
      <c r="C486" s="20" t="s">
        <v>155</v>
      </c>
      <c r="D486" s="44">
        <v>309123.09375</v>
      </c>
      <c r="E486" s="55">
        <v>273598.1875</v>
      </c>
    </row>
    <row r="487" spans="1:5" ht="30" x14ac:dyDescent="0.25">
      <c r="A487" s="5" t="s">
        <v>982</v>
      </c>
      <c r="B487" s="15" t="s">
        <v>983</v>
      </c>
      <c r="C487" s="20" t="s">
        <v>33</v>
      </c>
      <c r="D487" s="43">
        <v>31.964895248413086</v>
      </c>
      <c r="E487" s="54">
        <v>33.006355285644531</v>
      </c>
    </row>
    <row r="488" spans="1:5" x14ac:dyDescent="0.25">
      <c r="A488" s="5" t="s">
        <v>984</v>
      </c>
      <c r="B488" s="15" t="s">
        <v>985</v>
      </c>
      <c r="C488" s="20" t="s">
        <v>41</v>
      </c>
      <c r="D488" s="42">
        <v>1.1102646589279175</v>
      </c>
      <c r="E488" s="58">
        <v>0.9647376537322998</v>
      </c>
    </row>
    <row r="489" spans="1:5" x14ac:dyDescent="0.25">
      <c r="A489" s="5" t="s">
        <v>986</v>
      </c>
      <c r="B489" s="15" t="s">
        <v>987</v>
      </c>
      <c r="C489" s="20" t="s">
        <v>41</v>
      </c>
      <c r="D489" s="47">
        <v>0.96925008296966553</v>
      </c>
      <c r="E489" s="58">
        <v>0.88414996862411499</v>
      </c>
    </row>
    <row r="490" spans="1:5" ht="30" x14ac:dyDescent="0.25">
      <c r="A490" s="5" t="s">
        <v>988</v>
      </c>
      <c r="B490" s="15" t="s">
        <v>989</v>
      </c>
      <c r="C490" s="20" t="s">
        <v>155</v>
      </c>
      <c r="D490" s="46">
        <v>0</v>
      </c>
      <c r="E490" s="57">
        <v>0</v>
      </c>
    </row>
    <row r="491" spans="1:5" x14ac:dyDescent="0.25">
      <c r="A491" s="5" t="s">
        <v>990</v>
      </c>
      <c r="B491" s="15" t="s">
        <v>991</v>
      </c>
      <c r="C491" s="20" t="s">
        <v>155</v>
      </c>
      <c r="D491" s="46">
        <v>0</v>
      </c>
      <c r="E491" s="57">
        <v>0</v>
      </c>
    </row>
    <row r="492" spans="1:5" x14ac:dyDescent="0.25">
      <c r="A492" s="5" t="s">
        <v>992</v>
      </c>
      <c r="B492" s="15" t="s">
        <v>993</v>
      </c>
      <c r="C492" s="20" t="s">
        <v>155</v>
      </c>
      <c r="D492" s="44">
        <v>309123.09375</v>
      </c>
      <c r="E492" s="55">
        <v>273598.1875</v>
      </c>
    </row>
    <row r="493" spans="1:5" ht="30" x14ac:dyDescent="0.25">
      <c r="A493" s="5" t="s">
        <v>994</v>
      </c>
      <c r="B493" s="15" t="s">
        <v>995</v>
      </c>
      <c r="C493" s="20" t="s">
        <v>155</v>
      </c>
      <c r="D493" s="46">
        <v>0</v>
      </c>
      <c r="E493" s="57">
        <v>0</v>
      </c>
    </row>
    <row r="494" spans="1:5" x14ac:dyDescent="0.25">
      <c r="A494" s="5" t="s">
        <v>996</v>
      </c>
      <c r="B494" s="15" t="s">
        <v>997</v>
      </c>
      <c r="C494" s="20" t="s">
        <v>155</v>
      </c>
      <c r="D494" s="46">
        <v>0</v>
      </c>
      <c r="E494" s="57">
        <v>0</v>
      </c>
    </row>
    <row r="495" spans="1:5" x14ac:dyDescent="0.25">
      <c r="A495" s="5" t="s">
        <v>998</v>
      </c>
      <c r="B495" s="15" t="s">
        <v>999</v>
      </c>
      <c r="C495" s="20" t="s">
        <v>155</v>
      </c>
      <c r="D495" s="44">
        <v>341436.5625</v>
      </c>
      <c r="E495" s="55">
        <v>297383.84375</v>
      </c>
    </row>
    <row r="496" spans="1:5" x14ac:dyDescent="0.25">
      <c r="A496" s="5" t="s">
        <v>1000</v>
      </c>
      <c r="B496" s="15" t="s">
        <v>1001</v>
      </c>
      <c r="C496" s="20" t="s">
        <v>347</v>
      </c>
      <c r="D496" s="42">
        <v>2.4391825199127197</v>
      </c>
      <c r="E496" s="53">
        <v>2.4391825199127197</v>
      </c>
    </row>
    <row r="497" spans="1:5" x14ac:dyDescent="0.25">
      <c r="A497" s="5" t="s">
        <v>1002</v>
      </c>
      <c r="B497" s="15" t="s">
        <v>1003</v>
      </c>
      <c r="C497" s="20" t="s">
        <v>1004</v>
      </c>
      <c r="D497" s="48">
        <v>2714.427490234375</v>
      </c>
      <c r="E497" s="59">
        <v>2402.481201171875</v>
      </c>
    </row>
    <row r="498" spans="1:5" x14ac:dyDescent="0.25">
      <c r="A498" s="5" t="s">
        <v>1005</v>
      </c>
      <c r="B498" s="15" t="s">
        <v>1006</v>
      </c>
      <c r="C498" s="20" t="s">
        <v>347</v>
      </c>
      <c r="D498" s="42">
        <v>4.7393050193786621</v>
      </c>
      <c r="E498" s="53">
        <v>4.7393050193786621</v>
      </c>
    </row>
    <row r="499" spans="1:5" x14ac:dyDescent="0.25">
      <c r="A499" s="5" t="s">
        <v>1007</v>
      </c>
      <c r="B499" s="15" t="s">
        <v>1008</v>
      </c>
      <c r="C499" s="20" t="s">
        <v>1004</v>
      </c>
      <c r="D499" s="46">
        <v>0</v>
      </c>
      <c r="E499" s="57">
        <v>0</v>
      </c>
    </row>
    <row r="500" spans="1:5" x14ac:dyDescent="0.25">
      <c r="A500" s="5" t="s">
        <v>1009</v>
      </c>
      <c r="B500" s="15" t="s">
        <v>1010</v>
      </c>
      <c r="C500" s="20"/>
      <c r="D500" s="49">
        <v>44253</v>
      </c>
      <c r="E500" s="60">
        <v>44253</v>
      </c>
    </row>
    <row r="501" spans="1:5" ht="30" x14ac:dyDescent="0.25">
      <c r="A501" s="5" t="s">
        <v>1011</v>
      </c>
      <c r="B501" s="15" t="s">
        <v>1012</v>
      </c>
      <c r="C501" s="20" t="s">
        <v>1013</v>
      </c>
      <c r="D501" s="44">
        <v>24926490</v>
      </c>
      <c r="E501" s="55">
        <v>23589240</v>
      </c>
    </row>
    <row r="502" spans="1:5" ht="30" x14ac:dyDescent="0.25">
      <c r="A502" s="5" t="s">
        <v>1014</v>
      </c>
      <c r="B502" s="15" t="s">
        <v>1015</v>
      </c>
      <c r="C502" s="20" t="s">
        <v>1013</v>
      </c>
      <c r="D502" s="44">
        <v>32036946</v>
      </c>
      <c r="E502" s="55">
        <v>30319896</v>
      </c>
    </row>
    <row r="503" spans="1:5" x14ac:dyDescent="0.25">
      <c r="A503" s="5" t="s">
        <v>1016</v>
      </c>
      <c r="B503" s="15" t="s">
        <v>1017</v>
      </c>
      <c r="C503" s="20"/>
      <c r="D503" s="44">
        <v>8100</v>
      </c>
      <c r="E503" s="55">
        <v>8100</v>
      </c>
    </row>
    <row r="504" spans="1:5" ht="30" x14ac:dyDescent="0.25">
      <c r="A504" s="5" t="s">
        <v>1018</v>
      </c>
      <c r="B504" s="15" t="s">
        <v>1019</v>
      </c>
      <c r="C504" s="20"/>
      <c r="D504" s="45">
        <v>800.3680419921875</v>
      </c>
      <c r="E504" s="56">
        <v>731.46875</v>
      </c>
    </row>
    <row r="505" spans="1:5" x14ac:dyDescent="0.25">
      <c r="A505" s="5" t="s">
        <v>1020</v>
      </c>
      <c r="B505" s="15" t="s">
        <v>1021</v>
      </c>
      <c r="C505" s="20" t="s">
        <v>1022</v>
      </c>
      <c r="D505" s="46">
        <v>0</v>
      </c>
      <c r="E505" s="57">
        <v>0</v>
      </c>
    </row>
    <row r="506" spans="1:5" x14ac:dyDescent="0.25">
      <c r="A506" s="5" t="s">
        <v>1023</v>
      </c>
      <c r="B506" s="15" t="s">
        <v>1024</v>
      </c>
      <c r="C506" s="20" t="s">
        <v>1022</v>
      </c>
      <c r="D506" s="44">
        <v>9014.029296875</v>
      </c>
      <c r="E506" s="55">
        <v>7978.123046875</v>
      </c>
    </row>
    <row r="507" spans="1:5" x14ac:dyDescent="0.25">
      <c r="A507" s="5" t="s">
        <v>1025</v>
      </c>
      <c r="B507" s="15" t="s">
        <v>1026</v>
      </c>
      <c r="C507" s="20" t="s">
        <v>1027</v>
      </c>
      <c r="D507" s="42">
        <v>9.0971250534057617</v>
      </c>
      <c r="E507" s="53">
        <v>7.9047260284423828</v>
      </c>
    </row>
    <row r="508" spans="1:5" x14ac:dyDescent="0.25">
      <c r="A508" s="5" t="s">
        <v>1028</v>
      </c>
      <c r="B508" s="15" t="s">
        <v>1029</v>
      </c>
      <c r="C508" s="20" t="s">
        <v>1030</v>
      </c>
      <c r="D508" s="45">
        <v>850.77557373046875</v>
      </c>
      <c r="E508" s="56">
        <v>741.00701904296875</v>
      </c>
    </row>
    <row r="509" spans="1:5" x14ac:dyDescent="0.25">
      <c r="A509" s="5" t="s">
        <v>1031</v>
      </c>
      <c r="B509" s="15" t="s">
        <v>1032</v>
      </c>
      <c r="C509" s="20" t="s">
        <v>1033</v>
      </c>
      <c r="D509" s="44">
        <v>32036.9453125</v>
      </c>
      <c r="E509" s="55">
        <v>30319.896484375</v>
      </c>
    </row>
    <row r="510" spans="1:5" ht="30" x14ac:dyDescent="0.25">
      <c r="A510" s="5" t="s">
        <v>1034</v>
      </c>
      <c r="B510" s="15" t="s">
        <v>1035</v>
      </c>
      <c r="C510" s="20" t="s">
        <v>1036</v>
      </c>
      <c r="D510" s="45">
        <v>324.22491455078125</v>
      </c>
      <c r="E510" s="56">
        <v>335.750732421875</v>
      </c>
    </row>
    <row r="511" spans="1:5" x14ac:dyDescent="0.25">
      <c r="A511" s="5" t="s">
        <v>1037</v>
      </c>
      <c r="B511" s="15" t="s">
        <v>1038</v>
      </c>
      <c r="C511" s="20" t="s">
        <v>1033</v>
      </c>
      <c r="D511" s="44">
        <v>442153.96875</v>
      </c>
      <c r="E511" s="55">
        <v>409279.09375</v>
      </c>
    </row>
    <row r="512" spans="1:5" x14ac:dyDescent="0.25">
      <c r="A512" s="5" t="s">
        <v>1039</v>
      </c>
      <c r="B512" s="15" t="s">
        <v>1040</v>
      </c>
      <c r="C512" s="20" t="s">
        <v>1033</v>
      </c>
      <c r="D512" s="44">
        <v>9611.083984375</v>
      </c>
      <c r="E512" s="55">
        <v>9095.96875</v>
      </c>
    </row>
    <row r="513" spans="1:5" ht="30" x14ac:dyDescent="0.25">
      <c r="A513" s="5" t="s">
        <v>1041</v>
      </c>
      <c r="B513" s="15" t="s">
        <v>1042</v>
      </c>
      <c r="C513" s="20" t="s">
        <v>33</v>
      </c>
      <c r="D513" s="43">
        <v>58.446979522705078</v>
      </c>
      <c r="E513" s="54">
        <v>57.317005157470703</v>
      </c>
    </row>
    <row r="514" spans="1:5" ht="30" x14ac:dyDescent="0.25">
      <c r="A514" s="5" t="s">
        <v>1043</v>
      </c>
      <c r="B514" s="15" t="s">
        <v>1044</v>
      </c>
      <c r="C514" s="20" t="s">
        <v>33</v>
      </c>
      <c r="D514" s="45">
        <v>170.26054382324219</v>
      </c>
      <c r="E514" s="56">
        <v>166.50796508789062</v>
      </c>
    </row>
    <row r="515" spans="1:5" x14ac:dyDescent="0.25">
      <c r="A515" s="5" t="s">
        <v>1045</v>
      </c>
      <c r="B515" s="15" t="s">
        <v>1046</v>
      </c>
      <c r="C515" s="20"/>
      <c r="D515" s="47">
        <v>0.59818291664123535</v>
      </c>
      <c r="E515" s="58">
        <v>0.61192715167999268</v>
      </c>
    </row>
    <row r="516" spans="1:5" x14ac:dyDescent="0.25">
      <c r="A516" s="5" t="s">
        <v>1047</v>
      </c>
      <c r="B516" s="15" t="s">
        <v>1048</v>
      </c>
      <c r="C516" s="20" t="s">
        <v>1033</v>
      </c>
      <c r="D516" s="44">
        <v>228323.78125</v>
      </c>
      <c r="E516" s="55">
        <v>211113.234375</v>
      </c>
    </row>
    <row r="517" spans="1:5" x14ac:dyDescent="0.25">
      <c r="A517" s="5" t="s">
        <v>1049</v>
      </c>
      <c r="B517" s="15" t="s">
        <v>1050</v>
      </c>
      <c r="C517" s="20" t="s">
        <v>1051</v>
      </c>
      <c r="D517" s="47">
        <v>3.486015647649765E-2</v>
      </c>
      <c r="E517" s="58">
        <v>3.4507069736719131E-2</v>
      </c>
    </row>
    <row r="518" spans="1:5" x14ac:dyDescent="0.25">
      <c r="A518" s="5" t="s">
        <v>1052</v>
      </c>
      <c r="B518" s="15" t="s">
        <v>1053</v>
      </c>
      <c r="C518" s="20" t="s">
        <v>347</v>
      </c>
      <c r="D518" s="42">
        <v>5.1153402328491211</v>
      </c>
      <c r="E518" s="53">
        <v>5.2349066734313965</v>
      </c>
    </row>
    <row r="519" spans="1:5" ht="30" x14ac:dyDescent="0.25">
      <c r="A519" s="5" t="s">
        <v>1054</v>
      </c>
      <c r="B519" s="15" t="s">
        <v>1055</v>
      </c>
      <c r="C519" s="20" t="s">
        <v>1013</v>
      </c>
      <c r="D519" s="44">
        <v>24926490</v>
      </c>
      <c r="E519" s="55">
        <v>23589240</v>
      </c>
    </row>
    <row r="520" spans="1:5" ht="30" x14ac:dyDescent="0.25">
      <c r="A520" s="5" t="s">
        <v>1056</v>
      </c>
      <c r="B520" s="15" t="s">
        <v>1057</v>
      </c>
      <c r="C520" s="20" t="s">
        <v>1013</v>
      </c>
      <c r="D520" s="46">
        <v>0</v>
      </c>
      <c r="E520" s="57">
        <v>0</v>
      </c>
    </row>
    <row r="521" spans="1:5" ht="45" x14ac:dyDescent="0.25">
      <c r="A521" s="5" t="s">
        <v>1058</v>
      </c>
      <c r="B521" s="15" t="s">
        <v>1059</v>
      </c>
      <c r="C521" s="20" t="s">
        <v>1013</v>
      </c>
      <c r="D521" s="44">
        <v>24926490</v>
      </c>
      <c r="E521" s="55">
        <v>23589240</v>
      </c>
    </row>
    <row r="522" spans="1:5" ht="30" x14ac:dyDescent="0.25">
      <c r="A522" s="5" t="s">
        <v>1060</v>
      </c>
      <c r="B522" s="15" t="s">
        <v>1061</v>
      </c>
      <c r="C522" s="20" t="s">
        <v>1013</v>
      </c>
      <c r="D522" s="44">
        <v>4867072</v>
      </c>
      <c r="E522" s="55">
        <v>4607624</v>
      </c>
    </row>
    <row r="523" spans="1:5" x14ac:dyDescent="0.25">
      <c r="A523" s="5" t="s">
        <v>1062</v>
      </c>
      <c r="B523" s="15" t="s">
        <v>1063</v>
      </c>
      <c r="C523" s="20" t="s">
        <v>1013</v>
      </c>
      <c r="D523" s="44">
        <v>29793562</v>
      </c>
      <c r="E523" s="55">
        <v>28196864</v>
      </c>
    </row>
    <row r="524" spans="1:5" x14ac:dyDescent="0.25">
      <c r="A524" s="5" t="s">
        <v>1064</v>
      </c>
      <c r="B524" s="15" t="s">
        <v>1065</v>
      </c>
      <c r="C524" s="20" t="s">
        <v>1013</v>
      </c>
      <c r="D524" s="44">
        <v>32036946</v>
      </c>
      <c r="E524" s="55">
        <v>30319896</v>
      </c>
    </row>
    <row r="525" spans="1:5" ht="30" x14ac:dyDescent="0.25">
      <c r="A525" s="5" t="s">
        <v>1066</v>
      </c>
      <c r="B525" s="15" t="s">
        <v>1067</v>
      </c>
      <c r="C525" s="20" t="s">
        <v>155</v>
      </c>
      <c r="D525" s="44">
        <v>110027.09375</v>
      </c>
      <c r="E525" s="55">
        <v>99960.1640625</v>
      </c>
    </row>
    <row r="526" spans="1:5" ht="30" x14ac:dyDescent="0.25">
      <c r="A526" s="5" t="s">
        <v>1068</v>
      </c>
      <c r="B526" s="15" t="s">
        <v>1069</v>
      </c>
      <c r="C526" s="20" t="s">
        <v>155</v>
      </c>
      <c r="D526" s="45">
        <v>989.8577880859375</v>
      </c>
      <c r="E526" s="56">
        <v>864.74774169921875</v>
      </c>
    </row>
    <row r="527" spans="1:5" ht="30" x14ac:dyDescent="0.25">
      <c r="A527" s="5" t="s">
        <v>1070</v>
      </c>
      <c r="B527" s="15" t="s">
        <v>1071</v>
      </c>
      <c r="C527" s="20" t="s">
        <v>155</v>
      </c>
      <c r="D527" s="46">
        <v>0</v>
      </c>
      <c r="E527" s="57">
        <v>0</v>
      </c>
    </row>
    <row r="528" spans="1:5" ht="30" x14ac:dyDescent="0.25">
      <c r="A528" s="5" t="s">
        <v>1072</v>
      </c>
      <c r="B528" s="15" t="s">
        <v>1073</v>
      </c>
      <c r="C528" s="20" t="s">
        <v>155</v>
      </c>
      <c r="D528" s="45">
        <v>429.95474243164062</v>
      </c>
      <c r="E528" s="56">
        <v>321.29736328125</v>
      </c>
    </row>
    <row r="529" spans="1:5" ht="30" x14ac:dyDescent="0.25">
      <c r="A529" s="5" t="s">
        <v>1074</v>
      </c>
      <c r="B529" s="15" t="s">
        <v>1075</v>
      </c>
      <c r="C529" s="20" t="s">
        <v>155</v>
      </c>
      <c r="D529" s="48">
        <v>1165.7252197265625</v>
      </c>
      <c r="E529" s="56">
        <v>841.87310791015625</v>
      </c>
    </row>
    <row r="530" spans="1:5" ht="30" x14ac:dyDescent="0.25">
      <c r="A530" s="5" t="s">
        <v>1076</v>
      </c>
      <c r="B530" s="15" t="s">
        <v>1077</v>
      </c>
      <c r="C530" s="20" t="s">
        <v>155</v>
      </c>
      <c r="D530" s="45">
        <v>281.2412109375</v>
      </c>
      <c r="E530" s="56">
        <v>232.07620239257812</v>
      </c>
    </row>
    <row r="531" spans="1:5" ht="30" x14ac:dyDescent="0.25">
      <c r="A531" s="5" t="s">
        <v>1078</v>
      </c>
      <c r="B531" s="15" t="s">
        <v>1079</v>
      </c>
      <c r="C531" s="20" t="s">
        <v>155</v>
      </c>
      <c r="D531" s="45">
        <v>577.004638671875</v>
      </c>
      <c r="E531" s="56">
        <v>475.97781372070312</v>
      </c>
    </row>
    <row r="532" spans="1:5" ht="30" x14ac:dyDescent="0.25">
      <c r="A532" s="5" t="s">
        <v>1080</v>
      </c>
      <c r="B532" s="15" t="s">
        <v>1081</v>
      </c>
      <c r="C532" s="20" t="s">
        <v>155</v>
      </c>
      <c r="D532" s="45">
        <v>281.2412109375</v>
      </c>
      <c r="E532" s="56">
        <v>232.07620239257812</v>
      </c>
    </row>
    <row r="533" spans="1:5" ht="30" x14ac:dyDescent="0.25">
      <c r="A533" s="5" t="s">
        <v>1082</v>
      </c>
      <c r="B533" s="15" t="s">
        <v>1083</v>
      </c>
      <c r="C533" s="20" t="s">
        <v>155</v>
      </c>
      <c r="D533" s="45">
        <v>577.004638671875</v>
      </c>
      <c r="E533" s="56">
        <v>475.97781372070312</v>
      </c>
    </row>
    <row r="534" spans="1:5" ht="30" x14ac:dyDescent="0.25">
      <c r="A534" s="5" t="s">
        <v>1084</v>
      </c>
      <c r="B534" s="15" t="s">
        <v>1085</v>
      </c>
      <c r="C534" s="20" t="s">
        <v>155</v>
      </c>
      <c r="D534" s="45">
        <v>938.17620849609375</v>
      </c>
      <c r="E534" s="56">
        <v>856.7525634765625</v>
      </c>
    </row>
    <row r="535" spans="1:5" ht="30" x14ac:dyDescent="0.25">
      <c r="A535" s="5" t="s">
        <v>1086</v>
      </c>
      <c r="B535" s="15" t="s">
        <v>1087</v>
      </c>
      <c r="C535" s="20" t="s">
        <v>155</v>
      </c>
      <c r="D535" s="46">
        <v>0</v>
      </c>
      <c r="E535" s="57">
        <v>0</v>
      </c>
    </row>
    <row r="536" spans="1:5" ht="30" x14ac:dyDescent="0.25">
      <c r="A536" s="5" t="s">
        <v>1088</v>
      </c>
      <c r="B536" s="15" t="s">
        <v>1089</v>
      </c>
      <c r="C536" s="20" t="s">
        <v>155</v>
      </c>
      <c r="D536" s="45">
        <v>101.24228668212891</v>
      </c>
      <c r="E536" s="54">
        <v>92.354759216308594</v>
      </c>
    </row>
    <row r="537" spans="1:5" ht="30" x14ac:dyDescent="0.25">
      <c r="A537" s="5" t="s">
        <v>1090</v>
      </c>
      <c r="B537" s="15" t="s">
        <v>1091</v>
      </c>
      <c r="C537" s="20" t="s">
        <v>155</v>
      </c>
      <c r="D537" s="48">
        <v>1527.5677490234375</v>
      </c>
      <c r="E537" s="59">
        <v>1348.087646484375</v>
      </c>
    </row>
    <row r="538" spans="1:5" ht="30" x14ac:dyDescent="0.25">
      <c r="A538" s="5" t="s">
        <v>1092</v>
      </c>
      <c r="B538" s="15" t="s">
        <v>1093</v>
      </c>
      <c r="C538" s="20" t="s">
        <v>155</v>
      </c>
      <c r="D538" s="48">
        <v>1527.56787109375</v>
      </c>
      <c r="E538" s="59">
        <v>1348.0877685546875</v>
      </c>
    </row>
    <row r="539" spans="1:5" ht="30" x14ac:dyDescent="0.25">
      <c r="A539" s="5" t="s">
        <v>1094</v>
      </c>
      <c r="B539" s="15" t="s">
        <v>1095</v>
      </c>
      <c r="C539" s="20" t="s">
        <v>155</v>
      </c>
      <c r="D539" s="45">
        <v>938.17620849609375</v>
      </c>
      <c r="E539" s="56">
        <v>856.7525634765625</v>
      </c>
    </row>
    <row r="540" spans="1:5" ht="30" x14ac:dyDescent="0.25">
      <c r="A540" s="5" t="s">
        <v>1096</v>
      </c>
      <c r="B540" s="15" t="s">
        <v>1097</v>
      </c>
      <c r="C540" s="20" t="s">
        <v>155</v>
      </c>
      <c r="D540" s="45">
        <v>231.056884765625</v>
      </c>
      <c r="E540" s="56">
        <v>209.91632080078125</v>
      </c>
    </row>
    <row r="541" spans="1:5" ht="30" x14ac:dyDescent="0.25">
      <c r="A541" s="5" t="s">
        <v>1098</v>
      </c>
      <c r="B541" s="15" t="s">
        <v>1099</v>
      </c>
      <c r="C541" s="20" t="s">
        <v>155</v>
      </c>
      <c r="D541" s="48">
        <v>1100.27099609375</v>
      </c>
      <c r="E541" s="56">
        <v>999.60162353515625</v>
      </c>
    </row>
    <row r="542" spans="1:5" ht="30" x14ac:dyDescent="0.25">
      <c r="A542" s="5" t="s">
        <v>1100</v>
      </c>
      <c r="B542" s="15" t="s">
        <v>1101</v>
      </c>
      <c r="C542" s="20" t="s">
        <v>155</v>
      </c>
      <c r="D542" s="45">
        <v>550.135498046875</v>
      </c>
      <c r="E542" s="56">
        <v>499.80081176757812</v>
      </c>
    </row>
    <row r="543" spans="1:5" x14ac:dyDescent="0.25">
      <c r="A543" s="5" t="s">
        <v>953</v>
      </c>
      <c r="B543" s="15" t="s">
        <v>1102</v>
      </c>
      <c r="C543" s="20" t="s">
        <v>155</v>
      </c>
      <c r="D543" s="44">
        <v>10666.087890625</v>
      </c>
      <c r="E543" s="55">
        <v>9155.5791015625</v>
      </c>
    </row>
    <row r="544" spans="1:5" ht="30" x14ac:dyDescent="0.25">
      <c r="A544" s="5" t="s">
        <v>1103</v>
      </c>
      <c r="B544" s="15" t="s">
        <v>1104</v>
      </c>
      <c r="C544" s="20" t="s">
        <v>155</v>
      </c>
      <c r="D544" s="44">
        <v>309123.09375</v>
      </c>
      <c r="E544" s="55">
        <v>273598.1875</v>
      </c>
    </row>
    <row r="545" spans="1:5" ht="30" x14ac:dyDescent="0.25">
      <c r="A545" s="5" t="s">
        <v>730</v>
      </c>
      <c r="B545" s="15" t="s">
        <v>1105</v>
      </c>
      <c r="C545" s="20"/>
      <c r="D545" s="42">
        <v>1</v>
      </c>
      <c r="E545" s="53">
        <v>1</v>
      </c>
    </row>
    <row r="546" spans="1:5" ht="30" x14ac:dyDescent="0.25">
      <c r="A546" s="5" t="s">
        <v>1106</v>
      </c>
      <c r="B546" s="15" t="s">
        <v>1107</v>
      </c>
      <c r="C546" s="20"/>
      <c r="D546" s="12" t="s">
        <v>1108</v>
      </c>
      <c r="E546" s="33" t="s">
        <v>1108</v>
      </c>
    </row>
    <row r="547" spans="1:5" ht="30" x14ac:dyDescent="0.25">
      <c r="A547" s="5" t="s">
        <v>1109</v>
      </c>
      <c r="B547" s="15" t="s">
        <v>1110</v>
      </c>
      <c r="C547" s="20" t="s">
        <v>155</v>
      </c>
      <c r="D547" s="46">
        <v>0</v>
      </c>
      <c r="E547" s="57">
        <v>0</v>
      </c>
    </row>
    <row r="548" spans="1:5" ht="30" x14ac:dyDescent="0.25">
      <c r="A548" s="5" t="s">
        <v>1111</v>
      </c>
      <c r="B548" s="15" t="s">
        <v>1112</v>
      </c>
      <c r="C548" s="20"/>
      <c r="D548" s="42">
        <v>1</v>
      </c>
      <c r="E548" s="53">
        <v>1</v>
      </c>
    </row>
    <row r="549" spans="1:5" ht="30" x14ac:dyDescent="0.25">
      <c r="A549" s="5" t="s">
        <v>1113</v>
      </c>
      <c r="B549" s="15" t="s">
        <v>1114</v>
      </c>
      <c r="C549" s="20"/>
      <c r="D549" s="12" t="s">
        <v>1115</v>
      </c>
      <c r="E549" s="33" t="s">
        <v>1115</v>
      </c>
    </row>
    <row r="550" spans="1:5" ht="30" x14ac:dyDescent="0.25">
      <c r="A550" s="5" t="s">
        <v>1116</v>
      </c>
      <c r="B550" s="15" t="s">
        <v>1117</v>
      </c>
      <c r="C550" s="20" t="s">
        <v>155</v>
      </c>
      <c r="D550" s="46">
        <v>0</v>
      </c>
      <c r="E550" s="57">
        <v>0</v>
      </c>
    </row>
    <row r="551" spans="1:5" ht="30" x14ac:dyDescent="0.25">
      <c r="A551" s="5" t="s">
        <v>1118</v>
      </c>
      <c r="B551" s="15" t="s">
        <v>1119</v>
      </c>
      <c r="C551" s="20"/>
      <c r="D551" s="42">
        <v>1</v>
      </c>
      <c r="E551" s="53">
        <v>1</v>
      </c>
    </row>
    <row r="552" spans="1:5" ht="30" x14ac:dyDescent="0.25">
      <c r="A552" s="5" t="s">
        <v>1120</v>
      </c>
      <c r="B552" s="15" t="s">
        <v>1121</v>
      </c>
      <c r="C552" s="20"/>
      <c r="D552" s="12" t="s">
        <v>1115</v>
      </c>
      <c r="E552" s="33" t="s">
        <v>1115</v>
      </c>
    </row>
    <row r="553" spans="1:5" ht="30" x14ac:dyDescent="0.25">
      <c r="A553" s="5" t="s">
        <v>1122</v>
      </c>
      <c r="B553" s="15" t="s">
        <v>1123</v>
      </c>
      <c r="C553" s="20" t="s">
        <v>155</v>
      </c>
      <c r="D553" s="46">
        <v>0</v>
      </c>
      <c r="E553" s="57">
        <v>0</v>
      </c>
    </row>
    <row r="554" spans="1:5" ht="30" x14ac:dyDescent="0.25">
      <c r="A554" s="5" t="s">
        <v>1124</v>
      </c>
      <c r="B554" s="15" t="s">
        <v>1125</v>
      </c>
      <c r="C554" s="20"/>
      <c r="D554" s="42">
        <v>1</v>
      </c>
      <c r="E554" s="53">
        <v>1</v>
      </c>
    </row>
    <row r="555" spans="1:5" ht="30" x14ac:dyDescent="0.25">
      <c r="A555" s="5" t="s">
        <v>1126</v>
      </c>
      <c r="B555" s="15" t="s">
        <v>1127</v>
      </c>
      <c r="C555" s="20"/>
      <c r="D555" s="12" t="s">
        <v>1115</v>
      </c>
      <c r="E555" s="33" t="s">
        <v>1115</v>
      </c>
    </row>
    <row r="556" spans="1:5" ht="30" x14ac:dyDescent="0.25">
      <c r="A556" s="5" t="s">
        <v>1128</v>
      </c>
      <c r="B556" s="15" t="s">
        <v>1129</v>
      </c>
      <c r="C556" s="20" t="s">
        <v>155</v>
      </c>
      <c r="D556" s="46">
        <v>0</v>
      </c>
      <c r="E556" s="57">
        <v>0</v>
      </c>
    </row>
    <row r="557" spans="1:5" ht="30" x14ac:dyDescent="0.25">
      <c r="A557" s="5" t="s">
        <v>1130</v>
      </c>
      <c r="B557" s="15" t="s">
        <v>1131</v>
      </c>
      <c r="C557" s="20"/>
      <c r="D557" s="42">
        <v>1</v>
      </c>
      <c r="E557" s="53">
        <v>1</v>
      </c>
    </row>
    <row r="558" spans="1:5" ht="30" x14ac:dyDescent="0.25">
      <c r="A558" s="5" t="s">
        <v>1132</v>
      </c>
      <c r="B558" s="15" t="s">
        <v>1133</v>
      </c>
      <c r="C558" s="20"/>
      <c r="D558" s="12" t="s">
        <v>1115</v>
      </c>
      <c r="E558" s="33" t="s">
        <v>1115</v>
      </c>
    </row>
    <row r="559" spans="1:5" ht="30" x14ac:dyDescent="0.25">
      <c r="A559" s="5" t="s">
        <v>1134</v>
      </c>
      <c r="B559" s="15" t="s">
        <v>1135</v>
      </c>
      <c r="C559" s="20" t="s">
        <v>155</v>
      </c>
      <c r="D559" s="43">
        <v>19.454290390014648</v>
      </c>
      <c r="E559" s="54">
        <v>16.904335021972656</v>
      </c>
    </row>
    <row r="560" spans="1:5" ht="30" x14ac:dyDescent="0.25">
      <c r="A560" s="5" t="s">
        <v>1136</v>
      </c>
      <c r="B560" s="15" t="s">
        <v>1137</v>
      </c>
      <c r="C560" s="20"/>
      <c r="D560" s="42">
        <v>1</v>
      </c>
      <c r="E560" s="53">
        <v>1</v>
      </c>
    </row>
    <row r="561" spans="1:5" ht="30" x14ac:dyDescent="0.25">
      <c r="A561" s="5" t="s">
        <v>1138</v>
      </c>
      <c r="B561" s="15" t="s">
        <v>1139</v>
      </c>
      <c r="C561" s="20"/>
      <c r="D561" s="12" t="s">
        <v>1115</v>
      </c>
      <c r="E561" s="33" t="s">
        <v>1115</v>
      </c>
    </row>
    <row r="562" spans="1:5" ht="30" x14ac:dyDescent="0.25">
      <c r="A562" s="5" t="s">
        <v>1140</v>
      </c>
      <c r="B562" s="15" t="s">
        <v>1141</v>
      </c>
      <c r="C562" s="20" t="s">
        <v>155</v>
      </c>
      <c r="D562" s="44">
        <v>514765.125</v>
      </c>
      <c r="E562" s="55">
        <v>439315.65625</v>
      </c>
    </row>
    <row r="563" spans="1:5" ht="30" x14ac:dyDescent="0.25">
      <c r="A563" s="5" t="s">
        <v>1142</v>
      </c>
      <c r="B563" s="15" t="s">
        <v>1143</v>
      </c>
      <c r="C563" s="20"/>
      <c r="D563" s="42">
        <v>1</v>
      </c>
      <c r="E563" s="53">
        <v>1</v>
      </c>
    </row>
    <row r="564" spans="1:5" ht="30" x14ac:dyDescent="0.25">
      <c r="A564" s="5" t="s">
        <v>1144</v>
      </c>
      <c r="B564" s="15" t="s">
        <v>1145</v>
      </c>
      <c r="C564" s="20"/>
      <c r="D564" s="12" t="s">
        <v>1115</v>
      </c>
      <c r="E564" s="33" t="s">
        <v>1115</v>
      </c>
    </row>
    <row r="565" spans="1:5" ht="30" x14ac:dyDescent="0.25">
      <c r="A565" s="5" t="s">
        <v>1146</v>
      </c>
      <c r="B565" s="15" t="s">
        <v>1147</v>
      </c>
      <c r="C565" s="20" t="s">
        <v>155</v>
      </c>
      <c r="D565" s="46">
        <v>0</v>
      </c>
      <c r="E565" s="57">
        <v>0</v>
      </c>
    </row>
    <row r="566" spans="1:5" ht="30" x14ac:dyDescent="0.25">
      <c r="A566" s="5" t="s">
        <v>1148</v>
      </c>
      <c r="B566" s="15" t="s">
        <v>1149</v>
      </c>
      <c r="C566" s="20"/>
      <c r="D566" s="42">
        <v>1</v>
      </c>
      <c r="E566" s="53">
        <v>1</v>
      </c>
    </row>
    <row r="567" spans="1:5" ht="30" x14ac:dyDescent="0.25">
      <c r="A567" s="5" t="s">
        <v>1150</v>
      </c>
      <c r="B567" s="15" t="s">
        <v>1151</v>
      </c>
      <c r="C567" s="20"/>
      <c r="D567" s="12" t="s">
        <v>1115</v>
      </c>
      <c r="E567" s="33" t="s">
        <v>1115</v>
      </c>
    </row>
    <row r="568" spans="1:5" ht="30" x14ac:dyDescent="0.25">
      <c r="A568" s="5" t="s">
        <v>1152</v>
      </c>
      <c r="B568" s="15" t="s">
        <v>1153</v>
      </c>
      <c r="C568" s="20" t="s">
        <v>155</v>
      </c>
      <c r="D568" s="44">
        <v>692253.4375</v>
      </c>
      <c r="E568" s="55">
        <v>601425.8125</v>
      </c>
    </row>
    <row r="569" spans="1:5" ht="30" x14ac:dyDescent="0.25">
      <c r="A569" s="5" t="s">
        <v>1154</v>
      </c>
      <c r="B569" s="15" t="s">
        <v>1155</v>
      </c>
      <c r="C569" s="20"/>
      <c r="D569" s="42">
        <v>1</v>
      </c>
      <c r="E569" s="53">
        <v>1</v>
      </c>
    </row>
    <row r="570" spans="1:5" ht="30" x14ac:dyDescent="0.25">
      <c r="A570" s="5" t="s">
        <v>1156</v>
      </c>
      <c r="B570" s="15" t="s">
        <v>1157</v>
      </c>
      <c r="C570" s="20"/>
      <c r="D570" s="12" t="s">
        <v>1115</v>
      </c>
      <c r="E570" s="33" t="s">
        <v>1115</v>
      </c>
    </row>
    <row r="571" spans="1:5" ht="30" x14ac:dyDescent="0.25">
      <c r="A571" s="5" t="s">
        <v>1158</v>
      </c>
      <c r="B571" s="15" t="s">
        <v>1159</v>
      </c>
      <c r="C571" s="20" t="s">
        <v>155</v>
      </c>
      <c r="D571" s="44">
        <v>30338.134765625</v>
      </c>
      <c r="E571" s="55">
        <v>27571.6953125</v>
      </c>
    </row>
    <row r="572" spans="1:5" ht="30" x14ac:dyDescent="0.25">
      <c r="A572" s="5" t="s">
        <v>1160</v>
      </c>
      <c r="B572" s="15" t="s">
        <v>1161</v>
      </c>
      <c r="C572" s="20" t="s">
        <v>155</v>
      </c>
      <c r="D572" s="44">
        <v>9286.5107421875</v>
      </c>
      <c r="E572" s="55">
        <v>8772.896484375</v>
      </c>
    </row>
    <row r="573" spans="1:5" ht="30" x14ac:dyDescent="0.25">
      <c r="A573" s="5" t="s">
        <v>1162</v>
      </c>
      <c r="B573" s="15" t="s">
        <v>1163</v>
      </c>
      <c r="C573" s="20" t="s">
        <v>155</v>
      </c>
      <c r="D573" s="44">
        <v>21973.248046875</v>
      </c>
      <c r="E573" s="55">
        <v>19738.8515625</v>
      </c>
    </row>
    <row r="574" spans="1:5" ht="30" x14ac:dyDescent="0.25">
      <c r="A574" s="5" t="s">
        <v>1164</v>
      </c>
      <c r="B574" s="15" t="s">
        <v>1165</v>
      </c>
      <c r="C574" s="20" t="s">
        <v>155</v>
      </c>
      <c r="D574" s="48">
        <v>2657.5556640625</v>
      </c>
      <c r="E574" s="59">
        <v>2423.5625</v>
      </c>
    </row>
    <row r="575" spans="1:5" ht="30" x14ac:dyDescent="0.25">
      <c r="A575" s="5" t="s">
        <v>1166</v>
      </c>
      <c r="B575" s="15" t="s">
        <v>1167</v>
      </c>
      <c r="C575" s="20" t="s">
        <v>155</v>
      </c>
      <c r="D575" s="44">
        <v>14690.16015625</v>
      </c>
      <c r="E575" s="55">
        <v>13379.185546875</v>
      </c>
    </row>
    <row r="576" spans="1:5" ht="30" x14ac:dyDescent="0.25">
      <c r="A576" s="5" t="s">
        <v>1168</v>
      </c>
      <c r="B576" s="15" t="s">
        <v>1169</v>
      </c>
      <c r="C576" s="20" t="s">
        <v>155</v>
      </c>
      <c r="D576" s="44">
        <v>6641.15380859375</v>
      </c>
      <c r="E576" s="55">
        <v>6020.95751953125</v>
      </c>
    </row>
    <row r="577" spans="1:5" ht="30" x14ac:dyDescent="0.25">
      <c r="A577" s="5" t="s">
        <v>1170</v>
      </c>
      <c r="B577" s="15" t="s">
        <v>1171</v>
      </c>
      <c r="C577" s="20" t="s">
        <v>155</v>
      </c>
      <c r="D577" s="44">
        <v>13977.845703125</v>
      </c>
      <c r="E577" s="55">
        <v>12715.1357421875</v>
      </c>
    </row>
    <row r="578" spans="1:5" ht="30" x14ac:dyDescent="0.25">
      <c r="A578" s="5" t="s">
        <v>1172</v>
      </c>
      <c r="B578" s="15" t="s">
        <v>1173</v>
      </c>
      <c r="C578" s="20" t="s">
        <v>155</v>
      </c>
      <c r="D578" s="44">
        <v>12019.8828125</v>
      </c>
      <c r="E578" s="55">
        <v>10769.31640625</v>
      </c>
    </row>
    <row r="579" spans="1:5" ht="30" x14ac:dyDescent="0.25">
      <c r="A579" s="5" t="s">
        <v>1174</v>
      </c>
      <c r="B579" s="15" t="s">
        <v>1175</v>
      </c>
      <c r="C579" s="20" t="s">
        <v>155</v>
      </c>
      <c r="D579" s="45">
        <v>989.8577880859375</v>
      </c>
      <c r="E579" s="56">
        <v>864.74774169921875</v>
      </c>
    </row>
    <row r="580" spans="1:5" ht="30" x14ac:dyDescent="0.25">
      <c r="A580" s="5" t="s">
        <v>734</v>
      </c>
      <c r="B580" s="15" t="s">
        <v>1176</v>
      </c>
      <c r="C580" s="20"/>
      <c r="D580" s="42">
        <v>1</v>
      </c>
      <c r="E580" s="53">
        <v>1</v>
      </c>
    </row>
    <row r="581" spans="1:5" ht="30" x14ac:dyDescent="0.25">
      <c r="A581" s="5" t="s">
        <v>1177</v>
      </c>
      <c r="B581" s="15" t="s">
        <v>1178</v>
      </c>
      <c r="C581" s="20"/>
      <c r="D581" s="12" t="s">
        <v>1179</v>
      </c>
      <c r="E581" s="33" t="s">
        <v>1179</v>
      </c>
    </row>
    <row r="582" spans="1:5" ht="30" x14ac:dyDescent="0.25">
      <c r="A582" s="5" t="s">
        <v>1180</v>
      </c>
      <c r="B582" s="15" t="s">
        <v>1181</v>
      </c>
      <c r="C582" s="20" t="s">
        <v>155</v>
      </c>
      <c r="D582" s="46">
        <v>0</v>
      </c>
      <c r="E582" s="57">
        <v>0</v>
      </c>
    </row>
    <row r="583" spans="1:5" ht="30" x14ac:dyDescent="0.25">
      <c r="A583" s="5" t="s">
        <v>736</v>
      </c>
      <c r="B583" s="15" t="s">
        <v>1182</v>
      </c>
      <c r="C583" s="20"/>
      <c r="D583" s="42">
        <v>1</v>
      </c>
      <c r="E583" s="53">
        <v>1</v>
      </c>
    </row>
    <row r="584" spans="1:5" ht="30" x14ac:dyDescent="0.25">
      <c r="A584" s="5" t="s">
        <v>1183</v>
      </c>
      <c r="B584" s="15" t="s">
        <v>1184</v>
      </c>
      <c r="C584" s="20"/>
      <c r="D584" s="12" t="s">
        <v>1179</v>
      </c>
      <c r="E584" s="33" t="s">
        <v>1179</v>
      </c>
    </row>
    <row r="585" spans="1:5" ht="45" x14ac:dyDescent="0.25">
      <c r="A585" s="5" t="s">
        <v>1185</v>
      </c>
      <c r="B585" s="15" t="s">
        <v>1186</v>
      </c>
      <c r="C585" s="20" t="s">
        <v>155</v>
      </c>
      <c r="D585" s="45">
        <v>429.95474243164062</v>
      </c>
      <c r="E585" s="56">
        <v>321.29736328125</v>
      </c>
    </row>
    <row r="586" spans="1:5" ht="45" x14ac:dyDescent="0.25">
      <c r="A586" s="5" t="s">
        <v>738</v>
      </c>
      <c r="B586" s="15" t="s">
        <v>1187</v>
      </c>
      <c r="C586" s="20"/>
      <c r="D586" s="42">
        <v>1</v>
      </c>
      <c r="E586" s="53">
        <v>1</v>
      </c>
    </row>
    <row r="587" spans="1:5" ht="45" x14ac:dyDescent="0.25">
      <c r="A587" s="5" t="s">
        <v>1188</v>
      </c>
      <c r="B587" s="15" t="s">
        <v>1189</v>
      </c>
      <c r="C587" s="20"/>
      <c r="D587" s="12" t="s">
        <v>1179</v>
      </c>
      <c r="E587" s="33" t="s">
        <v>1179</v>
      </c>
    </row>
    <row r="588" spans="1:5" ht="30" x14ac:dyDescent="0.25">
      <c r="A588" s="5" t="s">
        <v>1190</v>
      </c>
      <c r="B588" s="15" t="s">
        <v>1191</v>
      </c>
      <c r="C588" s="20" t="s">
        <v>155</v>
      </c>
      <c r="D588" s="48">
        <v>1165.7252197265625</v>
      </c>
      <c r="E588" s="56">
        <v>841.87310791015625</v>
      </c>
    </row>
    <row r="589" spans="1:5" ht="30" x14ac:dyDescent="0.25">
      <c r="A589" s="5" t="s">
        <v>740</v>
      </c>
      <c r="B589" s="15" t="s">
        <v>1192</v>
      </c>
      <c r="C589" s="20"/>
      <c r="D589" s="42">
        <v>1</v>
      </c>
      <c r="E589" s="53">
        <v>1</v>
      </c>
    </row>
    <row r="590" spans="1:5" ht="30" x14ac:dyDescent="0.25">
      <c r="A590" s="5" t="s">
        <v>1193</v>
      </c>
      <c r="B590" s="15" t="s">
        <v>1194</v>
      </c>
      <c r="C590" s="20"/>
      <c r="D590" s="12" t="s">
        <v>1179</v>
      </c>
      <c r="E590" s="33" t="s">
        <v>1179</v>
      </c>
    </row>
    <row r="591" spans="1:5" ht="30" x14ac:dyDescent="0.25">
      <c r="A591" s="5" t="s">
        <v>1195</v>
      </c>
      <c r="B591" s="15" t="s">
        <v>1196</v>
      </c>
      <c r="C591" s="20" t="s">
        <v>155</v>
      </c>
      <c r="D591" s="45">
        <v>281.2412109375</v>
      </c>
      <c r="E591" s="56">
        <v>232.07620239257812</v>
      </c>
    </row>
    <row r="592" spans="1:5" ht="30" x14ac:dyDescent="0.25">
      <c r="A592" s="5" t="s">
        <v>742</v>
      </c>
      <c r="B592" s="15" t="s">
        <v>1197</v>
      </c>
      <c r="C592" s="20"/>
      <c r="D592" s="42">
        <v>1</v>
      </c>
      <c r="E592" s="53">
        <v>1</v>
      </c>
    </row>
    <row r="593" spans="1:5" ht="30" x14ac:dyDescent="0.25">
      <c r="A593" s="5" t="s">
        <v>1198</v>
      </c>
      <c r="B593" s="15" t="s">
        <v>1199</v>
      </c>
      <c r="C593" s="20"/>
      <c r="D593" s="12" t="s">
        <v>1179</v>
      </c>
      <c r="E593" s="33" t="s">
        <v>1179</v>
      </c>
    </row>
    <row r="594" spans="1:5" ht="30" x14ac:dyDescent="0.25">
      <c r="A594" s="5" t="s">
        <v>1200</v>
      </c>
      <c r="B594" s="15" t="s">
        <v>1201</v>
      </c>
      <c r="C594" s="20" t="s">
        <v>155</v>
      </c>
      <c r="D594" s="45">
        <v>577.004638671875</v>
      </c>
      <c r="E594" s="56">
        <v>475.97781372070312</v>
      </c>
    </row>
    <row r="595" spans="1:5" ht="30" x14ac:dyDescent="0.25">
      <c r="A595" s="5" t="s">
        <v>744</v>
      </c>
      <c r="B595" s="15" t="s">
        <v>1202</v>
      </c>
      <c r="C595" s="20"/>
      <c r="D595" s="42">
        <v>1</v>
      </c>
      <c r="E595" s="53">
        <v>1</v>
      </c>
    </row>
    <row r="596" spans="1:5" ht="30" x14ac:dyDescent="0.25">
      <c r="A596" s="5" t="s">
        <v>1203</v>
      </c>
      <c r="B596" s="15" t="s">
        <v>1204</v>
      </c>
      <c r="C596" s="20"/>
      <c r="D596" s="12" t="s">
        <v>1179</v>
      </c>
      <c r="E596" s="33" t="s">
        <v>1179</v>
      </c>
    </row>
    <row r="597" spans="1:5" ht="30" x14ac:dyDescent="0.25">
      <c r="A597" s="5" t="s">
        <v>1205</v>
      </c>
      <c r="B597" s="15" t="s">
        <v>1206</v>
      </c>
      <c r="C597" s="20" t="s">
        <v>155</v>
      </c>
      <c r="D597" s="45">
        <v>281.2412109375</v>
      </c>
      <c r="E597" s="56">
        <v>232.07620239257812</v>
      </c>
    </row>
    <row r="598" spans="1:5" ht="30" x14ac:dyDescent="0.25">
      <c r="A598" s="5" t="s">
        <v>746</v>
      </c>
      <c r="B598" s="15" t="s">
        <v>1207</v>
      </c>
      <c r="C598" s="20"/>
      <c r="D598" s="42">
        <v>1</v>
      </c>
      <c r="E598" s="53">
        <v>1</v>
      </c>
    </row>
    <row r="599" spans="1:5" ht="30" x14ac:dyDescent="0.25">
      <c r="A599" s="5" t="s">
        <v>1208</v>
      </c>
      <c r="B599" s="15" t="s">
        <v>1209</v>
      </c>
      <c r="C599" s="20"/>
      <c r="D599" s="12" t="s">
        <v>1179</v>
      </c>
      <c r="E599" s="33" t="s">
        <v>1179</v>
      </c>
    </row>
    <row r="600" spans="1:5" ht="30" x14ac:dyDescent="0.25">
      <c r="A600" s="5" t="s">
        <v>1210</v>
      </c>
      <c r="B600" s="15" t="s">
        <v>1211</v>
      </c>
      <c r="C600" s="20" t="s">
        <v>155</v>
      </c>
      <c r="D600" s="45">
        <v>577.004638671875</v>
      </c>
      <c r="E600" s="56">
        <v>475.97781372070312</v>
      </c>
    </row>
    <row r="601" spans="1:5" ht="30" x14ac:dyDescent="0.25">
      <c r="A601" s="5" t="s">
        <v>748</v>
      </c>
      <c r="B601" s="15" t="s">
        <v>1212</v>
      </c>
      <c r="C601" s="20"/>
      <c r="D601" s="42">
        <v>1</v>
      </c>
      <c r="E601" s="53">
        <v>1</v>
      </c>
    </row>
    <row r="602" spans="1:5" ht="30" x14ac:dyDescent="0.25">
      <c r="A602" s="5" t="s">
        <v>1213</v>
      </c>
      <c r="B602" s="15" t="s">
        <v>1214</v>
      </c>
      <c r="C602" s="20"/>
      <c r="D602" s="12" t="s">
        <v>1179</v>
      </c>
      <c r="E602" s="33" t="s">
        <v>1179</v>
      </c>
    </row>
    <row r="603" spans="1:5" ht="30" x14ac:dyDescent="0.25">
      <c r="A603" s="5" t="s">
        <v>1215</v>
      </c>
      <c r="B603" s="15" t="s">
        <v>1216</v>
      </c>
      <c r="C603" s="20" t="s">
        <v>155</v>
      </c>
      <c r="D603" s="45">
        <v>938.17620849609375</v>
      </c>
      <c r="E603" s="56">
        <v>856.7525634765625</v>
      </c>
    </row>
    <row r="604" spans="1:5" ht="30" x14ac:dyDescent="0.25">
      <c r="A604" s="5" t="s">
        <v>750</v>
      </c>
      <c r="B604" s="15" t="s">
        <v>1217</v>
      </c>
      <c r="C604" s="20"/>
      <c r="D604" s="42">
        <v>1</v>
      </c>
      <c r="E604" s="53">
        <v>1</v>
      </c>
    </row>
    <row r="605" spans="1:5" ht="30" x14ac:dyDescent="0.25">
      <c r="A605" s="5" t="s">
        <v>1218</v>
      </c>
      <c r="B605" s="15" t="s">
        <v>1219</v>
      </c>
      <c r="C605" s="20"/>
      <c r="D605" s="12" t="s">
        <v>1179</v>
      </c>
      <c r="E605" s="33" t="s">
        <v>1179</v>
      </c>
    </row>
    <row r="606" spans="1:5" ht="30" x14ac:dyDescent="0.25">
      <c r="A606" s="5" t="s">
        <v>1220</v>
      </c>
      <c r="B606" s="15" t="s">
        <v>1221</v>
      </c>
      <c r="C606" s="20" t="s">
        <v>155</v>
      </c>
      <c r="D606" s="46">
        <v>0</v>
      </c>
      <c r="E606" s="57">
        <v>0</v>
      </c>
    </row>
    <row r="607" spans="1:5" ht="30" x14ac:dyDescent="0.25">
      <c r="A607" s="5" t="s">
        <v>752</v>
      </c>
      <c r="B607" s="15" t="s">
        <v>1222</v>
      </c>
      <c r="C607" s="20"/>
      <c r="D607" s="42">
        <v>1</v>
      </c>
      <c r="E607" s="53">
        <v>1</v>
      </c>
    </row>
    <row r="608" spans="1:5" ht="30" x14ac:dyDescent="0.25">
      <c r="A608" s="5" t="s">
        <v>1223</v>
      </c>
      <c r="B608" s="15" t="s">
        <v>1224</v>
      </c>
      <c r="C608" s="20"/>
      <c r="D608" s="12" t="s">
        <v>1179</v>
      </c>
      <c r="E608" s="33" t="s">
        <v>1179</v>
      </c>
    </row>
    <row r="609" spans="1:5" ht="30" x14ac:dyDescent="0.25">
      <c r="A609" s="5" t="s">
        <v>1225</v>
      </c>
      <c r="B609" s="15" t="s">
        <v>1226</v>
      </c>
      <c r="C609" s="20" t="s">
        <v>155</v>
      </c>
      <c r="D609" s="45">
        <v>101.24228668212891</v>
      </c>
      <c r="E609" s="54">
        <v>92.354759216308594</v>
      </c>
    </row>
    <row r="610" spans="1:5" ht="30" x14ac:dyDescent="0.25">
      <c r="A610" s="5" t="s">
        <v>754</v>
      </c>
      <c r="B610" s="15" t="s">
        <v>1227</v>
      </c>
      <c r="C610" s="20"/>
      <c r="D610" s="42">
        <v>1</v>
      </c>
      <c r="E610" s="53">
        <v>1</v>
      </c>
    </row>
    <row r="611" spans="1:5" ht="30" x14ac:dyDescent="0.25">
      <c r="A611" s="5" t="s">
        <v>1228</v>
      </c>
      <c r="B611" s="15" t="s">
        <v>1229</v>
      </c>
      <c r="C611" s="20"/>
      <c r="D611" s="12" t="s">
        <v>1179</v>
      </c>
      <c r="E611" s="33" t="s">
        <v>1179</v>
      </c>
    </row>
    <row r="612" spans="1:5" ht="30" x14ac:dyDescent="0.25">
      <c r="A612" s="5" t="s">
        <v>1230</v>
      </c>
      <c r="B612" s="15" t="s">
        <v>1231</v>
      </c>
      <c r="C612" s="20" t="s">
        <v>155</v>
      </c>
      <c r="D612" s="48">
        <v>1527.5677490234375</v>
      </c>
      <c r="E612" s="59">
        <v>1348.087646484375</v>
      </c>
    </row>
    <row r="613" spans="1:5" ht="30" x14ac:dyDescent="0.25">
      <c r="A613" s="5" t="s">
        <v>756</v>
      </c>
      <c r="B613" s="15" t="s">
        <v>1232</v>
      </c>
      <c r="C613" s="20"/>
      <c r="D613" s="42">
        <v>1</v>
      </c>
      <c r="E613" s="53">
        <v>1</v>
      </c>
    </row>
    <row r="614" spans="1:5" ht="30" x14ac:dyDescent="0.25">
      <c r="A614" s="5" t="s">
        <v>1233</v>
      </c>
      <c r="B614" s="15" t="s">
        <v>1234</v>
      </c>
      <c r="C614" s="20"/>
      <c r="D614" s="12" t="s">
        <v>1179</v>
      </c>
      <c r="E614" s="33" t="s">
        <v>1179</v>
      </c>
    </row>
    <row r="615" spans="1:5" ht="30" x14ac:dyDescent="0.25">
      <c r="A615" s="5" t="s">
        <v>1235</v>
      </c>
      <c r="B615" s="15" t="s">
        <v>1236</v>
      </c>
      <c r="C615" s="20" t="s">
        <v>155</v>
      </c>
      <c r="D615" s="48">
        <v>1527.56787109375</v>
      </c>
      <c r="E615" s="59">
        <v>1348.0877685546875</v>
      </c>
    </row>
    <row r="616" spans="1:5" ht="30" x14ac:dyDescent="0.25">
      <c r="A616" s="5" t="s">
        <v>758</v>
      </c>
      <c r="B616" s="15" t="s">
        <v>1237</v>
      </c>
      <c r="C616" s="20"/>
      <c r="D616" s="42">
        <v>1</v>
      </c>
      <c r="E616" s="53">
        <v>1</v>
      </c>
    </row>
    <row r="617" spans="1:5" ht="30" x14ac:dyDescent="0.25">
      <c r="A617" s="5" t="s">
        <v>1238</v>
      </c>
      <c r="B617" s="15" t="s">
        <v>1239</v>
      </c>
      <c r="C617" s="20"/>
      <c r="D617" s="12" t="s">
        <v>1179</v>
      </c>
      <c r="E617" s="33" t="s">
        <v>1179</v>
      </c>
    </row>
    <row r="618" spans="1:5" ht="30" x14ac:dyDescent="0.25">
      <c r="A618" s="5" t="s">
        <v>1240</v>
      </c>
      <c r="B618" s="15" t="s">
        <v>1241</v>
      </c>
      <c r="C618" s="20" t="s">
        <v>155</v>
      </c>
      <c r="D618" s="45">
        <v>938.17620849609375</v>
      </c>
      <c r="E618" s="56">
        <v>856.7525634765625</v>
      </c>
    </row>
    <row r="619" spans="1:5" ht="30" x14ac:dyDescent="0.25">
      <c r="A619" s="5" t="s">
        <v>760</v>
      </c>
      <c r="B619" s="15" t="s">
        <v>1242</v>
      </c>
      <c r="C619" s="20"/>
      <c r="D619" s="42">
        <v>1</v>
      </c>
      <c r="E619" s="53">
        <v>1</v>
      </c>
    </row>
    <row r="620" spans="1:5" ht="30" x14ac:dyDescent="0.25">
      <c r="A620" s="5" t="s">
        <v>1243</v>
      </c>
      <c r="B620" s="15" t="s">
        <v>1244</v>
      </c>
      <c r="C620" s="20"/>
      <c r="D620" s="12" t="s">
        <v>1179</v>
      </c>
      <c r="E620" s="33" t="s">
        <v>1179</v>
      </c>
    </row>
    <row r="621" spans="1:5" ht="30" x14ac:dyDescent="0.25">
      <c r="A621" s="5" t="s">
        <v>1245</v>
      </c>
      <c r="B621" s="15" t="s">
        <v>1246</v>
      </c>
      <c r="C621" s="20" t="s">
        <v>41</v>
      </c>
      <c r="D621" s="45">
        <v>310.16000366210937</v>
      </c>
      <c r="E621" s="56">
        <v>282.927978515625</v>
      </c>
    </row>
    <row r="622" spans="1:5" ht="45" x14ac:dyDescent="0.25">
      <c r="A622" s="5" t="s">
        <v>1247</v>
      </c>
      <c r="B622" s="15" t="s">
        <v>1248</v>
      </c>
      <c r="C622" s="20" t="s">
        <v>41</v>
      </c>
      <c r="D622" s="43">
        <v>77.540000915527344</v>
      </c>
      <c r="E622" s="54">
        <v>70.73199462890625</v>
      </c>
    </row>
    <row r="623" spans="1:5" ht="30" x14ac:dyDescent="0.25">
      <c r="A623" s="5" t="s">
        <v>1249</v>
      </c>
      <c r="B623" s="15" t="s">
        <v>1250</v>
      </c>
      <c r="C623" s="20" t="s">
        <v>38</v>
      </c>
      <c r="D623" s="45">
        <v>108.53135681152344</v>
      </c>
      <c r="E623" s="56">
        <v>105.08676910400391</v>
      </c>
    </row>
    <row r="624" spans="1:5" ht="30" x14ac:dyDescent="0.25">
      <c r="A624" s="5" t="s">
        <v>1251</v>
      </c>
      <c r="B624" s="15" t="s">
        <v>1252</v>
      </c>
      <c r="C624" s="20" t="s">
        <v>30</v>
      </c>
      <c r="D624" s="45">
        <v>317.07345581054687</v>
      </c>
      <c r="E624" s="56">
        <v>314.66726684570312</v>
      </c>
    </row>
    <row r="625" spans="1:5" ht="30" x14ac:dyDescent="0.25">
      <c r="A625" s="5" t="s">
        <v>1253</v>
      </c>
      <c r="B625" s="15" t="s">
        <v>1254</v>
      </c>
      <c r="C625" s="20" t="s">
        <v>371</v>
      </c>
      <c r="D625" s="48">
        <v>2709.30224609375</v>
      </c>
      <c r="E625" s="59">
        <v>2715.978759765625</v>
      </c>
    </row>
    <row r="626" spans="1:5" ht="30" x14ac:dyDescent="0.25">
      <c r="A626" s="5" t="s">
        <v>1255</v>
      </c>
      <c r="B626" s="15" t="s">
        <v>1256</v>
      </c>
      <c r="C626" s="20" t="s">
        <v>30</v>
      </c>
      <c r="D626" s="45">
        <v>893.99993896484375</v>
      </c>
      <c r="E626" s="56">
        <v>893.99993896484375</v>
      </c>
    </row>
    <row r="627" spans="1:5" ht="45" x14ac:dyDescent="0.25">
      <c r="A627" s="5" t="s">
        <v>1257</v>
      </c>
      <c r="B627" s="15" t="s">
        <v>1258</v>
      </c>
      <c r="C627" s="20" t="s">
        <v>30</v>
      </c>
      <c r="D627" s="45">
        <v>317.07345581054687</v>
      </c>
      <c r="E627" s="56">
        <v>314.66726684570312</v>
      </c>
    </row>
    <row r="628" spans="1:5" ht="30" x14ac:dyDescent="0.25">
      <c r="A628" s="5" t="s">
        <v>1259</v>
      </c>
      <c r="B628" s="15" t="s">
        <v>47</v>
      </c>
      <c r="C628" s="20" t="s">
        <v>33</v>
      </c>
      <c r="D628" s="43">
        <v>20.000003814697266</v>
      </c>
      <c r="E628" s="54">
        <v>25</v>
      </c>
    </row>
    <row r="629" spans="1:5" ht="30" x14ac:dyDescent="0.25">
      <c r="A629" s="5" t="s">
        <v>1260</v>
      </c>
      <c r="B629" s="15" t="s">
        <v>1261</v>
      </c>
      <c r="C629" s="20" t="s">
        <v>33</v>
      </c>
      <c r="D629" s="43">
        <v>65.910049438476563</v>
      </c>
      <c r="E629" s="54">
        <v>66.071884155273438</v>
      </c>
    </row>
    <row r="630" spans="1:5" ht="30" x14ac:dyDescent="0.25">
      <c r="A630" s="5" t="s">
        <v>1262</v>
      </c>
      <c r="B630" s="15" t="s">
        <v>1263</v>
      </c>
      <c r="C630" s="20" t="s">
        <v>33</v>
      </c>
      <c r="D630" s="42">
        <v>2.943819522857666</v>
      </c>
      <c r="E630" s="53">
        <v>3.5410382747650146</v>
      </c>
    </row>
    <row r="631" spans="1:5" ht="30" x14ac:dyDescent="0.25">
      <c r="A631" s="5" t="s">
        <v>1264</v>
      </c>
      <c r="B631" s="15" t="s">
        <v>1265</v>
      </c>
      <c r="C631" s="20" t="s">
        <v>33</v>
      </c>
      <c r="D631" s="43">
        <v>13.249808311462402</v>
      </c>
      <c r="E631" s="54">
        <v>13.960526466369629</v>
      </c>
    </row>
    <row r="632" spans="1:5" ht="30" x14ac:dyDescent="0.25">
      <c r="A632" s="5" t="s">
        <v>1266</v>
      </c>
      <c r="B632" s="15" t="s">
        <v>1267</v>
      </c>
      <c r="C632" s="20" t="s">
        <v>33</v>
      </c>
      <c r="D632" s="43">
        <v>17.100324630737305</v>
      </c>
      <c r="E632" s="54">
        <v>15.628491401672363</v>
      </c>
    </row>
    <row r="633" spans="1:5" ht="30" x14ac:dyDescent="0.25">
      <c r="A633" s="5" t="s">
        <v>1268</v>
      </c>
      <c r="B633" s="15" t="s">
        <v>1269</v>
      </c>
      <c r="C633" s="20" t="s">
        <v>33</v>
      </c>
      <c r="D633" s="50">
        <v>3.1713978387415409E-3</v>
      </c>
      <c r="E633" s="61">
        <v>3.3418259117752314E-3</v>
      </c>
    </row>
    <row r="634" spans="1:5" ht="30" x14ac:dyDescent="0.25">
      <c r="A634" s="5" t="s">
        <v>1270</v>
      </c>
      <c r="B634" s="15" t="s">
        <v>1271</v>
      </c>
      <c r="C634" s="20" t="s">
        <v>33</v>
      </c>
      <c r="D634" s="47">
        <v>0.79281944036483765</v>
      </c>
      <c r="E634" s="58">
        <v>0.79471695423126221</v>
      </c>
    </row>
    <row r="635" spans="1:5" ht="45" x14ac:dyDescent="0.25">
      <c r="A635" s="5" t="s">
        <v>1272</v>
      </c>
      <c r="B635" s="15" t="s">
        <v>1273</v>
      </c>
      <c r="C635" s="20" t="s">
        <v>155</v>
      </c>
      <c r="D635" s="44">
        <v>176073.375</v>
      </c>
      <c r="E635" s="55">
        <v>162777.90625</v>
      </c>
    </row>
    <row r="636" spans="1:5" ht="30" x14ac:dyDescent="0.25">
      <c r="A636" s="5" t="s">
        <v>1274</v>
      </c>
      <c r="B636" s="15" t="s">
        <v>1275</v>
      </c>
      <c r="C636" s="20" t="s">
        <v>155</v>
      </c>
      <c r="D636" s="44">
        <v>116337.546875</v>
      </c>
      <c r="E636" s="55">
        <v>107399.7734375</v>
      </c>
    </row>
    <row r="637" spans="1:5" ht="45" x14ac:dyDescent="0.25">
      <c r="A637" s="5" t="s">
        <v>1276</v>
      </c>
      <c r="B637" s="15" t="s">
        <v>1277</v>
      </c>
      <c r="C637" s="20" t="s">
        <v>155</v>
      </c>
      <c r="D637" s="44">
        <v>29084.38671875</v>
      </c>
      <c r="E637" s="55">
        <v>26849.943359375</v>
      </c>
    </row>
    <row r="638" spans="1:5" ht="30" x14ac:dyDescent="0.25">
      <c r="A638" s="5" t="s">
        <v>1278</v>
      </c>
      <c r="B638" s="15" t="s">
        <v>1279</v>
      </c>
      <c r="C638" s="20" t="s">
        <v>155</v>
      </c>
      <c r="D638" s="44">
        <v>15375.078125</v>
      </c>
      <c r="E638" s="55">
        <v>13853.296875</v>
      </c>
    </row>
    <row r="639" spans="1:5" ht="30" x14ac:dyDescent="0.25">
      <c r="A639" s="5" t="s">
        <v>1280</v>
      </c>
      <c r="B639" s="15" t="s">
        <v>1281</v>
      </c>
      <c r="C639" s="20" t="s">
        <v>155</v>
      </c>
      <c r="D639" s="44">
        <v>15276.369140625</v>
      </c>
      <c r="E639" s="55">
        <v>14674.900390625</v>
      </c>
    </row>
    <row r="640" spans="1:5" ht="30" x14ac:dyDescent="0.25">
      <c r="A640" s="5" t="s">
        <v>1282</v>
      </c>
      <c r="B640" s="15" t="s">
        <v>1283</v>
      </c>
      <c r="C640" s="20" t="s">
        <v>155</v>
      </c>
      <c r="D640" s="48">
        <v>2705.627197265625</v>
      </c>
      <c r="E640" s="59">
        <v>2356.629638671875</v>
      </c>
    </row>
    <row r="641" spans="1:5" ht="30" x14ac:dyDescent="0.25">
      <c r="A641" s="5" t="s">
        <v>1284</v>
      </c>
      <c r="B641" s="15" t="s">
        <v>1285</v>
      </c>
      <c r="C641" s="20" t="s">
        <v>155</v>
      </c>
      <c r="D641" s="44">
        <v>3521.467529296875</v>
      </c>
      <c r="E641" s="55">
        <v>3255.557861328125</v>
      </c>
    </row>
    <row r="642" spans="1:5" ht="45" x14ac:dyDescent="0.25">
      <c r="A642" s="5" t="s">
        <v>1286</v>
      </c>
      <c r="B642" s="15" t="s">
        <v>1287</v>
      </c>
      <c r="C642" s="20" t="s">
        <v>155</v>
      </c>
      <c r="D642" s="45">
        <v>517.77783203125</v>
      </c>
      <c r="E642" s="56">
        <v>456.2105712890625</v>
      </c>
    </row>
    <row r="643" spans="1:5" ht="30" x14ac:dyDescent="0.25">
      <c r="A643" s="5" t="s">
        <v>1288</v>
      </c>
      <c r="B643" s="15" t="s">
        <v>1289</v>
      </c>
      <c r="C643" s="20" t="s">
        <v>155</v>
      </c>
      <c r="D643" s="48">
        <v>1208.1480712890625</v>
      </c>
      <c r="E643" s="59">
        <v>1064.4912109375</v>
      </c>
    </row>
    <row r="644" spans="1:5" ht="30" x14ac:dyDescent="0.25">
      <c r="A644" s="5" t="s">
        <v>1290</v>
      </c>
      <c r="B644" s="15" t="s">
        <v>1291</v>
      </c>
      <c r="C644" s="20" t="s">
        <v>1292</v>
      </c>
      <c r="D644" s="43">
        <v>97.824920654296875</v>
      </c>
      <c r="E644" s="54">
        <v>98.641693115234375</v>
      </c>
    </row>
    <row r="645" spans="1:5" ht="30" x14ac:dyDescent="0.25">
      <c r="A645" s="5" t="s">
        <v>1293</v>
      </c>
      <c r="B645" s="15" t="s">
        <v>1294</v>
      </c>
      <c r="C645" s="20" t="s">
        <v>1292</v>
      </c>
      <c r="D645" s="45">
        <v>183.64346313476562</v>
      </c>
      <c r="E645" s="56">
        <v>176.22262573242187</v>
      </c>
    </row>
    <row r="646" spans="1:5" ht="30" x14ac:dyDescent="0.25">
      <c r="A646" s="5" t="s">
        <v>1295</v>
      </c>
      <c r="B646" s="15" t="s">
        <v>1296</v>
      </c>
      <c r="C646" s="20" t="s">
        <v>1297</v>
      </c>
      <c r="D646" s="45">
        <v>126.76840972900391</v>
      </c>
      <c r="E646" s="56">
        <v>130.90361022949219</v>
      </c>
    </row>
    <row r="647" spans="1:5" ht="30" x14ac:dyDescent="0.25">
      <c r="A647" s="5" t="s">
        <v>1298</v>
      </c>
      <c r="B647" s="15" t="s">
        <v>1299</v>
      </c>
      <c r="C647" s="20" t="s">
        <v>33</v>
      </c>
      <c r="D647" s="43">
        <v>90</v>
      </c>
      <c r="E647" s="54">
        <v>90</v>
      </c>
    </row>
    <row r="648" spans="1:5" ht="30" x14ac:dyDescent="0.25">
      <c r="A648" s="5" t="s">
        <v>1300</v>
      </c>
      <c r="B648" s="15" t="s">
        <v>1301</v>
      </c>
      <c r="C648" s="20" t="s">
        <v>41</v>
      </c>
      <c r="D648" s="47">
        <v>0.16513964533805847</v>
      </c>
      <c r="E648" s="58">
        <v>0.14383304119110107</v>
      </c>
    </row>
    <row r="649" spans="1:5" ht="30" x14ac:dyDescent="0.25">
      <c r="A649" s="5" t="s">
        <v>1302</v>
      </c>
      <c r="B649" s="15" t="s">
        <v>1303</v>
      </c>
      <c r="C649" s="20" t="s">
        <v>41</v>
      </c>
      <c r="D649" s="47">
        <v>0.60101640224456787</v>
      </c>
      <c r="E649" s="58">
        <v>0.52347224950790405</v>
      </c>
    </row>
    <row r="650" spans="1:5" ht="30" x14ac:dyDescent="0.25">
      <c r="A650" s="5" t="s">
        <v>1304</v>
      </c>
      <c r="B650" s="15" t="s">
        <v>1305</v>
      </c>
      <c r="C650" s="20" t="s">
        <v>41</v>
      </c>
      <c r="D650" s="43">
        <v>73.395401000976563</v>
      </c>
      <c r="E650" s="54">
        <v>63.92803955078125</v>
      </c>
    </row>
    <row r="651" spans="1:5" ht="30" x14ac:dyDescent="0.25">
      <c r="A651" s="5" t="s">
        <v>1306</v>
      </c>
      <c r="B651" s="15" t="s">
        <v>1307</v>
      </c>
      <c r="C651" s="20" t="s">
        <v>1308</v>
      </c>
      <c r="D651" s="48">
        <v>1761.48828125</v>
      </c>
      <c r="E651" s="59">
        <v>1534.2718505859375</v>
      </c>
    </row>
    <row r="652" spans="1:5" ht="30" x14ac:dyDescent="0.25">
      <c r="A652" s="5" t="s">
        <v>1309</v>
      </c>
      <c r="B652" s="15" t="s">
        <v>1310</v>
      </c>
      <c r="C652" s="20" t="s">
        <v>155</v>
      </c>
      <c r="D652" s="44">
        <v>309123.09375</v>
      </c>
      <c r="E652" s="55">
        <v>273607.78125</v>
      </c>
    </row>
    <row r="653" spans="1:5" ht="30" x14ac:dyDescent="0.25">
      <c r="A653" s="5" t="s">
        <v>1311</v>
      </c>
      <c r="B653" s="15" t="s">
        <v>1312</v>
      </c>
      <c r="C653" s="20" t="s">
        <v>155</v>
      </c>
      <c r="D653" s="44">
        <v>341436.5625</v>
      </c>
      <c r="E653" s="55">
        <v>297394.28125</v>
      </c>
    </row>
    <row r="654" spans="1:5" ht="30" x14ac:dyDescent="0.25">
      <c r="A654" s="5" t="s">
        <v>1313</v>
      </c>
      <c r="B654" s="15" t="s">
        <v>1314</v>
      </c>
      <c r="C654" s="20" t="s">
        <v>155</v>
      </c>
      <c r="D654" s="45">
        <v>733.953369140625</v>
      </c>
      <c r="E654" s="56">
        <v>639.2799072265625</v>
      </c>
    </row>
    <row r="655" spans="1:5" ht="30" x14ac:dyDescent="0.25">
      <c r="A655" s="5" t="s">
        <v>1315</v>
      </c>
      <c r="B655" s="15" t="s">
        <v>1316</v>
      </c>
      <c r="C655" s="20" t="s">
        <v>155</v>
      </c>
      <c r="D655" s="45">
        <v>255.90443420410156</v>
      </c>
      <c r="E655" s="56">
        <v>225.4677734375</v>
      </c>
    </row>
    <row r="656" spans="1:5" ht="30" x14ac:dyDescent="0.25">
      <c r="A656" s="5" t="s">
        <v>1317</v>
      </c>
      <c r="B656" s="15" t="s">
        <v>1318</v>
      </c>
      <c r="C656" s="20" t="s">
        <v>155</v>
      </c>
      <c r="D656" s="46">
        <v>0</v>
      </c>
      <c r="E656" s="57">
        <v>0</v>
      </c>
    </row>
    <row r="657" spans="1:5" ht="30" x14ac:dyDescent="0.25">
      <c r="A657" s="5" t="s">
        <v>1319</v>
      </c>
      <c r="B657" s="15" t="s">
        <v>1320</v>
      </c>
      <c r="C657" s="20" t="s">
        <v>41</v>
      </c>
      <c r="D657" s="42">
        <v>4.8514342308044434</v>
      </c>
      <c r="E657" s="53">
        <v>4.2256412506103516</v>
      </c>
    </row>
    <row r="658" spans="1:5" ht="30" x14ac:dyDescent="0.25">
      <c r="A658" s="5" t="s">
        <v>1321</v>
      </c>
      <c r="B658" s="15" t="s">
        <v>1322</v>
      </c>
      <c r="C658" s="20" t="s">
        <v>41</v>
      </c>
      <c r="D658" s="47">
        <v>0.28881099820137024</v>
      </c>
      <c r="E658" s="58">
        <v>0.25155737996101379</v>
      </c>
    </row>
    <row r="659" spans="1:5" ht="45" x14ac:dyDescent="0.25">
      <c r="A659" s="5" t="s">
        <v>1323</v>
      </c>
      <c r="B659" s="15" t="s">
        <v>1324</v>
      </c>
      <c r="C659" s="20" t="s">
        <v>41</v>
      </c>
      <c r="D659" s="47">
        <v>0.75737076997756958</v>
      </c>
      <c r="E659" s="58">
        <v>0.65965348482131958</v>
      </c>
    </row>
    <row r="660" spans="1:5" ht="30" x14ac:dyDescent="0.25">
      <c r="A660" s="5" t="s">
        <v>1325</v>
      </c>
      <c r="B660" s="15" t="s">
        <v>1326</v>
      </c>
      <c r="C660" s="20" t="s">
        <v>41</v>
      </c>
      <c r="D660" s="47">
        <v>0.5</v>
      </c>
      <c r="E660" s="58">
        <v>0.5</v>
      </c>
    </row>
    <row r="661" spans="1:5" ht="45" x14ac:dyDescent="0.25">
      <c r="A661" s="5" t="s">
        <v>1327</v>
      </c>
      <c r="B661" s="15" t="s">
        <v>1328</v>
      </c>
      <c r="C661" s="20" t="s">
        <v>41</v>
      </c>
      <c r="D661" s="42">
        <v>6.397615909576416</v>
      </c>
      <c r="E661" s="53">
        <v>5.6366987228393555</v>
      </c>
    </row>
    <row r="662" spans="1:5" ht="30" x14ac:dyDescent="0.25">
      <c r="A662" s="5" t="s">
        <v>1329</v>
      </c>
      <c r="B662" s="15" t="s">
        <v>1330</v>
      </c>
      <c r="C662" s="20" t="s">
        <v>41</v>
      </c>
      <c r="D662" s="42">
        <v>1.9192849397659302</v>
      </c>
      <c r="E662" s="53">
        <v>1.6910097599029541</v>
      </c>
    </row>
    <row r="663" spans="1:5" ht="30" x14ac:dyDescent="0.25">
      <c r="A663" s="5" t="s">
        <v>1331</v>
      </c>
      <c r="B663" s="15" t="s">
        <v>1332</v>
      </c>
      <c r="C663" s="20" t="s">
        <v>41</v>
      </c>
      <c r="D663" s="42">
        <v>4.4783310890197754</v>
      </c>
      <c r="E663" s="53">
        <v>3.9456892013549805</v>
      </c>
    </row>
    <row r="664" spans="1:5" ht="30" x14ac:dyDescent="0.25">
      <c r="A664" s="5" t="s">
        <v>67</v>
      </c>
      <c r="B664" s="15" t="s">
        <v>1333</v>
      </c>
      <c r="C664" s="20" t="s">
        <v>33</v>
      </c>
      <c r="D664" s="42">
        <v>6</v>
      </c>
      <c r="E664" s="53">
        <v>6</v>
      </c>
    </row>
    <row r="665" spans="1:5" ht="30" x14ac:dyDescent="0.25">
      <c r="A665" s="5" t="s">
        <v>1262</v>
      </c>
      <c r="B665" s="15" t="s">
        <v>1334</v>
      </c>
      <c r="C665" s="20" t="s">
        <v>33</v>
      </c>
      <c r="D665" s="42">
        <v>2.943819522857666</v>
      </c>
      <c r="E665" s="53">
        <v>3.5410382747650146</v>
      </c>
    </row>
    <row r="666" spans="1:5" ht="30" x14ac:dyDescent="0.25">
      <c r="A666" s="5" t="s">
        <v>1266</v>
      </c>
      <c r="B666" s="15" t="s">
        <v>1335</v>
      </c>
      <c r="C666" s="20" t="s">
        <v>33</v>
      </c>
      <c r="D666" s="43">
        <v>17.100324630737305</v>
      </c>
      <c r="E666" s="54">
        <v>15.628491401672363</v>
      </c>
    </row>
    <row r="667" spans="1:5" ht="30" x14ac:dyDescent="0.25">
      <c r="A667" s="5" t="s">
        <v>1336</v>
      </c>
      <c r="B667" s="15" t="s">
        <v>1337</v>
      </c>
      <c r="C667" s="20" t="s">
        <v>1338</v>
      </c>
      <c r="D667" s="46">
        <v>0</v>
      </c>
      <c r="E667" s="57">
        <v>0</v>
      </c>
    </row>
    <row r="668" spans="1:5" ht="30" x14ac:dyDescent="0.25">
      <c r="A668" s="5" t="s">
        <v>1339</v>
      </c>
      <c r="B668" s="15" t="s">
        <v>1340</v>
      </c>
      <c r="C668" s="20" t="s">
        <v>1338</v>
      </c>
      <c r="D668" s="46">
        <v>0</v>
      </c>
      <c r="E668" s="57">
        <v>0</v>
      </c>
    </row>
    <row r="669" spans="1:5" ht="30" x14ac:dyDescent="0.25">
      <c r="A669" s="5" t="s">
        <v>1341</v>
      </c>
      <c r="B669" s="15" t="s">
        <v>1342</v>
      </c>
      <c r="C669" s="20" t="s">
        <v>1338</v>
      </c>
      <c r="D669" s="46">
        <v>0</v>
      </c>
      <c r="E669" s="57">
        <v>0</v>
      </c>
    </row>
    <row r="670" spans="1:5" ht="30" x14ac:dyDescent="0.25">
      <c r="A670" s="5" t="s">
        <v>1343</v>
      </c>
      <c r="B670" s="15" t="s">
        <v>1344</v>
      </c>
      <c r="C670" s="20" t="s">
        <v>1338</v>
      </c>
      <c r="D670" s="46">
        <v>0</v>
      </c>
      <c r="E670" s="57">
        <v>0</v>
      </c>
    </row>
    <row r="671" spans="1:5" ht="45" x14ac:dyDescent="0.25">
      <c r="A671" s="5" t="s">
        <v>1345</v>
      </c>
      <c r="B671" s="15" t="s">
        <v>1346</v>
      </c>
      <c r="C671" s="20" t="s">
        <v>1347</v>
      </c>
      <c r="D671" s="46">
        <v>0</v>
      </c>
      <c r="E671" s="57">
        <v>0</v>
      </c>
    </row>
    <row r="672" spans="1:5" ht="45" x14ac:dyDescent="0.25">
      <c r="A672" s="5" t="s">
        <v>1348</v>
      </c>
      <c r="B672" s="15" t="s">
        <v>1349</v>
      </c>
      <c r="C672" s="20" t="s">
        <v>1350</v>
      </c>
      <c r="D672" s="46">
        <v>0</v>
      </c>
      <c r="E672" s="57">
        <v>0</v>
      </c>
    </row>
    <row r="673" spans="1:5" ht="45" x14ac:dyDescent="0.25">
      <c r="A673" s="5" t="s">
        <v>1351</v>
      </c>
      <c r="B673" s="15" t="s">
        <v>1352</v>
      </c>
      <c r="C673" s="20" t="s">
        <v>1353</v>
      </c>
      <c r="D673" s="46">
        <v>0</v>
      </c>
      <c r="E673" s="57">
        <v>0</v>
      </c>
    </row>
    <row r="674" spans="1:5" ht="45" x14ac:dyDescent="0.25">
      <c r="A674" s="5" t="s">
        <v>1354</v>
      </c>
      <c r="B674" s="15" t="s">
        <v>1355</v>
      </c>
      <c r="C674" s="20" t="s">
        <v>1353</v>
      </c>
      <c r="D674" s="46">
        <v>0</v>
      </c>
      <c r="E674" s="57">
        <v>0</v>
      </c>
    </row>
    <row r="675" spans="1:5" x14ac:dyDescent="0.25">
      <c r="A675" s="5" t="s">
        <v>1356</v>
      </c>
      <c r="B675" s="15" t="s">
        <v>1357</v>
      </c>
      <c r="C675" s="20"/>
      <c r="D675" s="12" t="s">
        <v>1358</v>
      </c>
      <c r="E675" s="33" t="s">
        <v>1358</v>
      </c>
    </row>
    <row r="676" spans="1:5" ht="30" x14ac:dyDescent="0.25">
      <c r="A676" s="5" t="s">
        <v>1359</v>
      </c>
      <c r="B676" s="15" t="s">
        <v>1360</v>
      </c>
      <c r="C676" s="20"/>
      <c r="D676" s="12" t="s">
        <v>1361</v>
      </c>
      <c r="E676" s="33" t="s">
        <v>1361</v>
      </c>
    </row>
    <row r="677" spans="1:5" x14ac:dyDescent="0.25">
      <c r="A677" s="5" t="s">
        <v>1362</v>
      </c>
      <c r="B677" s="15" t="s">
        <v>1363</v>
      </c>
      <c r="C677" s="20" t="s">
        <v>38</v>
      </c>
      <c r="D677" s="42">
        <v>5.2699990272521973</v>
      </c>
      <c r="E677" s="53">
        <v>5.2699990272521973</v>
      </c>
    </row>
    <row r="678" spans="1:5" x14ac:dyDescent="0.25">
      <c r="A678" s="5" t="s">
        <v>1364</v>
      </c>
      <c r="B678" s="15" t="s">
        <v>1365</v>
      </c>
      <c r="C678" s="20" t="s">
        <v>30</v>
      </c>
      <c r="D678" s="45">
        <v>153.828125</v>
      </c>
      <c r="E678" s="56">
        <v>153.828125</v>
      </c>
    </row>
    <row r="679" spans="1:5" x14ac:dyDescent="0.25">
      <c r="A679" s="5" t="s">
        <v>1366</v>
      </c>
      <c r="B679" s="15" t="s">
        <v>1367</v>
      </c>
      <c r="C679" s="20" t="s">
        <v>38</v>
      </c>
      <c r="D679" s="42">
        <v>5.3108329772949219</v>
      </c>
      <c r="E679" s="53">
        <v>5.3108329772949219</v>
      </c>
    </row>
    <row r="680" spans="1:5" ht="30" x14ac:dyDescent="0.25">
      <c r="A680" s="5" t="s">
        <v>1368</v>
      </c>
      <c r="B680" s="15" t="s">
        <v>1369</v>
      </c>
      <c r="C680" s="20" t="s">
        <v>30</v>
      </c>
      <c r="D680" s="45">
        <v>150.02227783203125</v>
      </c>
      <c r="E680" s="56">
        <v>150.02227783203125</v>
      </c>
    </row>
    <row r="681" spans="1:5" x14ac:dyDescent="0.25">
      <c r="A681" s="5" t="s">
        <v>1370</v>
      </c>
      <c r="B681" s="15" t="s">
        <v>1371</v>
      </c>
      <c r="C681" s="20" t="s">
        <v>371</v>
      </c>
      <c r="D681" s="45">
        <v>632.28546142578125</v>
      </c>
      <c r="E681" s="56">
        <v>632.28546142578125</v>
      </c>
    </row>
    <row r="682" spans="1:5" x14ac:dyDescent="0.25">
      <c r="A682" s="5" t="s">
        <v>1372</v>
      </c>
      <c r="B682" s="15" t="s">
        <v>1373</v>
      </c>
      <c r="C682" s="20" t="s">
        <v>41</v>
      </c>
      <c r="D682" s="45">
        <v>358.7650146484375</v>
      </c>
      <c r="E682" s="56">
        <v>326.8909912109375</v>
      </c>
    </row>
    <row r="683" spans="1:5" ht="30" x14ac:dyDescent="0.25">
      <c r="A683" s="5" t="s">
        <v>1374</v>
      </c>
      <c r="B683" s="15" t="s">
        <v>1375</v>
      </c>
      <c r="C683" s="20" t="s">
        <v>38</v>
      </c>
      <c r="D683" s="47">
        <v>4.083048552274704E-2</v>
      </c>
      <c r="E683" s="58">
        <v>4.083048552274704E-2</v>
      </c>
    </row>
    <row r="684" spans="1:5" ht="30" x14ac:dyDescent="0.25">
      <c r="A684" s="5" t="s">
        <v>1376</v>
      </c>
      <c r="B684" s="15" t="s">
        <v>1377</v>
      </c>
      <c r="C684" s="20" t="s">
        <v>38</v>
      </c>
      <c r="D684" s="42">
        <v>6.2970294952392578</v>
      </c>
      <c r="E684" s="53">
        <v>6.1192159652709961</v>
      </c>
    </row>
    <row r="685" spans="1:5" ht="30" x14ac:dyDescent="0.25">
      <c r="A685" s="5" t="s">
        <v>1378</v>
      </c>
      <c r="B685" s="15" t="s">
        <v>1379</v>
      </c>
      <c r="C685" s="20" t="s">
        <v>30</v>
      </c>
      <c r="D685" s="45">
        <v>252.85009765625</v>
      </c>
      <c r="E685" s="56">
        <v>253.11296081542969</v>
      </c>
    </row>
    <row r="686" spans="1:5" ht="30" x14ac:dyDescent="0.25">
      <c r="A686" s="5" t="s">
        <v>1380</v>
      </c>
      <c r="B686" s="15" t="s">
        <v>1381</v>
      </c>
      <c r="C686" s="20" t="s">
        <v>371</v>
      </c>
      <c r="D686" s="48">
        <v>2962.624755859375</v>
      </c>
      <c r="E686" s="59">
        <v>2963.789794921875</v>
      </c>
    </row>
    <row r="687" spans="1:5" ht="30" x14ac:dyDescent="0.25">
      <c r="A687" s="5" t="s">
        <v>1382</v>
      </c>
      <c r="B687" s="15" t="s">
        <v>1383</v>
      </c>
      <c r="C687" s="20" t="s">
        <v>41</v>
      </c>
      <c r="D687" s="42">
        <v>1.5596331357955933</v>
      </c>
      <c r="E687" s="53">
        <v>1.4285701513290405</v>
      </c>
    </row>
    <row r="688" spans="1:5" x14ac:dyDescent="0.25">
      <c r="A688" s="5" t="s">
        <v>1384</v>
      </c>
      <c r="B688" s="15" t="s">
        <v>1385</v>
      </c>
      <c r="C688" s="20" t="s">
        <v>38</v>
      </c>
      <c r="D688" s="43">
        <v>16.89402961730957</v>
      </c>
      <c r="E688" s="54">
        <v>16.89402961730957</v>
      </c>
    </row>
    <row r="689" spans="1:5" ht="30" x14ac:dyDescent="0.25">
      <c r="A689" s="5" t="s">
        <v>1386</v>
      </c>
      <c r="B689" s="15" t="s">
        <v>1387</v>
      </c>
      <c r="C689" s="20" t="s">
        <v>30</v>
      </c>
      <c r="D689" s="45">
        <v>164.63571166992187</v>
      </c>
      <c r="E689" s="56">
        <v>164.49899291992187</v>
      </c>
    </row>
    <row r="690" spans="1:5" x14ac:dyDescent="0.25">
      <c r="A690" s="5" t="s">
        <v>1388</v>
      </c>
      <c r="B690" s="15" t="s">
        <v>1389</v>
      </c>
      <c r="C690" s="20" t="s">
        <v>371</v>
      </c>
      <c r="D690" s="45">
        <v>696.22552490234375</v>
      </c>
      <c r="E690" s="56">
        <v>695.63104248046875</v>
      </c>
    </row>
    <row r="691" spans="1:5" x14ac:dyDescent="0.25">
      <c r="A691" s="5" t="s">
        <v>1390</v>
      </c>
      <c r="B691" s="15" t="s">
        <v>1391</v>
      </c>
      <c r="C691" s="20" t="s">
        <v>41</v>
      </c>
      <c r="D691" s="43">
        <v>48.855018615722656</v>
      </c>
      <c r="E691" s="54">
        <v>44.673328399658203</v>
      </c>
    </row>
    <row r="692" spans="1:5" x14ac:dyDescent="0.25">
      <c r="A692" s="5" t="s">
        <v>1392</v>
      </c>
      <c r="B692" s="15" t="s">
        <v>1393</v>
      </c>
      <c r="C692" s="20" t="s">
        <v>38</v>
      </c>
      <c r="D692" s="42">
        <v>3.4473249912261963</v>
      </c>
      <c r="E692" s="53">
        <v>3.4473249912261963</v>
      </c>
    </row>
    <row r="693" spans="1:5" ht="30" x14ac:dyDescent="0.25">
      <c r="A693" s="5" t="s">
        <v>1394</v>
      </c>
      <c r="B693" s="15" t="s">
        <v>1395</v>
      </c>
      <c r="C693" s="20" t="s">
        <v>30</v>
      </c>
      <c r="D693" s="45">
        <v>138.328857421875</v>
      </c>
      <c r="E693" s="56">
        <v>138.328857421875</v>
      </c>
    </row>
    <row r="694" spans="1:5" x14ac:dyDescent="0.25">
      <c r="A694" s="5" t="s">
        <v>1396</v>
      </c>
      <c r="B694" s="15" t="s">
        <v>1397</v>
      </c>
      <c r="C694" s="20" t="s">
        <v>371</v>
      </c>
      <c r="D694" s="45">
        <v>648.80206298828125</v>
      </c>
      <c r="E694" s="56">
        <v>648.80206298828125</v>
      </c>
    </row>
    <row r="695" spans="1:5" x14ac:dyDescent="0.25">
      <c r="A695" s="5" t="s">
        <v>1398</v>
      </c>
      <c r="B695" s="15" t="s">
        <v>1399</v>
      </c>
      <c r="C695" s="20" t="s">
        <v>41</v>
      </c>
      <c r="D695" s="45">
        <v>409.17962646484375</v>
      </c>
      <c r="E695" s="56">
        <v>372.99285888671875</v>
      </c>
    </row>
    <row r="696" spans="1:5" ht="30" x14ac:dyDescent="0.25">
      <c r="A696" s="5" t="s">
        <v>1400</v>
      </c>
      <c r="B696" s="15" t="s">
        <v>1401</v>
      </c>
      <c r="C696" s="20" t="s">
        <v>38</v>
      </c>
      <c r="D696" s="47">
        <v>3.8308631628751755E-2</v>
      </c>
      <c r="E696" s="58">
        <v>3.8308631628751755E-2</v>
      </c>
    </row>
    <row r="697" spans="1:5" ht="30" x14ac:dyDescent="0.25">
      <c r="A697" s="5" t="s">
        <v>1402</v>
      </c>
      <c r="B697" s="15" t="s">
        <v>1403</v>
      </c>
      <c r="C697" s="20" t="s">
        <v>30</v>
      </c>
      <c r="D697" s="43">
        <v>23.99915885925293</v>
      </c>
      <c r="E697" s="54">
        <v>23.99915885925293</v>
      </c>
    </row>
    <row r="698" spans="1:5" ht="30" x14ac:dyDescent="0.25">
      <c r="A698" s="5" t="s">
        <v>1404</v>
      </c>
      <c r="B698" s="15" t="s">
        <v>1405</v>
      </c>
      <c r="C698" s="20" t="s">
        <v>38</v>
      </c>
      <c r="D698" s="43">
        <v>96.1446533203125</v>
      </c>
      <c r="E698" s="54">
        <v>93.09320068359375</v>
      </c>
    </row>
    <row r="699" spans="1:5" ht="30" x14ac:dyDescent="0.25">
      <c r="A699" s="5" t="s">
        <v>1406</v>
      </c>
      <c r="B699" s="15" t="s">
        <v>1407</v>
      </c>
      <c r="C699" s="20" t="s">
        <v>30</v>
      </c>
      <c r="D699" s="45">
        <v>460.00241088867187</v>
      </c>
      <c r="E699" s="56">
        <v>460.00274658203125</v>
      </c>
    </row>
    <row r="700" spans="1:5" ht="30" x14ac:dyDescent="0.25">
      <c r="A700" s="5" t="s">
        <v>1408</v>
      </c>
      <c r="B700" s="15" t="s">
        <v>1409</v>
      </c>
      <c r="C700" s="20" t="s">
        <v>41</v>
      </c>
      <c r="D700" s="45">
        <v>397.95263671875</v>
      </c>
      <c r="E700" s="56">
        <v>362.86846923828125</v>
      </c>
    </row>
    <row r="701" spans="1:5" ht="30" x14ac:dyDescent="0.25">
      <c r="A701" s="5" t="s">
        <v>1410</v>
      </c>
      <c r="B701" s="15" t="s">
        <v>1411</v>
      </c>
      <c r="C701" s="20" t="s">
        <v>371</v>
      </c>
      <c r="D701" s="44">
        <v>3275.2939453125</v>
      </c>
      <c r="E701" s="55">
        <v>3279.822021484375</v>
      </c>
    </row>
    <row r="702" spans="1:5" ht="30" x14ac:dyDescent="0.25">
      <c r="A702" s="5" t="s">
        <v>1412</v>
      </c>
      <c r="B702" s="15" t="s">
        <v>1413</v>
      </c>
      <c r="C702" s="20" t="s">
        <v>38</v>
      </c>
      <c r="D702" s="43">
        <v>96.1446533203125</v>
      </c>
      <c r="E702" s="54">
        <v>93.093193054199219</v>
      </c>
    </row>
    <row r="703" spans="1:5" ht="30" x14ac:dyDescent="0.25">
      <c r="A703" s="5" t="s">
        <v>1414</v>
      </c>
      <c r="B703" s="15" t="s">
        <v>1415</v>
      </c>
      <c r="C703" s="20" t="s">
        <v>30</v>
      </c>
      <c r="D703" s="45">
        <v>436.00326538085937</v>
      </c>
      <c r="E703" s="56">
        <v>436.00360107421875</v>
      </c>
    </row>
    <row r="704" spans="1:5" ht="30" x14ac:dyDescent="0.25">
      <c r="A704" s="5" t="s">
        <v>1416</v>
      </c>
      <c r="B704" s="15" t="s">
        <v>1417</v>
      </c>
      <c r="C704" s="20" t="s">
        <v>41</v>
      </c>
      <c r="D704" s="45">
        <v>408.21035766601562</v>
      </c>
      <c r="E704" s="56">
        <v>372.10867309570312</v>
      </c>
    </row>
    <row r="705" spans="1:5" ht="30" x14ac:dyDescent="0.25">
      <c r="A705" s="5" t="s">
        <v>1418</v>
      </c>
      <c r="B705" s="15" t="s">
        <v>1419</v>
      </c>
      <c r="C705" s="20" t="s">
        <v>371</v>
      </c>
      <c r="D705" s="44">
        <v>3209.927001953125</v>
      </c>
      <c r="E705" s="55">
        <v>3215.093505859375</v>
      </c>
    </row>
    <row r="706" spans="1:5" ht="30" x14ac:dyDescent="0.25">
      <c r="A706" s="5" t="s">
        <v>1420</v>
      </c>
      <c r="B706" s="15" t="s">
        <v>1421</v>
      </c>
      <c r="C706" s="20" t="s">
        <v>41</v>
      </c>
      <c r="D706" s="43">
        <v>10.257743835449219</v>
      </c>
      <c r="E706" s="53">
        <v>9.2402362823486328</v>
      </c>
    </row>
    <row r="707" spans="1:5" ht="30" x14ac:dyDescent="0.25">
      <c r="A707" s="5" t="s">
        <v>1422</v>
      </c>
      <c r="B707" s="15" t="s">
        <v>1423</v>
      </c>
      <c r="C707" s="20" t="s">
        <v>371</v>
      </c>
      <c r="D707" s="45">
        <v>673.99676513671875</v>
      </c>
      <c r="E707" s="56">
        <v>673.17901611328125</v>
      </c>
    </row>
    <row r="708" spans="1:5" ht="30" x14ac:dyDescent="0.25">
      <c r="A708" s="5" t="s">
        <v>1424</v>
      </c>
      <c r="B708" s="15" t="s">
        <v>1425</v>
      </c>
      <c r="C708" s="20" t="s">
        <v>30</v>
      </c>
      <c r="D708" s="43">
        <v>22.598876953125</v>
      </c>
      <c r="E708" s="54">
        <v>22.599149703979492</v>
      </c>
    </row>
    <row r="709" spans="1:5" ht="30" x14ac:dyDescent="0.25">
      <c r="A709" s="5" t="s">
        <v>1426</v>
      </c>
      <c r="B709" s="15" t="s">
        <v>1427</v>
      </c>
      <c r="C709" s="20" t="s">
        <v>38</v>
      </c>
      <c r="D709" s="43">
        <v>98.067550659179688</v>
      </c>
      <c r="E709" s="54">
        <v>94.955062866210938</v>
      </c>
    </row>
    <row r="710" spans="1:5" ht="30" x14ac:dyDescent="0.25">
      <c r="A710" s="5" t="s">
        <v>1428</v>
      </c>
      <c r="B710" s="15" t="s">
        <v>1429</v>
      </c>
      <c r="C710" s="20" t="s">
        <v>30</v>
      </c>
      <c r="D710" s="45">
        <v>434.10308837890625</v>
      </c>
      <c r="E710" s="56">
        <v>434.10348510742187</v>
      </c>
    </row>
    <row r="711" spans="1:5" ht="30" x14ac:dyDescent="0.25">
      <c r="A711" s="5" t="s">
        <v>1430</v>
      </c>
      <c r="B711" s="15" t="s">
        <v>1431</v>
      </c>
      <c r="C711" s="20" t="s">
        <v>41</v>
      </c>
      <c r="D711" s="45">
        <v>387.70001220703125</v>
      </c>
      <c r="E711" s="56">
        <v>353.66000366210937</v>
      </c>
    </row>
    <row r="712" spans="1:5" ht="30" x14ac:dyDescent="0.25">
      <c r="A712" s="5" t="s">
        <v>1432</v>
      </c>
      <c r="B712" s="15" t="s">
        <v>1433</v>
      </c>
      <c r="C712" s="20" t="s">
        <v>371</v>
      </c>
      <c r="D712" s="44">
        <v>3201.3212890625</v>
      </c>
      <c r="E712" s="55">
        <v>3206.678466796875</v>
      </c>
    </row>
    <row r="713" spans="1:5" ht="30" x14ac:dyDescent="0.25">
      <c r="A713" s="5" t="s">
        <v>1434</v>
      </c>
      <c r="B713" s="15" t="s">
        <v>1435</v>
      </c>
      <c r="C713" s="20" t="s">
        <v>38</v>
      </c>
      <c r="D713" s="43">
        <v>98.067550659179688</v>
      </c>
      <c r="E713" s="54">
        <v>94.955062866210938</v>
      </c>
    </row>
    <row r="714" spans="1:5" ht="30" x14ac:dyDescent="0.25">
      <c r="A714" s="5" t="s">
        <v>1436</v>
      </c>
      <c r="B714" s="15" t="s">
        <v>1437</v>
      </c>
      <c r="C714" s="20" t="s">
        <v>30</v>
      </c>
      <c r="D714" s="45">
        <v>411.50421142578125</v>
      </c>
      <c r="E714" s="56">
        <v>411.50433349609375</v>
      </c>
    </row>
    <row r="715" spans="1:5" ht="30" x14ac:dyDescent="0.25">
      <c r="A715" s="5" t="s">
        <v>1438</v>
      </c>
      <c r="B715" s="15" t="s">
        <v>1439</v>
      </c>
      <c r="C715" s="20" t="s">
        <v>41</v>
      </c>
      <c r="D715" s="45">
        <v>397.95263671875</v>
      </c>
      <c r="E715" s="56">
        <v>362.86846923828125</v>
      </c>
    </row>
    <row r="716" spans="1:5" ht="30" x14ac:dyDescent="0.25">
      <c r="A716" s="5" t="s">
        <v>1440</v>
      </c>
      <c r="B716" s="15" t="s">
        <v>1441</v>
      </c>
      <c r="C716" s="20" t="s">
        <v>371</v>
      </c>
      <c r="D716" s="44">
        <v>3136.208740234375</v>
      </c>
      <c r="E716" s="55">
        <v>3142.38623046875</v>
      </c>
    </row>
    <row r="717" spans="1:5" ht="30" x14ac:dyDescent="0.25">
      <c r="A717" s="5" t="s">
        <v>1442</v>
      </c>
      <c r="B717" s="15" t="s">
        <v>1443</v>
      </c>
      <c r="C717" s="20" t="s">
        <v>41</v>
      </c>
      <c r="D717" s="43">
        <v>10.25261402130127</v>
      </c>
      <c r="E717" s="53">
        <v>9.2084503173828125</v>
      </c>
    </row>
    <row r="718" spans="1:5" ht="30" x14ac:dyDescent="0.25">
      <c r="A718" s="5" t="s">
        <v>1444</v>
      </c>
      <c r="B718" s="15" t="s">
        <v>1445</v>
      </c>
      <c r="C718" s="20" t="s">
        <v>371</v>
      </c>
      <c r="D718" s="45">
        <v>673.99676513671875</v>
      </c>
      <c r="E718" s="56">
        <v>673.17901611328125</v>
      </c>
    </row>
    <row r="719" spans="1:5" ht="30" x14ac:dyDescent="0.25">
      <c r="A719" s="5" t="s">
        <v>1446</v>
      </c>
      <c r="B719" s="15" t="s">
        <v>1447</v>
      </c>
      <c r="C719" s="20"/>
      <c r="D719" s="12" t="s">
        <v>1448</v>
      </c>
      <c r="E719" s="33" t="s">
        <v>1448</v>
      </c>
    </row>
    <row r="720" spans="1:5" ht="30" x14ac:dyDescent="0.25">
      <c r="A720" s="5" t="s">
        <v>1449</v>
      </c>
      <c r="B720" s="15" t="s">
        <v>1450</v>
      </c>
      <c r="C720" s="20" t="s">
        <v>54</v>
      </c>
      <c r="D720" s="42">
        <v>4.9813203811645508</v>
      </c>
      <c r="E720" s="53">
        <v>4.9813203811645508</v>
      </c>
    </row>
    <row r="721" spans="1:5" ht="30" x14ac:dyDescent="0.25">
      <c r="A721" s="5" t="s">
        <v>1451</v>
      </c>
      <c r="B721" s="15" t="s">
        <v>1452</v>
      </c>
      <c r="C721" s="20" t="s">
        <v>30</v>
      </c>
      <c r="D721" s="42">
        <v>1.0000016689300537</v>
      </c>
      <c r="E721" s="53">
        <v>1.0000016689300537</v>
      </c>
    </row>
    <row r="722" spans="1:5" ht="30" x14ac:dyDescent="0.25">
      <c r="A722" s="5" t="s">
        <v>1453</v>
      </c>
      <c r="B722" s="15" t="s">
        <v>1454</v>
      </c>
      <c r="C722" s="20" t="s">
        <v>155</v>
      </c>
      <c r="D722" s="43">
        <v>31.258018493652344</v>
      </c>
      <c r="E722" s="54">
        <v>25.939743041992188</v>
      </c>
    </row>
    <row r="723" spans="1:5" ht="30" x14ac:dyDescent="0.25">
      <c r="A723" s="5" t="s">
        <v>1455</v>
      </c>
      <c r="B723" s="15" t="s">
        <v>1456</v>
      </c>
      <c r="C723" s="20"/>
      <c r="D723" s="12" t="s">
        <v>1448</v>
      </c>
      <c r="E723" s="33" t="s">
        <v>1448</v>
      </c>
    </row>
    <row r="724" spans="1:5" ht="30" x14ac:dyDescent="0.25">
      <c r="A724" s="5" t="s">
        <v>1457</v>
      </c>
      <c r="B724" s="15" t="s">
        <v>1458</v>
      </c>
      <c r="C724" s="20" t="s">
        <v>54</v>
      </c>
      <c r="D724" s="42">
        <v>4.9813203811645508</v>
      </c>
      <c r="E724" s="53">
        <v>4.9813203811645508</v>
      </c>
    </row>
    <row r="725" spans="1:5" ht="30" x14ac:dyDescent="0.25">
      <c r="A725" s="5" t="s">
        <v>1459</v>
      </c>
      <c r="B725" s="15" t="s">
        <v>1460</v>
      </c>
      <c r="C725" s="20" t="s">
        <v>30</v>
      </c>
      <c r="D725" s="42">
        <v>1.2000020742416382</v>
      </c>
      <c r="E725" s="53">
        <v>1.2000020742416382</v>
      </c>
    </row>
    <row r="726" spans="1:5" ht="30" x14ac:dyDescent="0.25">
      <c r="A726" s="5" t="s">
        <v>1461</v>
      </c>
      <c r="B726" s="15" t="s">
        <v>1462</v>
      </c>
      <c r="C726" s="20" t="s">
        <v>155</v>
      </c>
      <c r="D726" s="45">
        <v>191.41111755371094</v>
      </c>
      <c r="E726" s="56">
        <v>156.29020690917969</v>
      </c>
    </row>
    <row r="727" spans="1:5" ht="30" x14ac:dyDescent="0.25">
      <c r="A727" s="5" t="s">
        <v>1463</v>
      </c>
      <c r="B727" s="15" t="s">
        <v>1464</v>
      </c>
      <c r="C727" s="20"/>
      <c r="D727" s="12" t="s">
        <v>1448</v>
      </c>
      <c r="E727" s="33" t="s">
        <v>1448</v>
      </c>
    </row>
    <row r="728" spans="1:5" ht="30" x14ac:dyDescent="0.25">
      <c r="A728" s="5" t="s">
        <v>1465</v>
      </c>
      <c r="B728" s="15" t="s">
        <v>1466</v>
      </c>
      <c r="C728" s="20" t="s">
        <v>54</v>
      </c>
      <c r="D728" s="42">
        <v>4.9813203811645508</v>
      </c>
      <c r="E728" s="53">
        <v>4.9813203811645508</v>
      </c>
    </row>
    <row r="729" spans="1:5" ht="30" x14ac:dyDescent="0.25">
      <c r="A729" s="5" t="s">
        <v>1467</v>
      </c>
      <c r="B729" s="15" t="s">
        <v>1468</v>
      </c>
      <c r="C729" s="20" t="s">
        <v>30</v>
      </c>
      <c r="D729" s="42">
        <v>1.0000016689300537</v>
      </c>
      <c r="E729" s="53">
        <v>1.0000016689300537</v>
      </c>
    </row>
    <row r="730" spans="1:5" ht="30" x14ac:dyDescent="0.25">
      <c r="A730" s="5" t="s">
        <v>1469</v>
      </c>
      <c r="B730" s="15" t="s">
        <v>1470</v>
      </c>
      <c r="C730" s="20" t="s">
        <v>155</v>
      </c>
      <c r="D730" s="43">
        <v>32.543300628662109</v>
      </c>
      <c r="E730" s="54">
        <v>27.005758285522461</v>
      </c>
    </row>
    <row r="731" spans="1:5" ht="30" x14ac:dyDescent="0.25">
      <c r="A731" s="5" t="s">
        <v>1471</v>
      </c>
      <c r="B731" s="15" t="s">
        <v>1472</v>
      </c>
      <c r="C731" s="20"/>
      <c r="D731" s="12" t="s">
        <v>1448</v>
      </c>
      <c r="E731" s="33" t="s">
        <v>1448</v>
      </c>
    </row>
    <row r="732" spans="1:5" ht="30" x14ac:dyDescent="0.25">
      <c r="A732" s="5" t="s">
        <v>1473</v>
      </c>
      <c r="B732" s="15" t="s">
        <v>1474</v>
      </c>
      <c r="C732" s="20" t="s">
        <v>54</v>
      </c>
      <c r="D732" s="42">
        <v>4.9813203811645508</v>
      </c>
      <c r="E732" s="53">
        <v>4.9813203811645508</v>
      </c>
    </row>
    <row r="733" spans="1:5" ht="30" x14ac:dyDescent="0.25">
      <c r="A733" s="5" t="s">
        <v>1475</v>
      </c>
      <c r="B733" s="15" t="s">
        <v>1476</v>
      </c>
      <c r="C733" s="20" t="s">
        <v>30</v>
      </c>
      <c r="D733" s="42">
        <v>1.0000016689300537</v>
      </c>
      <c r="E733" s="53">
        <v>1.0000016689300537</v>
      </c>
    </row>
    <row r="734" spans="1:5" ht="30" x14ac:dyDescent="0.25">
      <c r="A734" s="5" t="s">
        <v>1477</v>
      </c>
      <c r="B734" s="15" t="s">
        <v>1478</v>
      </c>
      <c r="C734" s="20" t="s">
        <v>155</v>
      </c>
      <c r="D734" s="43">
        <v>32.543300628662109</v>
      </c>
      <c r="E734" s="54">
        <v>27.005758285522461</v>
      </c>
    </row>
    <row r="735" spans="1:5" ht="30" x14ac:dyDescent="0.25">
      <c r="A735" s="5" t="s">
        <v>1479</v>
      </c>
      <c r="B735" s="15" t="s">
        <v>1480</v>
      </c>
      <c r="C735" s="20"/>
      <c r="D735" s="12" t="s">
        <v>1448</v>
      </c>
      <c r="E735" s="33" t="s">
        <v>1448</v>
      </c>
    </row>
    <row r="736" spans="1:5" ht="30" x14ac:dyDescent="0.25">
      <c r="A736" s="5" t="s">
        <v>1481</v>
      </c>
      <c r="B736" s="15" t="s">
        <v>1482</v>
      </c>
      <c r="C736" s="20" t="s">
        <v>54</v>
      </c>
      <c r="D736" s="42">
        <v>4.9813203811645508</v>
      </c>
      <c r="E736" s="53">
        <v>4.9813203811645508</v>
      </c>
    </row>
    <row r="737" spans="1:5" ht="30" x14ac:dyDescent="0.25">
      <c r="A737" s="5" t="s">
        <v>1483</v>
      </c>
      <c r="B737" s="15" t="s">
        <v>1484</v>
      </c>
      <c r="C737" s="20" t="s">
        <v>30</v>
      </c>
      <c r="D737" s="42">
        <v>1.0000016689300537</v>
      </c>
      <c r="E737" s="53">
        <v>1.0000016689300537</v>
      </c>
    </row>
    <row r="738" spans="1:5" ht="30" x14ac:dyDescent="0.25">
      <c r="A738" s="5" t="s">
        <v>1485</v>
      </c>
      <c r="B738" s="15" t="s">
        <v>1486</v>
      </c>
      <c r="C738" s="20" t="s">
        <v>155</v>
      </c>
      <c r="D738" s="43">
        <v>31.258018493652344</v>
      </c>
      <c r="E738" s="54">
        <v>25.939743041992188</v>
      </c>
    </row>
    <row r="739" spans="1:5" ht="30" x14ac:dyDescent="0.25">
      <c r="A739" s="5" t="s">
        <v>1487</v>
      </c>
      <c r="B739" s="15" t="s">
        <v>1488</v>
      </c>
      <c r="C739" s="20"/>
      <c r="D739" s="12" t="s">
        <v>1358</v>
      </c>
      <c r="E739" s="33" t="s">
        <v>1358</v>
      </c>
    </row>
    <row r="740" spans="1:5" ht="30" x14ac:dyDescent="0.25">
      <c r="A740" s="5" t="s">
        <v>1489</v>
      </c>
      <c r="B740" s="15" t="s">
        <v>1490</v>
      </c>
      <c r="C740" s="20" t="s">
        <v>41</v>
      </c>
      <c r="D740" s="45">
        <v>388.66928100585937</v>
      </c>
      <c r="E740" s="56">
        <v>354.54412841796875</v>
      </c>
    </row>
    <row r="741" spans="1:5" ht="30" x14ac:dyDescent="0.25">
      <c r="A741" s="5" t="s">
        <v>1491</v>
      </c>
      <c r="B741" s="15" t="s">
        <v>1492</v>
      </c>
      <c r="C741" s="20" t="s">
        <v>38</v>
      </c>
      <c r="D741" s="45">
        <v>118.29917907714844</v>
      </c>
      <c r="E741" s="56">
        <v>114.54457855224609</v>
      </c>
    </row>
    <row r="742" spans="1:5" ht="30" x14ac:dyDescent="0.25">
      <c r="A742" s="5" t="s">
        <v>1493</v>
      </c>
      <c r="B742" s="15" t="s">
        <v>1494</v>
      </c>
      <c r="C742" s="20" t="s">
        <v>371</v>
      </c>
      <c r="D742" s="45">
        <v>974.4664306640625</v>
      </c>
      <c r="E742" s="56">
        <v>974.3673095703125</v>
      </c>
    </row>
    <row r="743" spans="1:5" ht="30" x14ac:dyDescent="0.25">
      <c r="A743" s="5" t="s">
        <v>1495</v>
      </c>
      <c r="B743" s="15" t="s">
        <v>1496</v>
      </c>
      <c r="C743" s="20" t="s">
        <v>30</v>
      </c>
      <c r="D743" s="45">
        <v>226.13920593261719</v>
      </c>
      <c r="E743" s="56">
        <v>226.13975524902344</v>
      </c>
    </row>
    <row r="744" spans="1:5" ht="30" x14ac:dyDescent="0.25">
      <c r="A744" s="5" t="s">
        <v>1497</v>
      </c>
      <c r="B744" s="15" t="s">
        <v>1498</v>
      </c>
      <c r="C744" s="20" t="s">
        <v>41</v>
      </c>
      <c r="D744" s="45">
        <v>388.66928100585937</v>
      </c>
      <c r="E744" s="56">
        <v>354.54412841796875</v>
      </c>
    </row>
    <row r="745" spans="1:5" ht="30" x14ac:dyDescent="0.25">
      <c r="A745" s="5" t="s">
        <v>1499</v>
      </c>
      <c r="B745" s="15" t="s">
        <v>1500</v>
      </c>
      <c r="C745" s="20" t="s">
        <v>38</v>
      </c>
      <c r="D745" s="45">
        <v>108.53135681152344</v>
      </c>
      <c r="E745" s="56">
        <v>105.08676910400391</v>
      </c>
    </row>
    <row r="746" spans="1:5" ht="30" x14ac:dyDescent="0.25">
      <c r="A746" s="5" t="s">
        <v>1501</v>
      </c>
      <c r="B746" s="15" t="s">
        <v>1502</v>
      </c>
      <c r="C746" s="20" t="s">
        <v>30</v>
      </c>
      <c r="D746" s="45">
        <v>303</v>
      </c>
      <c r="E746" s="56">
        <v>301.24456787109375</v>
      </c>
    </row>
    <row r="747" spans="1:5" ht="30" x14ac:dyDescent="0.25">
      <c r="A747" s="5" t="s">
        <v>1503</v>
      </c>
      <c r="B747" s="15" t="s">
        <v>1504</v>
      </c>
      <c r="C747" s="20" t="s">
        <v>371</v>
      </c>
      <c r="D747" s="48">
        <v>1359.2156982421875</v>
      </c>
      <c r="E747" s="59">
        <v>1349.513671875</v>
      </c>
    </row>
    <row r="748" spans="1:5" ht="30" x14ac:dyDescent="0.25">
      <c r="A748" s="5" t="s">
        <v>1505</v>
      </c>
      <c r="B748" s="15" t="s">
        <v>1506</v>
      </c>
      <c r="C748" s="20" t="s">
        <v>41</v>
      </c>
      <c r="D748" s="45">
        <v>516.8243408203125</v>
      </c>
      <c r="E748" s="56">
        <v>431.46530151367187</v>
      </c>
    </row>
    <row r="749" spans="1:5" ht="30" x14ac:dyDescent="0.25">
      <c r="A749" s="5" t="s">
        <v>1507</v>
      </c>
      <c r="B749" s="15" t="s">
        <v>1508</v>
      </c>
      <c r="C749" s="20" t="s">
        <v>41</v>
      </c>
      <c r="D749" s="42">
        <v>4.4783310890197754</v>
      </c>
      <c r="E749" s="53">
        <v>3.945603609085083</v>
      </c>
    </row>
    <row r="750" spans="1:5" ht="30" x14ac:dyDescent="0.25">
      <c r="A750" s="5" t="s">
        <v>1509</v>
      </c>
      <c r="B750" s="15" t="s">
        <v>1510</v>
      </c>
      <c r="C750" s="20" t="s">
        <v>30</v>
      </c>
      <c r="D750" s="45">
        <v>524.1158447265625</v>
      </c>
      <c r="E750" s="56">
        <v>494.27655029296875</v>
      </c>
    </row>
    <row r="751" spans="1:5" ht="30" x14ac:dyDescent="0.25">
      <c r="A751" s="5" t="s">
        <v>1511</v>
      </c>
      <c r="B751" s="15" t="s">
        <v>1512</v>
      </c>
      <c r="C751" s="20" t="s">
        <v>30</v>
      </c>
      <c r="D751" s="45">
        <v>281.8529052734375</v>
      </c>
      <c r="E751" s="56">
        <v>231.13975524902344</v>
      </c>
    </row>
    <row r="752" spans="1:5" ht="30" x14ac:dyDescent="0.25">
      <c r="A752" s="5" t="s">
        <v>1513</v>
      </c>
      <c r="B752" s="15" t="s">
        <v>1514</v>
      </c>
      <c r="C752" s="20" t="s">
        <v>30</v>
      </c>
      <c r="D752" s="43">
        <v>56.524303436279297</v>
      </c>
      <c r="E752" s="54">
        <v>54.638282775878906</v>
      </c>
    </row>
    <row r="753" spans="1:5" ht="30" x14ac:dyDescent="0.25">
      <c r="A753" s="5" t="s">
        <v>1515</v>
      </c>
      <c r="B753" s="15" t="s">
        <v>1516</v>
      </c>
      <c r="C753" s="20" t="s">
        <v>41</v>
      </c>
      <c r="D753" s="46">
        <v>0</v>
      </c>
      <c r="E753" s="57">
        <v>0</v>
      </c>
    </row>
    <row r="754" spans="1:5" ht="30" x14ac:dyDescent="0.25">
      <c r="A754" s="5" t="s">
        <v>1517</v>
      </c>
      <c r="B754" s="15" t="s">
        <v>1518</v>
      </c>
      <c r="C754" s="20" t="s">
        <v>371</v>
      </c>
      <c r="D754" s="48">
        <v>1246.3896484375</v>
      </c>
      <c r="E754" s="56">
        <v>995.5626220703125</v>
      </c>
    </row>
    <row r="755" spans="1:5" ht="45" x14ac:dyDescent="0.25">
      <c r="A755" s="5" t="s">
        <v>1519</v>
      </c>
      <c r="B755" s="15" t="s">
        <v>1520</v>
      </c>
      <c r="C755" s="20" t="s">
        <v>155</v>
      </c>
      <c r="D755" s="44">
        <v>41539.58984375</v>
      </c>
      <c r="E755" s="55">
        <v>36946.65625</v>
      </c>
    </row>
    <row r="756" spans="1:5" ht="30" x14ac:dyDescent="0.25">
      <c r="A756" s="5" t="s">
        <v>1521</v>
      </c>
      <c r="B756" s="15" t="s">
        <v>1522</v>
      </c>
      <c r="C756" s="20" t="s">
        <v>155</v>
      </c>
      <c r="D756" s="46">
        <v>0</v>
      </c>
      <c r="E756" s="57">
        <v>0</v>
      </c>
    </row>
    <row r="757" spans="1:5" ht="30" x14ac:dyDescent="0.25">
      <c r="A757" s="5" t="s">
        <v>1523</v>
      </c>
      <c r="B757" s="15" t="s">
        <v>1524</v>
      </c>
      <c r="C757" s="20" t="s">
        <v>155</v>
      </c>
      <c r="D757" s="44">
        <v>41539.58984375</v>
      </c>
      <c r="E757" s="55">
        <v>36946.65625</v>
      </c>
    </row>
    <row r="758" spans="1:5" ht="30" x14ac:dyDescent="0.25">
      <c r="A758" s="5" t="s">
        <v>1525</v>
      </c>
      <c r="B758" s="15" t="s">
        <v>1526</v>
      </c>
      <c r="C758" s="20" t="s">
        <v>155</v>
      </c>
      <c r="D758" s="45">
        <v>311.54693603515625</v>
      </c>
      <c r="E758" s="56">
        <v>277.09994506835937</v>
      </c>
    </row>
    <row r="759" spans="1:5" ht="30" x14ac:dyDescent="0.25">
      <c r="A759" s="5" t="s">
        <v>1527</v>
      </c>
      <c r="B759" s="15" t="s">
        <v>1528</v>
      </c>
      <c r="C759" s="20" t="s">
        <v>155</v>
      </c>
      <c r="D759" s="46">
        <v>0</v>
      </c>
      <c r="E759" s="57">
        <v>0</v>
      </c>
    </row>
    <row r="760" spans="1:5" ht="30" x14ac:dyDescent="0.25">
      <c r="A760" s="5" t="s">
        <v>1529</v>
      </c>
      <c r="B760" s="15" t="s">
        <v>1530</v>
      </c>
      <c r="C760" s="20" t="s">
        <v>54</v>
      </c>
      <c r="D760" s="42">
        <v>2.4906601905822754</v>
      </c>
      <c r="E760" s="53">
        <v>2.4906601905822754</v>
      </c>
    </row>
    <row r="761" spans="1:5" ht="30" x14ac:dyDescent="0.25">
      <c r="A761" s="5" t="s">
        <v>1531</v>
      </c>
      <c r="B761" s="15" t="s">
        <v>1532</v>
      </c>
      <c r="C761" s="20" t="s">
        <v>38</v>
      </c>
      <c r="D761" s="42">
        <v>9.767822265625</v>
      </c>
      <c r="E761" s="53">
        <v>9.4578065872192383</v>
      </c>
    </row>
    <row r="762" spans="1:5" ht="45" x14ac:dyDescent="0.25">
      <c r="A762" s="5" t="s">
        <v>1533</v>
      </c>
      <c r="B762" s="15" t="s">
        <v>1534</v>
      </c>
      <c r="C762" s="20" t="s">
        <v>33</v>
      </c>
      <c r="D762" s="43">
        <v>99.782028198242188</v>
      </c>
      <c r="E762" s="54">
        <v>99.79962158203125</v>
      </c>
    </row>
    <row r="763" spans="1:5" ht="45" x14ac:dyDescent="0.25">
      <c r="A763" s="5" t="s">
        <v>1535</v>
      </c>
      <c r="B763" s="15" t="s">
        <v>1536</v>
      </c>
      <c r="C763" s="20" t="s">
        <v>155</v>
      </c>
      <c r="D763" s="45">
        <v>429.9547119140625</v>
      </c>
      <c r="E763" s="56">
        <v>321.29733276367188</v>
      </c>
    </row>
    <row r="764" spans="1:5" ht="30" x14ac:dyDescent="0.25">
      <c r="A764" s="5" t="s">
        <v>1537</v>
      </c>
      <c r="B764" s="15" t="s">
        <v>1538</v>
      </c>
      <c r="C764" s="20" t="s">
        <v>38</v>
      </c>
      <c r="D764" s="47">
        <v>0.97489684820175171</v>
      </c>
      <c r="E764" s="58">
        <v>0.97489595413208008</v>
      </c>
    </row>
    <row r="765" spans="1:5" ht="45" x14ac:dyDescent="0.25">
      <c r="A765" s="5" t="s">
        <v>1539</v>
      </c>
      <c r="B765" s="15" t="s">
        <v>1540</v>
      </c>
      <c r="C765" s="20" t="s">
        <v>30</v>
      </c>
      <c r="D765" s="45">
        <v>143.65827941894531</v>
      </c>
      <c r="E765" s="54">
        <v>90.641098022460938</v>
      </c>
    </row>
    <row r="766" spans="1:5" ht="45" x14ac:dyDescent="0.25">
      <c r="A766" s="5" t="s">
        <v>1541</v>
      </c>
      <c r="B766" s="15" t="s">
        <v>1542</v>
      </c>
      <c r="C766" s="20" t="s">
        <v>1543</v>
      </c>
      <c r="D766" s="44">
        <v>641553.5625</v>
      </c>
      <c r="E766" s="55">
        <v>462831.96875</v>
      </c>
    </row>
    <row r="767" spans="1:5" ht="30" x14ac:dyDescent="0.25">
      <c r="A767" s="5" t="s">
        <v>1544</v>
      </c>
      <c r="B767" s="15" t="s">
        <v>1545</v>
      </c>
      <c r="C767" s="20" t="s">
        <v>41</v>
      </c>
      <c r="D767" s="45">
        <v>516.8240966796875</v>
      </c>
      <c r="E767" s="56">
        <v>431.43643188476562</v>
      </c>
    </row>
    <row r="768" spans="1:5" ht="45" x14ac:dyDescent="0.25">
      <c r="A768" s="5" t="s">
        <v>1546</v>
      </c>
      <c r="B768" s="15" t="s">
        <v>1547</v>
      </c>
      <c r="C768" s="20" t="s">
        <v>41</v>
      </c>
      <c r="D768" s="42">
        <v>4.4783310890197754</v>
      </c>
      <c r="E768" s="53">
        <v>3.945603609085083</v>
      </c>
    </row>
    <row r="769" spans="1:5" ht="30" x14ac:dyDescent="0.25">
      <c r="A769" s="5" t="s">
        <v>1548</v>
      </c>
      <c r="B769" s="15" t="s">
        <v>1549</v>
      </c>
      <c r="C769" s="20" t="s">
        <v>41</v>
      </c>
      <c r="D769" s="42">
        <v>4.4685697555541992</v>
      </c>
      <c r="E769" s="53">
        <v>3.9376976490020752</v>
      </c>
    </row>
    <row r="770" spans="1:5" ht="45" x14ac:dyDescent="0.25">
      <c r="A770" s="5" t="s">
        <v>1550</v>
      </c>
      <c r="B770" s="15" t="s">
        <v>1551</v>
      </c>
      <c r="C770" s="20" t="s">
        <v>41</v>
      </c>
      <c r="D770" s="50">
        <v>9.761475957930088E-3</v>
      </c>
      <c r="E770" s="61">
        <v>7.9059666022658348E-3</v>
      </c>
    </row>
    <row r="771" spans="1:5" ht="45" x14ac:dyDescent="0.25">
      <c r="A771" s="5" t="s">
        <v>1552</v>
      </c>
      <c r="B771" s="15" t="s">
        <v>1553</v>
      </c>
      <c r="C771" s="20" t="s">
        <v>71</v>
      </c>
      <c r="D771" s="44">
        <v>3643.4296875</v>
      </c>
      <c r="E771" s="55">
        <v>3685.532470703125</v>
      </c>
    </row>
    <row r="772" spans="1:5" ht="45" x14ac:dyDescent="0.25">
      <c r="A772" s="5" t="s">
        <v>1554</v>
      </c>
      <c r="B772" s="15" t="s">
        <v>1555</v>
      </c>
      <c r="C772" s="20" t="s">
        <v>122</v>
      </c>
      <c r="D772" s="44">
        <v>11469.1474609375</v>
      </c>
      <c r="E772" s="55">
        <v>12476.3759765625</v>
      </c>
    </row>
    <row r="773" spans="1:5" ht="45" x14ac:dyDescent="0.25">
      <c r="A773" s="5" t="s">
        <v>1556</v>
      </c>
      <c r="B773" s="15" t="s">
        <v>1557</v>
      </c>
      <c r="C773" s="20" t="s">
        <v>71</v>
      </c>
      <c r="D773" s="42">
        <v>7.9416308403015137</v>
      </c>
      <c r="E773" s="53">
        <v>7.3848509788513184</v>
      </c>
    </row>
    <row r="774" spans="1:5" ht="45" x14ac:dyDescent="0.25">
      <c r="A774" s="5" t="s">
        <v>1558</v>
      </c>
      <c r="B774" s="15" t="s">
        <v>1559</v>
      </c>
      <c r="C774" s="20" t="s">
        <v>122</v>
      </c>
      <c r="D774" s="43">
        <v>24.999446868896484</v>
      </c>
      <c r="E774" s="54">
        <v>24.999420166015625</v>
      </c>
    </row>
    <row r="775" spans="1:5" ht="30" x14ac:dyDescent="0.25">
      <c r="A775" s="5" t="s">
        <v>1560</v>
      </c>
      <c r="B775" s="15" t="s">
        <v>1561</v>
      </c>
      <c r="C775" s="20" t="s">
        <v>54</v>
      </c>
      <c r="D775" s="42">
        <v>8.0946455001831055</v>
      </c>
      <c r="E775" s="53">
        <v>8.0946455001831055</v>
      </c>
    </row>
    <row r="776" spans="1:5" ht="30" x14ac:dyDescent="0.25">
      <c r="A776" s="5" t="s">
        <v>1562</v>
      </c>
      <c r="B776" s="15" t="s">
        <v>1563</v>
      </c>
      <c r="C776" s="20" t="s">
        <v>155</v>
      </c>
      <c r="D776" s="45">
        <v>191.46701049804687</v>
      </c>
      <c r="E776" s="56">
        <v>156.33366394042969</v>
      </c>
    </row>
    <row r="777" spans="1:5" ht="30" x14ac:dyDescent="0.25">
      <c r="A777" s="5" t="s">
        <v>1564</v>
      </c>
      <c r="B777" s="15" t="s">
        <v>1565</v>
      </c>
      <c r="C777" s="20" t="s">
        <v>125</v>
      </c>
      <c r="D777" s="42">
        <v>1.211003303527832</v>
      </c>
      <c r="E777" s="53">
        <v>1.2012640237808228</v>
      </c>
    </row>
    <row r="778" spans="1:5" ht="30" x14ac:dyDescent="0.25">
      <c r="A778" s="5" t="s">
        <v>1566</v>
      </c>
      <c r="B778" s="15" t="s">
        <v>1567</v>
      </c>
      <c r="C778" s="20"/>
      <c r="D778" s="12" t="s">
        <v>1568</v>
      </c>
      <c r="E778" s="33" t="s">
        <v>1568</v>
      </c>
    </row>
    <row r="779" spans="1:5" ht="30" x14ac:dyDescent="0.25">
      <c r="A779" s="5" t="s">
        <v>1569</v>
      </c>
      <c r="B779" s="15" t="s">
        <v>1570</v>
      </c>
      <c r="C779" s="20"/>
      <c r="D779" s="12" t="s">
        <v>1568</v>
      </c>
      <c r="E779" s="33" t="s">
        <v>1568</v>
      </c>
    </row>
    <row r="780" spans="1:5" ht="30" x14ac:dyDescent="0.25">
      <c r="A780" s="5" t="s">
        <v>1571</v>
      </c>
      <c r="B780" s="15" t="s">
        <v>1572</v>
      </c>
      <c r="C780" s="20"/>
      <c r="D780" s="42">
        <v>1</v>
      </c>
      <c r="E780" s="53">
        <v>1</v>
      </c>
    </row>
    <row r="781" spans="1:5" ht="30" x14ac:dyDescent="0.25">
      <c r="A781" s="5" t="s">
        <v>1573</v>
      </c>
      <c r="B781" s="15" t="s">
        <v>210</v>
      </c>
      <c r="C781" s="20"/>
      <c r="D781" s="42">
        <v>1</v>
      </c>
      <c r="E781" s="53">
        <v>1</v>
      </c>
    </row>
    <row r="782" spans="1:5" ht="30" x14ac:dyDescent="0.25">
      <c r="A782" s="5" t="s">
        <v>1574</v>
      </c>
      <c r="B782" s="15" t="s">
        <v>1575</v>
      </c>
      <c r="C782" s="20" t="s">
        <v>155</v>
      </c>
      <c r="D782" s="45">
        <v>554.76904296875</v>
      </c>
      <c r="E782" s="56">
        <v>457.01895141601562</v>
      </c>
    </row>
    <row r="783" spans="1:5" ht="30" x14ac:dyDescent="0.25">
      <c r="A783" s="5" t="s">
        <v>1576</v>
      </c>
      <c r="B783" s="15" t="s">
        <v>1577</v>
      </c>
      <c r="C783" s="20" t="s">
        <v>155</v>
      </c>
      <c r="D783" s="45">
        <v>554.76904296875</v>
      </c>
      <c r="E783" s="56">
        <v>457.01895141601562</v>
      </c>
    </row>
    <row r="784" spans="1:5" ht="30" x14ac:dyDescent="0.25">
      <c r="A784" s="5" t="s">
        <v>1578</v>
      </c>
      <c r="B784" s="15" t="s">
        <v>1579</v>
      </c>
      <c r="C784" s="20" t="s">
        <v>155</v>
      </c>
      <c r="D784" s="45">
        <v>549.22137451171875</v>
      </c>
      <c r="E784" s="56">
        <v>452.44876098632812</v>
      </c>
    </row>
    <row r="785" spans="1:5" ht="30" x14ac:dyDescent="0.25">
      <c r="A785" s="5" t="s">
        <v>1580</v>
      </c>
      <c r="B785" s="15" t="s">
        <v>1581</v>
      </c>
      <c r="C785" s="20" t="s">
        <v>162</v>
      </c>
      <c r="D785" s="43">
        <v>27.812786102294922</v>
      </c>
      <c r="E785" s="54">
        <v>22.912502288818359</v>
      </c>
    </row>
    <row r="786" spans="1:5" ht="30" x14ac:dyDescent="0.25">
      <c r="A786" s="5" t="s">
        <v>1582</v>
      </c>
      <c r="B786" s="15" t="s">
        <v>1583</v>
      </c>
      <c r="C786" s="20" t="s">
        <v>54</v>
      </c>
      <c r="D786" s="45">
        <v>166.87425231933594</v>
      </c>
      <c r="E786" s="56">
        <v>166.87425231933594</v>
      </c>
    </row>
    <row r="787" spans="1:5" ht="30" x14ac:dyDescent="0.25">
      <c r="A787" s="5" t="s">
        <v>1584</v>
      </c>
      <c r="B787" s="15" t="s">
        <v>1585</v>
      </c>
      <c r="C787" s="20" t="s">
        <v>54</v>
      </c>
      <c r="D787" s="45">
        <v>166.87425231933594</v>
      </c>
      <c r="E787" s="56">
        <v>166.87425231933594</v>
      </c>
    </row>
    <row r="788" spans="1:5" ht="30" x14ac:dyDescent="0.25">
      <c r="A788" s="5" t="s">
        <v>1586</v>
      </c>
      <c r="B788" s="15" t="s">
        <v>1587</v>
      </c>
      <c r="C788" s="20" t="s">
        <v>33</v>
      </c>
      <c r="D788" s="43">
        <v>79.999992370605469</v>
      </c>
      <c r="E788" s="54">
        <v>79.999992370605469</v>
      </c>
    </row>
    <row r="789" spans="1:5" ht="30" x14ac:dyDescent="0.25">
      <c r="A789" s="5" t="s">
        <v>1588</v>
      </c>
      <c r="B789" s="15" t="s">
        <v>1589</v>
      </c>
      <c r="C789" s="20" t="s">
        <v>33</v>
      </c>
      <c r="D789" s="43">
        <v>80.425712585449219</v>
      </c>
      <c r="E789" s="54">
        <v>80.425544738769531</v>
      </c>
    </row>
    <row r="790" spans="1:5" ht="30" x14ac:dyDescent="0.25">
      <c r="A790" s="5" t="s">
        <v>1590</v>
      </c>
      <c r="B790" s="15" t="s">
        <v>204</v>
      </c>
      <c r="C790" s="20"/>
      <c r="D790" s="48">
        <v>1200</v>
      </c>
      <c r="E790" s="59">
        <v>1200</v>
      </c>
    </row>
    <row r="791" spans="1:5" ht="30" x14ac:dyDescent="0.25">
      <c r="A791" s="5" t="s">
        <v>1591</v>
      </c>
      <c r="B791" s="15" t="s">
        <v>1592</v>
      </c>
      <c r="C791" s="20" t="s">
        <v>155</v>
      </c>
      <c r="D791" s="42">
        <v>5.5476851463317871</v>
      </c>
      <c r="E791" s="53">
        <v>4.5701851844787598</v>
      </c>
    </row>
    <row r="792" spans="1:5" ht="30" x14ac:dyDescent="0.25">
      <c r="A792" s="5" t="s">
        <v>1593</v>
      </c>
      <c r="B792" s="15" t="s">
        <v>208</v>
      </c>
      <c r="C792" s="20" t="s">
        <v>33</v>
      </c>
      <c r="D792" s="43">
        <v>99.000007629394531</v>
      </c>
      <c r="E792" s="54">
        <v>99</v>
      </c>
    </row>
    <row r="793" spans="1:5" ht="30" x14ac:dyDescent="0.25">
      <c r="A793" s="5" t="s">
        <v>1594</v>
      </c>
      <c r="B793" s="15" t="s">
        <v>1595</v>
      </c>
      <c r="C793" s="20"/>
      <c r="D793" s="12" t="s">
        <v>1596</v>
      </c>
      <c r="E793" s="33" t="s">
        <v>1596</v>
      </c>
    </row>
    <row r="794" spans="1:5" ht="30" x14ac:dyDescent="0.25">
      <c r="A794" s="5" t="s">
        <v>1597</v>
      </c>
      <c r="B794" s="15" t="s">
        <v>1598</v>
      </c>
      <c r="C794" s="20" t="s">
        <v>155</v>
      </c>
      <c r="D794" s="45">
        <v>605.85479736328125</v>
      </c>
      <c r="E794" s="56">
        <v>499.77664184570312</v>
      </c>
    </row>
    <row r="795" spans="1:5" ht="30" x14ac:dyDescent="0.25">
      <c r="A795" s="5" t="s">
        <v>1599</v>
      </c>
      <c r="B795" s="15" t="s">
        <v>1600</v>
      </c>
      <c r="C795" s="20" t="s">
        <v>33</v>
      </c>
      <c r="D795" s="43">
        <v>96.165557861328125</v>
      </c>
      <c r="E795" s="54">
        <v>96.03668212890625</v>
      </c>
    </row>
    <row r="796" spans="1:5" ht="30" x14ac:dyDescent="0.25">
      <c r="A796" s="5" t="s">
        <v>221</v>
      </c>
      <c r="B796" s="15" t="s">
        <v>1601</v>
      </c>
      <c r="C796" s="20"/>
      <c r="D796" s="42">
        <v>1.0499999523162842</v>
      </c>
      <c r="E796" s="53">
        <v>1.0499999523162842</v>
      </c>
    </row>
    <row r="797" spans="1:5" ht="30" x14ac:dyDescent="0.25">
      <c r="A797" s="5" t="s">
        <v>1602</v>
      </c>
      <c r="B797" s="15" t="s">
        <v>1603</v>
      </c>
      <c r="C797" s="20"/>
      <c r="D797" s="42">
        <v>1</v>
      </c>
      <c r="E797" s="53">
        <v>1</v>
      </c>
    </row>
    <row r="798" spans="1:5" ht="30" x14ac:dyDescent="0.25">
      <c r="A798" s="5" t="s">
        <v>1604</v>
      </c>
      <c r="B798" s="15" t="s">
        <v>1605</v>
      </c>
      <c r="C798" s="20" t="s">
        <v>155</v>
      </c>
      <c r="D798" s="45">
        <v>577.00457763671875</v>
      </c>
      <c r="E798" s="56">
        <v>475.977783203125</v>
      </c>
    </row>
    <row r="799" spans="1:5" ht="30" x14ac:dyDescent="0.25">
      <c r="A799" s="5" t="s">
        <v>1606</v>
      </c>
      <c r="B799" s="15" t="s">
        <v>1607</v>
      </c>
      <c r="C799" s="20" t="s">
        <v>155</v>
      </c>
      <c r="D799" s="45">
        <v>554.76904296875</v>
      </c>
      <c r="E799" s="56">
        <v>457.01895141601562</v>
      </c>
    </row>
    <row r="800" spans="1:5" ht="30" x14ac:dyDescent="0.25">
      <c r="A800" s="5" t="s">
        <v>1608</v>
      </c>
      <c r="B800" s="15" t="s">
        <v>1609</v>
      </c>
      <c r="C800" s="20" t="s">
        <v>33</v>
      </c>
      <c r="D800" s="43">
        <v>96.146385192871094</v>
      </c>
      <c r="E800" s="54">
        <v>96.016868591308594</v>
      </c>
    </row>
    <row r="801" spans="1:5" ht="30" x14ac:dyDescent="0.25">
      <c r="A801" s="5" t="s">
        <v>1610</v>
      </c>
      <c r="B801" s="15" t="s">
        <v>1611</v>
      </c>
      <c r="C801" s="20" t="s">
        <v>155</v>
      </c>
      <c r="D801" s="43">
        <v>22.235546112060547</v>
      </c>
      <c r="E801" s="54">
        <v>18.958824157714844</v>
      </c>
    </row>
    <row r="802" spans="1:5" ht="30" x14ac:dyDescent="0.25">
      <c r="A802" s="5" t="s">
        <v>1612</v>
      </c>
      <c r="B802" s="15" t="s">
        <v>1613</v>
      </c>
      <c r="C802" s="20" t="s">
        <v>155</v>
      </c>
      <c r="D802" s="45">
        <v>582.5074462890625</v>
      </c>
      <c r="E802" s="56">
        <v>479.869873046875</v>
      </c>
    </row>
    <row r="803" spans="1:5" x14ac:dyDescent="0.25">
      <c r="A803" s="5" t="s">
        <v>1614</v>
      </c>
      <c r="B803" s="15" t="s">
        <v>1615</v>
      </c>
      <c r="C803" s="20"/>
      <c r="D803" s="12" t="s">
        <v>1568</v>
      </c>
      <c r="E803" s="33" t="s">
        <v>1568</v>
      </c>
    </row>
    <row r="804" spans="1:5" ht="30" x14ac:dyDescent="0.25">
      <c r="A804" s="5" t="s">
        <v>1616</v>
      </c>
      <c r="B804" s="15" t="s">
        <v>1617</v>
      </c>
      <c r="C804" s="20"/>
      <c r="D804" s="12" t="s">
        <v>1568</v>
      </c>
      <c r="E804" s="33" t="s">
        <v>1568</v>
      </c>
    </row>
    <row r="805" spans="1:5" ht="30" x14ac:dyDescent="0.25">
      <c r="A805" s="5" t="s">
        <v>1618</v>
      </c>
      <c r="B805" s="15" t="s">
        <v>1619</v>
      </c>
      <c r="C805" s="20"/>
      <c r="D805" s="42">
        <v>1</v>
      </c>
      <c r="E805" s="53">
        <v>1</v>
      </c>
    </row>
    <row r="806" spans="1:5" ht="30" x14ac:dyDescent="0.25">
      <c r="A806" s="5" t="s">
        <v>1620</v>
      </c>
      <c r="B806" s="15" t="s">
        <v>152</v>
      </c>
      <c r="C806" s="20"/>
      <c r="D806" s="42">
        <v>1</v>
      </c>
      <c r="E806" s="53">
        <v>1</v>
      </c>
    </row>
    <row r="807" spans="1:5" ht="30" x14ac:dyDescent="0.25">
      <c r="A807" s="5" t="s">
        <v>1621</v>
      </c>
      <c r="B807" s="15" t="s">
        <v>1622</v>
      </c>
      <c r="C807" s="20" t="s">
        <v>155</v>
      </c>
      <c r="D807" s="48">
        <v>1125.549072265625</v>
      </c>
      <c r="E807" s="56">
        <v>811.3736572265625</v>
      </c>
    </row>
    <row r="808" spans="1:5" ht="30" x14ac:dyDescent="0.25">
      <c r="A808" s="5" t="s">
        <v>1623</v>
      </c>
      <c r="B808" s="15" t="s">
        <v>1624</v>
      </c>
      <c r="C808" s="20" t="s">
        <v>155</v>
      </c>
      <c r="D808" s="48">
        <v>1125.549072265625</v>
      </c>
      <c r="E808" s="56">
        <v>811.3736572265625</v>
      </c>
    </row>
    <row r="809" spans="1:5" ht="30" x14ac:dyDescent="0.25">
      <c r="A809" s="5" t="s">
        <v>1625</v>
      </c>
      <c r="B809" s="15" t="s">
        <v>1626</v>
      </c>
      <c r="C809" s="20" t="s">
        <v>155</v>
      </c>
      <c r="D809" s="48">
        <v>1114.2935791015625</v>
      </c>
      <c r="E809" s="56">
        <v>803.25994873046875</v>
      </c>
    </row>
    <row r="810" spans="1:5" ht="30" x14ac:dyDescent="0.25">
      <c r="A810" s="5" t="s">
        <v>1627</v>
      </c>
      <c r="B810" s="15" t="s">
        <v>1628</v>
      </c>
      <c r="C810" s="20" t="s">
        <v>162</v>
      </c>
      <c r="D810" s="45">
        <v>179.59394836425781</v>
      </c>
      <c r="E810" s="56">
        <v>129.45399475097656</v>
      </c>
    </row>
    <row r="811" spans="1:5" ht="30" x14ac:dyDescent="0.25">
      <c r="A811" s="5" t="s">
        <v>1629</v>
      </c>
      <c r="B811" s="15" t="s">
        <v>1630</v>
      </c>
      <c r="C811" s="20" t="s">
        <v>54</v>
      </c>
      <c r="D811" s="43">
        <v>50.550266265869141</v>
      </c>
      <c r="E811" s="54">
        <v>50.550266265869141</v>
      </c>
    </row>
    <row r="812" spans="1:5" ht="30" x14ac:dyDescent="0.25">
      <c r="A812" s="5" t="s">
        <v>1631</v>
      </c>
      <c r="B812" s="15" t="s">
        <v>1632</v>
      </c>
      <c r="C812" s="20" t="s">
        <v>54</v>
      </c>
      <c r="D812" s="43">
        <v>50.550266265869141</v>
      </c>
      <c r="E812" s="54">
        <v>50.550266265869141</v>
      </c>
    </row>
    <row r="813" spans="1:5" ht="30" x14ac:dyDescent="0.25">
      <c r="A813" s="5" t="s">
        <v>1633</v>
      </c>
      <c r="B813" s="15" t="s">
        <v>1634</v>
      </c>
      <c r="C813" s="20" t="s">
        <v>33</v>
      </c>
      <c r="D813" s="43">
        <v>79.999992370605469</v>
      </c>
      <c r="E813" s="54">
        <v>79.999992370605469</v>
      </c>
    </row>
    <row r="814" spans="1:5" ht="30" x14ac:dyDescent="0.25">
      <c r="A814" s="5" t="s">
        <v>1635</v>
      </c>
      <c r="B814" s="15" t="s">
        <v>1636</v>
      </c>
      <c r="C814" s="20" t="s">
        <v>33</v>
      </c>
      <c r="D814" s="43">
        <v>80.130424499511719</v>
      </c>
      <c r="E814" s="54">
        <v>80.126846313476563</v>
      </c>
    </row>
    <row r="815" spans="1:5" x14ac:dyDescent="0.25">
      <c r="A815" s="5" t="s">
        <v>1637</v>
      </c>
      <c r="B815" s="15" t="s">
        <v>146</v>
      </c>
      <c r="C815" s="20"/>
      <c r="D815" s="48">
        <v>1200</v>
      </c>
      <c r="E815" s="59">
        <v>1200</v>
      </c>
    </row>
    <row r="816" spans="1:5" ht="30" x14ac:dyDescent="0.25">
      <c r="A816" s="5" t="s">
        <v>1638</v>
      </c>
      <c r="B816" s="15" t="s">
        <v>1639</v>
      </c>
      <c r="C816" s="20" t="s">
        <v>155</v>
      </c>
      <c r="D816" s="43">
        <v>11.25547981262207</v>
      </c>
      <c r="E816" s="53">
        <v>8.1137294769287109</v>
      </c>
    </row>
    <row r="817" spans="1:5" ht="30" x14ac:dyDescent="0.25">
      <c r="A817" s="5" t="s">
        <v>1640</v>
      </c>
      <c r="B817" s="15" t="s">
        <v>150</v>
      </c>
      <c r="C817" s="20" t="s">
        <v>33</v>
      </c>
      <c r="D817" s="43">
        <v>99</v>
      </c>
      <c r="E817" s="54">
        <v>99</v>
      </c>
    </row>
    <row r="818" spans="1:5" x14ac:dyDescent="0.25">
      <c r="A818" s="5" t="s">
        <v>1641</v>
      </c>
      <c r="B818" s="15" t="s">
        <v>1642</v>
      </c>
      <c r="C818" s="20"/>
      <c r="D818" s="12" t="s">
        <v>1596</v>
      </c>
      <c r="E818" s="33" t="s">
        <v>1596</v>
      </c>
    </row>
    <row r="819" spans="1:5" ht="30" x14ac:dyDescent="0.25">
      <c r="A819" s="5" t="s">
        <v>1643</v>
      </c>
      <c r="B819" s="15" t="s">
        <v>1644</v>
      </c>
      <c r="C819" s="20" t="s">
        <v>155</v>
      </c>
      <c r="D819" s="48">
        <v>1224.0113525390625</v>
      </c>
      <c r="E819" s="56">
        <v>883.96673583984375</v>
      </c>
    </row>
    <row r="820" spans="1:5" ht="30" x14ac:dyDescent="0.25">
      <c r="A820" s="5" t="s">
        <v>1645</v>
      </c>
      <c r="B820" s="15" t="s">
        <v>1646</v>
      </c>
      <c r="C820" s="20" t="s">
        <v>33</v>
      </c>
      <c r="D820" s="43">
        <v>96.570709228515625</v>
      </c>
      <c r="E820" s="54">
        <v>96.395217895507812</v>
      </c>
    </row>
    <row r="821" spans="1:5" ht="30" x14ac:dyDescent="0.25">
      <c r="A821" s="5" t="s">
        <v>165</v>
      </c>
      <c r="B821" s="15" t="s">
        <v>1647</v>
      </c>
      <c r="C821" s="20"/>
      <c r="D821" s="42">
        <v>1.0499999523162842</v>
      </c>
      <c r="E821" s="53">
        <v>1.0499999523162842</v>
      </c>
    </row>
    <row r="822" spans="1:5" ht="30" x14ac:dyDescent="0.25">
      <c r="A822" s="5" t="s">
        <v>1648</v>
      </c>
      <c r="B822" s="15" t="s">
        <v>1649</v>
      </c>
      <c r="C822" s="20"/>
      <c r="D822" s="42">
        <v>1</v>
      </c>
      <c r="E822" s="53">
        <v>1</v>
      </c>
    </row>
    <row r="823" spans="1:5" ht="30" x14ac:dyDescent="0.25">
      <c r="A823" s="5" t="s">
        <v>1650</v>
      </c>
      <c r="B823" s="15" t="s">
        <v>1651</v>
      </c>
      <c r="C823" s="20" t="s">
        <v>155</v>
      </c>
      <c r="D823" s="48">
        <v>1165.72509765625</v>
      </c>
      <c r="E823" s="56">
        <v>841.87310791015625</v>
      </c>
    </row>
    <row r="824" spans="1:5" ht="30" x14ac:dyDescent="0.25">
      <c r="A824" s="5" t="s">
        <v>1652</v>
      </c>
      <c r="B824" s="15" t="s">
        <v>1653</v>
      </c>
      <c r="C824" s="20" t="s">
        <v>155</v>
      </c>
      <c r="D824" s="48">
        <v>1125.549072265625</v>
      </c>
      <c r="E824" s="56">
        <v>811.3736572265625</v>
      </c>
    </row>
    <row r="825" spans="1:5" ht="30" x14ac:dyDescent="0.25">
      <c r="A825" s="5" t="s">
        <v>1654</v>
      </c>
      <c r="B825" s="15" t="s">
        <v>1655</v>
      </c>
      <c r="C825" s="20" t="s">
        <v>33</v>
      </c>
      <c r="D825" s="43">
        <v>96.553558349609375</v>
      </c>
      <c r="E825" s="54">
        <v>96.377197265625</v>
      </c>
    </row>
    <row r="826" spans="1:5" ht="30" x14ac:dyDescent="0.25">
      <c r="A826" s="5" t="s">
        <v>1656</v>
      </c>
      <c r="B826" s="15" t="s">
        <v>1657</v>
      </c>
      <c r="C826" s="20" t="s">
        <v>155</v>
      </c>
      <c r="D826" s="43">
        <v>40.176021575927734</v>
      </c>
      <c r="E826" s="54">
        <v>30.499425888061523</v>
      </c>
    </row>
    <row r="827" spans="1:5" ht="30" x14ac:dyDescent="0.25">
      <c r="A827" s="5" t="s">
        <v>1658</v>
      </c>
      <c r="B827" s="15" t="s">
        <v>1659</v>
      </c>
      <c r="C827" s="20" t="s">
        <v>155</v>
      </c>
      <c r="D827" s="48">
        <v>1181.826416015625</v>
      </c>
      <c r="E827" s="56">
        <v>851.94219970703125</v>
      </c>
    </row>
    <row r="828" spans="1:5" ht="30" x14ac:dyDescent="0.25">
      <c r="A828" s="5" t="s">
        <v>1660</v>
      </c>
      <c r="B828" s="15" t="s">
        <v>1661</v>
      </c>
      <c r="C828" s="20"/>
      <c r="D828" s="12" t="s">
        <v>1568</v>
      </c>
      <c r="E828" s="33" t="s">
        <v>1568</v>
      </c>
    </row>
    <row r="829" spans="1:5" ht="30" x14ac:dyDescent="0.25">
      <c r="A829" s="5" t="s">
        <v>1662</v>
      </c>
      <c r="B829" s="15" t="s">
        <v>1663</v>
      </c>
      <c r="C829" s="20"/>
      <c r="D829" s="12" t="s">
        <v>1568</v>
      </c>
      <c r="E829" s="33" t="s">
        <v>1568</v>
      </c>
    </row>
    <row r="830" spans="1:5" ht="30" x14ac:dyDescent="0.25">
      <c r="A830" s="5" t="s">
        <v>1664</v>
      </c>
      <c r="B830" s="15" t="s">
        <v>1665</v>
      </c>
      <c r="C830" s="20"/>
      <c r="D830" s="42">
        <v>1</v>
      </c>
      <c r="E830" s="53">
        <v>1</v>
      </c>
    </row>
    <row r="831" spans="1:5" ht="30" x14ac:dyDescent="0.25">
      <c r="A831" s="5" t="s">
        <v>1666</v>
      </c>
      <c r="B831" s="15" t="s">
        <v>182</v>
      </c>
      <c r="C831" s="20"/>
      <c r="D831" s="42">
        <v>1</v>
      </c>
      <c r="E831" s="53">
        <v>1</v>
      </c>
    </row>
    <row r="832" spans="1:5" ht="30" x14ac:dyDescent="0.25">
      <c r="A832" s="5" t="s">
        <v>1667</v>
      </c>
      <c r="B832" s="15" t="s">
        <v>1668</v>
      </c>
      <c r="C832" s="20" t="s">
        <v>155</v>
      </c>
      <c r="D832" s="45">
        <v>268.91259765625</v>
      </c>
      <c r="E832" s="56">
        <v>221.51983642578125</v>
      </c>
    </row>
    <row r="833" spans="1:5" ht="30" x14ac:dyDescent="0.25">
      <c r="A833" s="5" t="s">
        <v>1669</v>
      </c>
      <c r="B833" s="15" t="s">
        <v>1670</v>
      </c>
      <c r="C833" s="20" t="s">
        <v>155</v>
      </c>
      <c r="D833" s="45">
        <v>268.91259765625</v>
      </c>
      <c r="E833" s="56">
        <v>221.51983642578125</v>
      </c>
    </row>
    <row r="834" spans="1:5" ht="30" x14ac:dyDescent="0.25">
      <c r="A834" s="5" t="s">
        <v>1671</v>
      </c>
      <c r="B834" s="15" t="s">
        <v>1672</v>
      </c>
      <c r="C834" s="20" t="s">
        <v>155</v>
      </c>
      <c r="D834" s="45">
        <v>266.22348022460937</v>
      </c>
      <c r="E834" s="56">
        <v>219.30464172363281</v>
      </c>
    </row>
    <row r="835" spans="1:5" ht="30" x14ac:dyDescent="0.25">
      <c r="A835" s="5" t="s">
        <v>1673</v>
      </c>
      <c r="B835" s="15" t="s">
        <v>1674</v>
      </c>
      <c r="C835" s="20" t="s">
        <v>162</v>
      </c>
      <c r="D835" s="43">
        <v>26.722089767456055</v>
      </c>
      <c r="E835" s="54">
        <v>22.013971328735352</v>
      </c>
    </row>
    <row r="836" spans="1:5" ht="30" x14ac:dyDescent="0.25">
      <c r="A836" s="5" t="s">
        <v>1675</v>
      </c>
      <c r="B836" s="15" t="s">
        <v>1676</v>
      </c>
      <c r="C836" s="20" t="s">
        <v>54</v>
      </c>
      <c r="D836" s="43">
        <v>81.905555725097656</v>
      </c>
      <c r="E836" s="54">
        <v>81.905555725097656</v>
      </c>
    </row>
    <row r="837" spans="1:5" ht="30" x14ac:dyDescent="0.25">
      <c r="A837" s="5" t="s">
        <v>1677</v>
      </c>
      <c r="B837" s="15" t="s">
        <v>1678</v>
      </c>
      <c r="C837" s="20" t="s">
        <v>54</v>
      </c>
      <c r="D837" s="43">
        <v>81.905555725097656</v>
      </c>
      <c r="E837" s="54">
        <v>81.905555725097656</v>
      </c>
    </row>
    <row r="838" spans="1:5" ht="30" x14ac:dyDescent="0.25">
      <c r="A838" s="5" t="s">
        <v>1679</v>
      </c>
      <c r="B838" s="15" t="s">
        <v>1680</v>
      </c>
      <c r="C838" s="20" t="s">
        <v>33</v>
      </c>
      <c r="D838" s="43">
        <v>79.999992370605469</v>
      </c>
      <c r="E838" s="54">
        <v>79.999992370605469</v>
      </c>
    </row>
    <row r="839" spans="1:5" ht="30" x14ac:dyDescent="0.25">
      <c r="A839" s="5" t="s">
        <v>1681</v>
      </c>
      <c r="B839" s="15" t="s">
        <v>1682</v>
      </c>
      <c r="C839" s="20" t="s">
        <v>33</v>
      </c>
      <c r="D839" s="43">
        <v>80.216941833496094</v>
      </c>
      <c r="E839" s="54">
        <v>80.219963073730469</v>
      </c>
    </row>
    <row r="840" spans="1:5" ht="30" x14ac:dyDescent="0.25">
      <c r="A840" s="5" t="s">
        <v>1683</v>
      </c>
      <c r="B840" s="15" t="s">
        <v>176</v>
      </c>
      <c r="C840" s="20"/>
      <c r="D840" s="48">
        <v>1200</v>
      </c>
      <c r="E840" s="59">
        <v>1200</v>
      </c>
    </row>
    <row r="841" spans="1:5" ht="30" x14ac:dyDescent="0.25">
      <c r="A841" s="5" t="s">
        <v>1684</v>
      </c>
      <c r="B841" s="15" t="s">
        <v>1685</v>
      </c>
      <c r="C841" s="20" t="s">
        <v>155</v>
      </c>
      <c r="D841" s="42">
        <v>2.6891233921051025</v>
      </c>
      <c r="E841" s="53">
        <v>2.2151963710784912</v>
      </c>
    </row>
    <row r="842" spans="1:5" ht="30" x14ac:dyDescent="0.25">
      <c r="A842" s="5" t="s">
        <v>1686</v>
      </c>
      <c r="B842" s="15" t="s">
        <v>180</v>
      </c>
      <c r="C842" s="20" t="s">
        <v>33</v>
      </c>
      <c r="D842" s="43">
        <v>99</v>
      </c>
      <c r="E842" s="54">
        <v>99</v>
      </c>
    </row>
    <row r="843" spans="1:5" ht="30" x14ac:dyDescent="0.25">
      <c r="A843" s="5" t="s">
        <v>1687</v>
      </c>
      <c r="B843" s="15" t="s">
        <v>1688</v>
      </c>
      <c r="C843" s="20"/>
      <c r="D843" s="12" t="s">
        <v>1596</v>
      </c>
      <c r="E843" s="33" t="s">
        <v>1596</v>
      </c>
    </row>
    <row r="844" spans="1:5" ht="30" x14ac:dyDescent="0.25">
      <c r="A844" s="5" t="s">
        <v>1689</v>
      </c>
      <c r="B844" s="15" t="s">
        <v>1690</v>
      </c>
      <c r="C844" s="20" t="s">
        <v>155</v>
      </c>
      <c r="D844" s="45">
        <v>295.30325317382812</v>
      </c>
      <c r="E844" s="56">
        <v>243.68000793457031</v>
      </c>
    </row>
    <row r="845" spans="1:5" ht="30" x14ac:dyDescent="0.25">
      <c r="A845" s="5" t="s">
        <v>1691</v>
      </c>
      <c r="B845" s="15" t="s">
        <v>1692</v>
      </c>
      <c r="C845" s="20" t="s">
        <v>33</v>
      </c>
      <c r="D845" s="43">
        <v>95.638168334960938</v>
      </c>
      <c r="E845" s="54">
        <v>95.473968505859375</v>
      </c>
    </row>
    <row r="846" spans="1:5" ht="30" x14ac:dyDescent="0.25">
      <c r="A846" s="5" t="s">
        <v>193</v>
      </c>
      <c r="B846" s="15" t="s">
        <v>1693</v>
      </c>
      <c r="C846" s="20"/>
      <c r="D846" s="42">
        <v>1.0499999523162842</v>
      </c>
      <c r="E846" s="53">
        <v>1.0499999523162842</v>
      </c>
    </row>
    <row r="847" spans="1:5" ht="30" x14ac:dyDescent="0.25">
      <c r="A847" s="5" t="s">
        <v>1694</v>
      </c>
      <c r="B847" s="15" t="s">
        <v>1695</v>
      </c>
      <c r="C847" s="20"/>
      <c r="D847" s="42">
        <v>1</v>
      </c>
      <c r="E847" s="53">
        <v>1</v>
      </c>
    </row>
    <row r="848" spans="1:5" ht="30" x14ac:dyDescent="0.25">
      <c r="A848" s="5" t="s">
        <v>1696</v>
      </c>
      <c r="B848" s="15" t="s">
        <v>1697</v>
      </c>
      <c r="C848" s="20" t="s">
        <v>155</v>
      </c>
      <c r="D848" s="45">
        <v>281.2412109375</v>
      </c>
      <c r="E848" s="56">
        <v>232.07620239257812</v>
      </c>
    </row>
    <row r="849" spans="1:5" ht="30" x14ac:dyDescent="0.25">
      <c r="A849" s="5" t="s">
        <v>1698</v>
      </c>
      <c r="B849" s="15" t="s">
        <v>1699</v>
      </c>
      <c r="C849" s="20" t="s">
        <v>155</v>
      </c>
      <c r="D849" s="45">
        <v>268.91259765625</v>
      </c>
      <c r="E849" s="56">
        <v>221.51983642578125</v>
      </c>
    </row>
    <row r="850" spans="1:5" ht="30" x14ac:dyDescent="0.25">
      <c r="A850" s="5" t="s">
        <v>1700</v>
      </c>
      <c r="B850" s="15" t="s">
        <v>1701</v>
      </c>
      <c r="C850" s="20" t="s">
        <v>33</v>
      </c>
      <c r="D850" s="43">
        <v>95.616355895996094</v>
      </c>
      <c r="E850" s="54">
        <v>95.451339721679688</v>
      </c>
    </row>
    <row r="851" spans="1:5" ht="30" x14ac:dyDescent="0.25">
      <c r="A851" s="5" t="s">
        <v>1702</v>
      </c>
      <c r="B851" s="15" t="s">
        <v>1703</v>
      </c>
      <c r="C851" s="20" t="s">
        <v>155</v>
      </c>
      <c r="D851" s="43">
        <v>12.328604698181152</v>
      </c>
      <c r="E851" s="54">
        <v>10.55635929107666</v>
      </c>
    </row>
    <row r="852" spans="1:5" ht="30" x14ac:dyDescent="0.25">
      <c r="A852" s="5" t="s">
        <v>1704</v>
      </c>
      <c r="B852" s="15" t="s">
        <v>1705</v>
      </c>
      <c r="C852" s="20" t="s">
        <v>155</v>
      </c>
      <c r="D852" s="45">
        <v>282.35821533203125</v>
      </c>
      <c r="E852" s="56">
        <v>232.5958251953125</v>
      </c>
    </row>
    <row r="853" spans="1:5" ht="30" x14ac:dyDescent="0.25">
      <c r="A853" s="5" t="s">
        <v>1706</v>
      </c>
      <c r="B853" s="15" t="s">
        <v>1707</v>
      </c>
      <c r="C853" s="20"/>
      <c r="D853" s="12" t="s">
        <v>1568</v>
      </c>
      <c r="E853" s="33" t="s">
        <v>1568</v>
      </c>
    </row>
    <row r="854" spans="1:5" ht="30" x14ac:dyDescent="0.25">
      <c r="A854" s="5" t="s">
        <v>1708</v>
      </c>
      <c r="B854" s="15" t="s">
        <v>1709</v>
      </c>
      <c r="C854" s="20"/>
      <c r="D854" s="12" t="s">
        <v>1568</v>
      </c>
      <c r="E854" s="33" t="s">
        <v>1568</v>
      </c>
    </row>
    <row r="855" spans="1:5" ht="30" x14ac:dyDescent="0.25">
      <c r="A855" s="5" t="s">
        <v>1710</v>
      </c>
      <c r="B855" s="15" t="s">
        <v>1711</v>
      </c>
      <c r="C855" s="20"/>
      <c r="D855" s="42">
        <v>1</v>
      </c>
      <c r="E855" s="53">
        <v>1</v>
      </c>
    </row>
    <row r="856" spans="1:5" ht="30" x14ac:dyDescent="0.25">
      <c r="A856" s="5" t="s">
        <v>1712</v>
      </c>
      <c r="B856" s="15" t="s">
        <v>238</v>
      </c>
      <c r="C856" s="20"/>
      <c r="D856" s="42">
        <v>1</v>
      </c>
      <c r="E856" s="53">
        <v>1</v>
      </c>
    </row>
    <row r="857" spans="1:5" ht="30" x14ac:dyDescent="0.25">
      <c r="A857" s="5" t="s">
        <v>1713</v>
      </c>
      <c r="B857" s="15" t="s">
        <v>1714</v>
      </c>
      <c r="C857" s="20" t="s">
        <v>155</v>
      </c>
      <c r="D857" s="45">
        <v>554.76904296875</v>
      </c>
      <c r="E857" s="56">
        <v>457.01895141601562</v>
      </c>
    </row>
    <row r="858" spans="1:5" ht="30" x14ac:dyDescent="0.25">
      <c r="A858" s="5" t="s">
        <v>1715</v>
      </c>
      <c r="B858" s="15" t="s">
        <v>1716</v>
      </c>
      <c r="C858" s="20" t="s">
        <v>155</v>
      </c>
      <c r="D858" s="45">
        <v>554.76904296875</v>
      </c>
      <c r="E858" s="56">
        <v>457.01895141601562</v>
      </c>
    </row>
    <row r="859" spans="1:5" ht="30" x14ac:dyDescent="0.25">
      <c r="A859" s="5" t="s">
        <v>1717</v>
      </c>
      <c r="B859" s="15" t="s">
        <v>1718</v>
      </c>
      <c r="C859" s="20" t="s">
        <v>155</v>
      </c>
      <c r="D859" s="45">
        <v>549.22137451171875</v>
      </c>
      <c r="E859" s="56">
        <v>452.44876098632812</v>
      </c>
    </row>
    <row r="860" spans="1:5" ht="30" x14ac:dyDescent="0.25">
      <c r="A860" s="5" t="s">
        <v>1719</v>
      </c>
      <c r="B860" s="15" t="s">
        <v>1720</v>
      </c>
      <c r="C860" s="20" t="s">
        <v>162</v>
      </c>
      <c r="D860" s="43">
        <v>27.812786102294922</v>
      </c>
      <c r="E860" s="54">
        <v>22.912502288818359</v>
      </c>
    </row>
    <row r="861" spans="1:5" ht="30" x14ac:dyDescent="0.25">
      <c r="A861" s="5" t="s">
        <v>1721</v>
      </c>
      <c r="B861" s="15" t="s">
        <v>1722</v>
      </c>
      <c r="C861" s="20" t="s">
        <v>54</v>
      </c>
      <c r="D861" s="45">
        <v>166.87425231933594</v>
      </c>
      <c r="E861" s="56">
        <v>166.87425231933594</v>
      </c>
    </row>
    <row r="862" spans="1:5" ht="30" x14ac:dyDescent="0.25">
      <c r="A862" s="5" t="s">
        <v>1723</v>
      </c>
      <c r="B862" s="15" t="s">
        <v>1724</v>
      </c>
      <c r="C862" s="20" t="s">
        <v>54</v>
      </c>
      <c r="D862" s="45">
        <v>166.87425231933594</v>
      </c>
      <c r="E862" s="56">
        <v>166.87425231933594</v>
      </c>
    </row>
    <row r="863" spans="1:5" ht="30" x14ac:dyDescent="0.25">
      <c r="A863" s="5" t="s">
        <v>1725</v>
      </c>
      <c r="B863" s="15" t="s">
        <v>1726</v>
      </c>
      <c r="C863" s="20" t="s">
        <v>33</v>
      </c>
      <c r="D863" s="43">
        <v>79.999992370605469</v>
      </c>
      <c r="E863" s="54">
        <v>79.999992370605469</v>
      </c>
    </row>
    <row r="864" spans="1:5" ht="30" x14ac:dyDescent="0.25">
      <c r="A864" s="5" t="s">
        <v>1727</v>
      </c>
      <c r="B864" s="15" t="s">
        <v>1728</v>
      </c>
      <c r="C864" s="20" t="s">
        <v>33</v>
      </c>
      <c r="D864" s="43">
        <v>80.425712585449219</v>
      </c>
      <c r="E864" s="54">
        <v>80.425544738769531</v>
      </c>
    </row>
    <row r="865" spans="1:5" ht="30" x14ac:dyDescent="0.25">
      <c r="A865" s="5" t="s">
        <v>1729</v>
      </c>
      <c r="B865" s="15" t="s">
        <v>232</v>
      </c>
      <c r="C865" s="20"/>
      <c r="D865" s="48">
        <v>1200</v>
      </c>
      <c r="E865" s="59">
        <v>1200</v>
      </c>
    </row>
    <row r="866" spans="1:5" ht="30" x14ac:dyDescent="0.25">
      <c r="A866" s="5" t="s">
        <v>1730</v>
      </c>
      <c r="B866" s="15" t="s">
        <v>1731</v>
      </c>
      <c r="C866" s="20" t="s">
        <v>155</v>
      </c>
      <c r="D866" s="42">
        <v>5.5476851463317871</v>
      </c>
      <c r="E866" s="53">
        <v>4.5701851844787598</v>
      </c>
    </row>
    <row r="867" spans="1:5" ht="30" x14ac:dyDescent="0.25">
      <c r="A867" s="5" t="s">
        <v>1732</v>
      </c>
      <c r="B867" s="15" t="s">
        <v>236</v>
      </c>
      <c r="C867" s="20" t="s">
        <v>33</v>
      </c>
      <c r="D867" s="43">
        <v>99.000007629394531</v>
      </c>
      <c r="E867" s="54">
        <v>99</v>
      </c>
    </row>
    <row r="868" spans="1:5" ht="30" x14ac:dyDescent="0.25">
      <c r="A868" s="5" t="s">
        <v>1733</v>
      </c>
      <c r="B868" s="15" t="s">
        <v>1734</v>
      </c>
      <c r="C868" s="20"/>
      <c r="D868" s="12" t="s">
        <v>1596</v>
      </c>
      <c r="E868" s="33" t="s">
        <v>1596</v>
      </c>
    </row>
    <row r="869" spans="1:5" ht="30" x14ac:dyDescent="0.25">
      <c r="A869" s="5" t="s">
        <v>1735</v>
      </c>
      <c r="B869" s="15" t="s">
        <v>1736</v>
      </c>
      <c r="C869" s="20" t="s">
        <v>155</v>
      </c>
      <c r="D869" s="45">
        <v>605.85479736328125</v>
      </c>
      <c r="E869" s="56">
        <v>499.77664184570312</v>
      </c>
    </row>
    <row r="870" spans="1:5" ht="30" x14ac:dyDescent="0.25">
      <c r="A870" s="5" t="s">
        <v>1737</v>
      </c>
      <c r="B870" s="15" t="s">
        <v>1738</v>
      </c>
      <c r="C870" s="20" t="s">
        <v>33</v>
      </c>
      <c r="D870" s="43">
        <v>96.165557861328125</v>
      </c>
      <c r="E870" s="54">
        <v>96.03668212890625</v>
      </c>
    </row>
    <row r="871" spans="1:5" ht="30" x14ac:dyDescent="0.25">
      <c r="A871" s="5" t="s">
        <v>249</v>
      </c>
      <c r="B871" s="15" t="s">
        <v>1739</v>
      </c>
      <c r="C871" s="20"/>
      <c r="D871" s="42">
        <v>1.0499999523162842</v>
      </c>
      <c r="E871" s="53">
        <v>1.0499999523162842</v>
      </c>
    </row>
    <row r="872" spans="1:5" ht="30" x14ac:dyDescent="0.25">
      <c r="A872" s="5" t="s">
        <v>1740</v>
      </c>
      <c r="B872" s="15" t="s">
        <v>1741</v>
      </c>
      <c r="C872" s="20"/>
      <c r="D872" s="42">
        <v>1</v>
      </c>
      <c r="E872" s="53">
        <v>1</v>
      </c>
    </row>
    <row r="873" spans="1:5" ht="30" x14ac:dyDescent="0.25">
      <c r="A873" s="5" t="s">
        <v>1742</v>
      </c>
      <c r="B873" s="15" t="s">
        <v>1743</v>
      </c>
      <c r="C873" s="20" t="s">
        <v>155</v>
      </c>
      <c r="D873" s="45">
        <v>577.00457763671875</v>
      </c>
      <c r="E873" s="56">
        <v>475.977783203125</v>
      </c>
    </row>
    <row r="874" spans="1:5" ht="30" x14ac:dyDescent="0.25">
      <c r="A874" s="5" t="s">
        <v>1744</v>
      </c>
      <c r="B874" s="15" t="s">
        <v>1745</v>
      </c>
      <c r="C874" s="20" t="s">
        <v>155</v>
      </c>
      <c r="D874" s="45">
        <v>554.76904296875</v>
      </c>
      <c r="E874" s="56">
        <v>457.01895141601562</v>
      </c>
    </row>
    <row r="875" spans="1:5" ht="30" x14ac:dyDescent="0.25">
      <c r="A875" s="5" t="s">
        <v>1746</v>
      </c>
      <c r="B875" s="15" t="s">
        <v>1747</v>
      </c>
      <c r="C875" s="20" t="s">
        <v>33</v>
      </c>
      <c r="D875" s="43">
        <v>96.146385192871094</v>
      </c>
      <c r="E875" s="54">
        <v>96.016868591308594</v>
      </c>
    </row>
    <row r="876" spans="1:5" ht="30" x14ac:dyDescent="0.25">
      <c r="A876" s="5" t="s">
        <v>1748</v>
      </c>
      <c r="B876" s="15" t="s">
        <v>1749</v>
      </c>
      <c r="C876" s="20" t="s">
        <v>155</v>
      </c>
      <c r="D876" s="43">
        <v>22.235546112060547</v>
      </c>
      <c r="E876" s="54">
        <v>18.958824157714844</v>
      </c>
    </row>
    <row r="877" spans="1:5" ht="30" x14ac:dyDescent="0.25">
      <c r="A877" s="5" t="s">
        <v>1750</v>
      </c>
      <c r="B877" s="15" t="s">
        <v>1751</v>
      </c>
      <c r="C877" s="20" t="s">
        <v>155</v>
      </c>
      <c r="D877" s="45">
        <v>582.5074462890625</v>
      </c>
      <c r="E877" s="56">
        <v>479.869873046875</v>
      </c>
    </row>
    <row r="878" spans="1:5" ht="30" x14ac:dyDescent="0.25">
      <c r="A878" s="5" t="s">
        <v>1752</v>
      </c>
      <c r="B878" s="15" t="s">
        <v>1753</v>
      </c>
      <c r="C878" s="20"/>
      <c r="D878" s="12" t="s">
        <v>1568</v>
      </c>
      <c r="E878" s="33" t="s">
        <v>1568</v>
      </c>
    </row>
    <row r="879" spans="1:5" ht="30" x14ac:dyDescent="0.25">
      <c r="A879" s="5" t="s">
        <v>1754</v>
      </c>
      <c r="B879" s="15" t="s">
        <v>1755</v>
      </c>
      <c r="C879" s="20"/>
      <c r="D879" s="12" t="s">
        <v>1568</v>
      </c>
      <c r="E879" s="33" t="s">
        <v>1568</v>
      </c>
    </row>
    <row r="880" spans="1:5" ht="30" x14ac:dyDescent="0.25">
      <c r="A880" s="5" t="s">
        <v>1756</v>
      </c>
      <c r="B880" s="15" t="s">
        <v>1757</v>
      </c>
      <c r="C880" s="20"/>
      <c r="D880" s="42">
        <v>1</v>
      </c>
      <c r="E880" s="53">
        <v>1</v>
      </c>
    </row>
    <row r="881" spans="1:5" ht="30" x14ac:dyDescent="0.25">
      <c r="A881" s="5" t="s">
        <v>1758</v>
      </c>
      <c r="B881" s="15" t="s">
        <v>266</v>
      </c>
      <c r="C881" s="20"/>
      <c r="D881" s="42">
        <v>1</v>
      </c>
      <c r="E881" s="53">
        <v>1</v>
      </c>
    </row>
    <row r="882" spans="1:5" ht="30" x14ac:dyDescent="0.25">
      <c r="A882" s="5" t="s">
        <v>1759</v>
      </c>
      <c r="B882" s="15" t="s">
        <v>1760</v>
      </c>
      <c r="C882" s="20" t="s">
        <v>155</v>
      </c>
      <c r="D882" s="45">
        <v>268.91259765625</v>
      </c>
      <c r="E882" s="56">
        <v>221.51983642578125</v>
      </c>
    </row>
    <row r="883" spans="1:5" ht="30" x14ac:dyDescent="0.25">
      <c r="A883" s="5" t="s">
        <v>1761</v>
      </c>
      <c r="B883" s="15" t="s">
        <v>1762</v>
      </c>
      <c r="C883" s="20" t="s">
        <v>155</v>
      </c>
      <c r="D883" s="45">
        <v>268.91259765625</v>
      </c>
      <c r="E883" s="56">
        <v>221.51983642578125</v>
      </c>
    </row>
    <row r="884" spans="1:5" ht="30" x14ac:dyDescent="0.25">
      <c r="A884" s="5" t="s">
        <v>1763</v>
      </c>
      <c r="B884" s="15" t="s">
        <v>1764</v>
      </c>
      <c r="C884" s="20" t="s">
        <v>155</v>
      </c>
      <c r="D884" s="45">
        <v>266.22348022460937</v>
      </c>
      <c r="E884" s="56">
        <v>219.30464172363281</v>
      </c>
    </row>
    <row r="885" spans="1:5" ht="30" x14ac:dyDescent="0.25">
      <c r="A885" s="5" t="s">
        <v>1765</v>
      </c>
      <c r="B885" s="15" t="s">
        <v>1766</v>
      </c>
      <c r="C885" s="20" t="s">
        <v>162</v>
      </c>
      <c r="D885" s="43">
        <v>26.722089767456055</v>
      </c>
      <c r="E885" s="54">
        <v>22.013971328735352</v>
      </c>
    </row>
    <row r="886" spans="1:5" ht="30" x14ac:dyDescent="0.25">
      <c r="A886" s="5" t="s">
        <v>1767</v>
      </c>
      <c r="B886" s="15" t="s">
        <v>1768</v>
      </c>
      <c r="C886" s="20" t="s">
        <v>54</v>
      </c>
      <c r="D886" s="43">
        <v>81.905555725097656</v>
      </c>
      <c r="E886" s="54">
        <v>81.905555725097656</v>
      </c>
    </row>
    <row r="887" spans="1:5" ht="30" x14ac:dyDescent="0.25">
      <c r="A887" s="5" t="s">
        <v>1769</v>
      </c>
      <c r="B887" s="15" t="s">
        <v>1770</v>
      </c>
      <c r="C887" s="20" t="s">
        <v>54</v>
      </c>
      <c r="D887" s="43">
        <v>81.905555725097656</v>
      </c>
      <c r="E887" s="54">
        <v>81.905555725097656</v>
      </c>
    </row>
    <row r="888" spans="1:5" ht="30" x14ac:dyDescent="0.25">
      <c r="A888" s="5" t="s">
        <v>1771</v>
      </c>
      <c r="B888" s="15" t="s">
        <v>1772</v>
      </c>
      <c r="C888" s="20" t="s">
        <v>33</v>
      </c>
      <c r="D888" s="43">
        <v>79.999992370605469</v>
      </c>
      <c r="E888" s="54">
        <v>79.999992370605469</v>
      </c>
    </row>
    <row r="889" spans="1:5" ht="30" x14ac:dyDescent="0.25">
      <c r="A889" s="5" t="s">
        <v>1773</v>
      </c>
      <c r="B889" s="15" t="s">
        <v>1774</v>
      </c>
      <c r="C889" s="20" t="s">
        <v>33</v>
      </c>
      <c r="D889" s="43">
        <v>80.216941833496094</v>
      </c>
      <c r="E889" s="54">
        <v>80.219963073730469</v>
      </c>
    </row>
    <row r="890" spans="1:5" ht="30" x14ac:dyDescent="0.25">
      <c r="A890" s="5" t="s">
        <v>1775</v>
      </c>
      <c r="B890" s="15" t="s">
        <v>260</v>
      </c>
      <c r="C890" s="20"/>
      <c r="D890" s="48">
        <v>1200</v>
      </c>
      <c r="E890" s="59">
        <v>1200</v>
      </c>
    </row>
    <row r="891" spans="1:5" ht="30" x14ac:dyDescent="0.25">
      <c r="A891" s="5" t="s">
        <v>1776</v>
      </c>
      <c r="B891" s="15" t="s">
        <v>1777</v>
      </c>
      <c r="C891" s="20" t="s">
        <v>155</v>
      </c>
      <c r="D891" s="42">
        <v>2.6891233921051025</v>
      </c>
      <c r="E891" s="53">
        <v>2.2151963710784912</v>
      </c>
    </row>
    <row r="892" spans="1:5" ht="30" x14ac:dyDescent="0.25">
      <c r="A892" s="5" t="s">
        <v>1778</v>
      </c>
      <c r="B892" s="15" t="s">
        <v>264</v>
      </c>
      <c r="C892" s="20" t="s">
        <v>33</v>
      </c>
      <c r="D892" s="43">
        <v>99</v>
      </c>
      <c r="E892" s="54">
        <v>99</v>
      </c>
    </row>
    <row r="893" spans="1:5" ht="30" x14ac:dyDescent="0.25">
      <c r="A893" s="5" t="s">
        <v>1779</v>
      </c>
      <c r="B893" s="15" t="s">
        <v>1780</v>
      </c>
      <c r="C893" s="20"/>
      <c r="D893" s="12" t="s">
        <v>1596</v>
      </c>
      <c r="E893" s="33" t="s">
        <v>1596</v>
      </c>
    </row>
    <row r="894" spans="1:5" ht="30" x14ac:dyDescent="0.25">
      <c r="A894" s="5" t="s">
        <v>1781</v>
      </c>
      <c r="B894" s="15" t="s">
        <v>1782</v>
      </c>
      <c r="C894" s="20" t="s">
        <v>155</v>
      </c>
      <c r="D894" s="45">
        <v>295.30325317382812</v>
      </c>
      <c r="E894" s="56">
        <v>243.68000793457031</v>
      </c>
    </row>
    <row r="895" spans="1:5" ht="30" x14ac:dyDescent="0.25">
      <c r="A895" s="5" t="s">
        <v>1783</v>
      </c>
      <c r="B895" s="15" t="s">
        <v>1784</v>
      </c>
      <c r="C895" s="20" t="s">
        <v>33</v>
      </c>
      <c r="D895" s="43">
        <v>95.638168334960938</v>
      </c>
      <c r="E895" s="54">
        <v>95.473968505859375</v>
      </c>
    </row>
    <row r="896" spans="1:5" ht="30" x14ac:dyDescent="0.25">
      <c r="A896" s="5" t="s">
        <v>277</v>
      </c>
      <c r="B896" s="15" t="s">
        <v>1785</v>
      </c>
      <c r="C896" s="20"/>
      <c r="D896" s="42">
        <v>1.0499999523162842</v>
      </c>
      <c r="E896" s="53">
        <v>1.0499999523162842</v>
      </c>
    </row>
    <row r="897" spans="1:5" ht="30" x14ac:dyDescent="0.25">
      <c r="A897" s="5" t="s">
        <v>1786</v>
      </c>
      <c r="B897" s="15" t="s">
        <v>1787</v>
      </c>
      <c r="C897" s="20"/>
      <c r="D897" s="42">
        <v>1</v>
      </c>
      <c r="E897" s="53">
        <v>1</v>
      </c>
    </row>
    <row r="898" spans="1:5" ht="30" x14ac:dyDescent="0.25">
      <c r="A898" s="5" t="s">
        <v>1788</v>
      </c>
      <c r="B898" s="15" t="s">
        <v>1789</v>
      </c>
      <c r="C898" s="20" t="s">
        <v>155</v>
      </c>
      <c r="D898" s="45">
        <v>281.2412109375</v>
      </c>
      <c r="E898" s="56">
        <v>232.07620239257812</v>
      </c>
    </row>
    <row r="899" spans="1:5" ht="30" x14ac:dyDescent="0.25">
      <c r="A899" s="5" t="s">
        <v>1790</v>
      </c>
      <c r="B899" s="15" t="s">
        <v>1791</v>
      </c>
      <c r="C899" s="20" t="s">
        <v>155</v>
      </c>
      <c r="D899" s="45">
        <v>268.91259765625</v>
      </c>
      <c r="E899" s="56">
        <v>221.51983642578125</v>
      </c>
    </row>
    <row r="900" spans="1:5" ht="30" x14ac:dyDescent="0.25">
      <c r="A900" s="5" t="s">
        <v>1792</v>
      </c>
      <c r="B900" s="15" t="s">
        <v>1793</v>
      </c>
      <c r="C900" s="20" t="s">
        <v>33</v>
      </c>
      <c r="D900" s="43">
        <v>95.616355895996094</v>
      </c>
      <c r="E900" s="54">
        <v>95.451339721679688</v>
      </c>
    </row>
    <row r="901" spans="1:5" ht="30" x14ac:dyDescent="0.25">
      <c r="A901" s="5" t="s">
        <v>1794</v>
      </c>
      <c r="B901" s="15" t="s">
        <v>1795</v>
      </c>
      <c r="C901" s="20" t="s">
        <v>155</v>
      </c>
      <c r="D901" s="43">
        <v>12.328604698181152</v>
      </c>
      <c r="E901" s="54">
        <v>10.55635929107666</v>
      </c>
    </row>
    <row r="902" spans="1:5" ht="30" x14ac:dyDescent="0.25">
      <c r="A902" s="5" t="s">
        <v>1796</v>
      </c>
      <c r="B902" s="15" t="s">
        <v>1797</v>
      </c>
      <c r="C902" s="20" t="s">
        <v>155</v>
      </c>
      <c r="D902" s="45">
        <v>282.35821533203125</v>
      </c>
      <c r="E902" s="56">
        <v>232.5958251953125</v>
      </c>
    </row>
    <row r="903" spans="1:5" ht="30" x14ac:dyDescent="0.25">
      <c r="A903" s="5" t="s">
        <v>1798</v>
      </c>
      <c r="B903" s="15" t="s">
        <v>1799</v>
      </c>
      <c r="C903" s="20" t="s">
        <v>38</v>
      </c>
      <c r="D903" s="47">
        <v>0.39215686917304993</v>
      </c>
      <c r="E903" s="58">
        <v>0.38108116388320923</v>
      </c>
    </row>
    <row r="904" spans="1:5" ht="30" x14ac:dyDescent="0.25">
      <c r="A904" s="5" t="s">
        <v>1800</v>
      </c>
      <c r="B904" s="15" t="s">
        <v>1801</v>
      </c>
      <c r="C904" s="20" t="s">
        <v>30</v>
      </c>
      <c r="D904" s="43">
        <v>75.381584167480469</v>
      </c>
      <c r="E904" s="54">
        <v>74.696640014648437</v>
      </c>
    </row>
    <row r="905" spans="1:5" ht="30" x14ac:dyDescent="0.25">
      <c r="A905" s="5" t="s">
        <v>1802</v>
      </c>
      <c r="B905" s="15" t="s">
        <v>1803</v>
      </c>
      <c r="C905" s="20" t="s">
        <v>155</v>
      </c>
      <c r="D905" s="44">
        <v>11224.3427734375</v>
      </c>
      <c r="E905" s="55">
        <v>9964.7431640625</v>
      </c>
    </row>
    <row r="906" spans="1:5" ht="30" x14ac:dyDescent="0.25">
      <c r="A906" s="5" t="s">
        <v>1804</v>
      </c>
      <c r="B906" s="15" t="s">
        <v>1805</v>
      </c>
      <c r="C906" s="20" t="s">
        <v>155</v>
      </c>
      <c r="D906" s="44">
        <v>9506.705078125</v>
      </c>
      <c r="E906" s="55">
        <v>8448.7099609375</v>
      </c>
    </row>
    <row r="907" spans="1:5" ht="30" x14ac:dyDescent="0.25">
      <c r="A907" s="5" t="s">
        <v>1806</v>
      </c>
      <c r="B907" s="15" t="s">
        <v>1807</v>
      </c>
      <c r="C907" s="20" t="s">
        <v>155</v>
      </c>
      <c r="D907" s="48">
        <v>1717.637451171875</v>
      </c>
      <c r="E907" s="59">
        <v>1516.0330810546875</v>
      </c>
    </row>
    <row r="908" spans="1:5" ht="30" x14ac:dyDescent="0.25">
      <c r="A908" s="5" t="s">
        <v>1808</v>
      </c>
      <c r="B908" s="15" t="s">
        <v>1809</v>
      </c>
      <c r="C908" s="20" t="s">
        <v>30</v>
      </c>
      <c r="D908" s="43">
        <v>26.928312301635742</v>
      </c>
      <c r="E908" s="54">
        <v>26.238489151000977</v>
      </c>
    </row>
    <row r="909" spans="1:5" ht="30" x14ac:dyDescent="0.25">
      <c r="A909" s="5" t="s">
        <v>1810</v>
      </c>
      <c r="B909" s="15" t="s">
        <v>1811</v>
      </c>
      <c r="C909" s="20" t="s">
        <v>30</v>
      </c>
      <c r="D909" s="42">
        <v>2.0000033378601074</v>
      </c>
      <c r="E909" s="53">
        <v>2.0000033378601074</v>
      </c>
    </row>
    <row r="910" spans="1:5" ht="30" x14ac:dyDescent="0.25">
      <c r="A910" s="5" t="s">
        <v>1812</v>
      </c>
      <c r="B910" s="15" t="s">
        <v>1813</v>
      </c>
      <c r="C910" s="20" t="s">
        <v>30</v>
      </c>
      <c r="D910" s="42">
        <v>5.600001335144043</v>
      </c>
      <c r="E910" s="53">
        <v>5.600001335144043</v>
      </c>
    </row>
    <row r="911" spans="1:5" ht="30" x14ac:dyDescent="0.25">
      <c r="A911" s="5" t="s">
        <v>1814</v>
      </c>
      <c r="B911" s="15" t="s">
        <v>1815</v>
      </c>
      <c r="C911" s="20" t="s">
        <v>1816</v>
      </c>
      <c r="D911" s="48">
        <v>1870.695556640625</v>
      </c>
      <c r="E911" s="59">
        <v>1870.695556640625</v>
      </c>
    </row>
    <row r="912" spans="1:5" ht="30" x14ac:dyDescent="0.25">
      <c r="A912" s="5" t="s">
        <v>1817</v>
      </c>
      <c r="B912" s="15" t="s">
        <v>1818</v>
      </c>
      <c r="C912" s="20" t="s">
        <v>38</v>
      </c>
      <c r="D912" s="46">
        <v>0</v>
      </c>
      <c r="E912" s="57">
        <v>0</v>
      </c>
    </row>
    <row r="913" spans="1:5" ht="30" x14ac:dyDescent="0.25">
      <c r="A913" s="5" t="s">
        <v>1819</v>
      </c>
      <c r="B913" s="15" t="s">
        <v>1820</v>
      </c>
      <c r="C913" s="20" t="s">
        <v>27</v>
      </c>
      <c r="D913" s="46">
        <v>0</v>
      </c>
      <c r="E913" s="57">
        <v>0</v>
      </c>
    </row>
    <row r="914" spans="1:5" ht="30" x14ac:dyDescent="0.25">
      <c r="A914" s="5" t="s">
        <v>1821</v>
      </c>
      <c r="B914" s="15" t="s">
        <v>1822</v>
      </c>
      <c r="C914" s="20" t="s">
        <v>27</v>
      </c>
      <c r="D914" s="46">
        <v>0</v>
      </c>
      <c r="E914" s="57">
        <v>0</v>
      </c>
    </row>
    <row r="915" spans="1:5" ht="30" x14ac:dyDescent="0.25">
      <c r="A915" s="5" t="s">
        <v>1823</v>
      </c>
      <c r="B915" s="15" t="s">
        <v>1824</v>
      </c>
      <c r="C915" s="20" t="s">
        <v>27</v>
      </c>
      <c r="D915" s="46">
        <v>0</v>
      </c>
      <c r="E915" s="57">
        <v>0</v>
      </c>
    </row>
    <row r="916" spans="1:5" ht="30" x14ac:dyDescent="0.25">
      <c r="A916" s="5" t="s">
        <v>1825</v>
      </c>
      <c r="B916" s="15" t="s">
        <v>1826</v>
      </c>
      <c r="C916" s="20" t="s">
        <v>27</v>
      </c>
      <c r="D916" s="46">
        <v>0</v>
      </c>
      <c r="E916" s="57">
        <v>0</v>
      </c>
    </row>
    <row r="917" spans="1:5" ht="30" x14ac:dyDescent="0.25">
      <c r="A917" s="5" t="s">
        <v>1827</v>
      </c>
      <c r="B917" s="15" t="s">
        <v>1828</v>
      </c>
      <c r="C917" s="20" t="s">
        <v>1829</v>
      </c>
      <c r="D917" s="46">
        <v>0</v>
      </c>
      <c r="E917" s="57">
        <v>0</v>
      </c>
    </row>
    <row r="918" spans="1:5" ht="30" x14ac:dyDescent="0.25">
      <c r="A918" s="5" t="s">
        <v>1830</v>
      </c>
      <c r="B918" s="15" t="s">
        <v>1831</v>
      </c>
      <c r="C918" s="20" t="s">
        <v>1829</v>
      </c>
      <c r="D918" s="46">
        <v>0</v>
      </c>
      <c r="E918" s="57">
        <v>0</v>
      </c>
    </row>
    <row r="919" spans="1:5" ht="30" x14ac:dyDescent="0.25">
      <c r="A919" s="5" t="s">
        <v>1832</v>
      </c>
      <c r="B919" s="15" t="s">
        <v>1833</v>
      </c>
      <c r="C919" s="20" t="s">
        <v>1013</v>
      </c>
      <c r="D919" s="46">
        <v>0</v>
      </c>
      <c r="E919" s="57">
        <v>0</v>
      </c>
    </row>
    <row r="920" spans="1:5" ht="30" x14ac:dyDescent="0.25">
      <c r="A920" s="5" t="s">
        <v>1834</v>
      </c>
      <c r="B920" s="15" t="s">
        <v>1835</v>
      </c>
      <c r="C920" s="20" t="s">
        <v>38</v>
      </c>
      <c r="D920" s="42">
        <v>1.313725471496582</v>
      </c>
      <c r="E920" s="53">
        <v>1.2766629457473755</v>
      </c>
    </row>
    <row r="921" spans="1:5" ht="30" x14ac:dyDescent="0.25">
      <c r="A921" s="5" t="s">
        <v>1836</v>
      </c>
      <c r="B921" s="15" t="s">
        <v>1837</v>
      </c>
      <c r="C921" s="20" t="s">
        <v>30</v>
      </c>
      <c r="D921" s="45">
        <v>107.41704559326172</v>
      </c>
      <c r="E921" s="56">
        <v>106.58026123046875</v>
      </c>
    </row>
    <row r="922" spans="1:5" ht="30" x14ac:dyDescent="0.25">
      <c r="A922" s="5" t="s">
        <v>1838</v>
      </c>
      <c r="B922" s="15" t="s">
        <v>1839</v>
      </c>
      <c r="C922" s="20" t="s">
        <v>155</v>
      </c>
      <c r="D922" s="44">
        <v>13418.8515625</v>
      </c>
      <c r="E922" s="55">
        <v>12166.400390625</v>
      </c>
    </row>
    <row r="923" spans="1:5" ht="30" x14ac:dyDescent="0.25">
      <c r="A923" s="5" t="s">
        <v>1840</v>
      </c>
      <c r="B923" s="15" t="s">
        <v>1841</v>
      </c>
      <c r="C923" s="20" t="s">
        <v>155</v>
      </c>
      <c r="D923" s="44">
        <v>11821.7529296875</v>
      </c>
      <c r="E923" s="55">
        <v>10710.0400390625</v>
      </c>
    </row>
    <row r="924" spans="1:5" ht="30" x14ac:dyDescent="0.25">
      <c r="A924" s="5" t="s">
        <v>1842</v>
      </c>
      <c r="B924" s="15" t="s">
        <v>1843</v>
      </c>
      <c r="C924" s="20" t="s">
        <v>155</v>
      </c>
      <c r="D924" s="48">
        <v>1597.09765625</v>
      </c>
      <c r="E924" s="59">
        <v>1456.3602294921875</v>
      </c>
    </row>
    <row r="925" spans="1:5" ht="30" x14ac:dyDescent="0.25">
      <c r="A925" s="5" t="s">
        <v>1844</v>
      </c>
      <c r="B925" s="15" t="s">
        <v>1845</v>
      </c>
      <c r="C925" s="20" t="s">
        <v>30</v>
      </c>
      <c r="D925" s="43">
        <v>32.036216735839844</v>
      </c>
      <c r="E925" s="54">
        <v>31.884248733520508</v>
      </c>
    </row>
    <row r="926" spans="1:5" ht="30" x14ac:dyDescent="0.25">
      <c r="A926" s="5" t="s">
        <v>1846</v>
      </c>
      <c r="B926" s="15" t="s">
        <v>1847</v>
      </c>
      <c r="C926" s="20" t="s">
        <v>30</v>
      </c>
      <c r="D926" s="42">
        <v>2.0000033378601074</v>
      </c>
      <c r="E926" s="53">
        <v>2.0000033378601074</v>
      </c>
    </row>
    <row r="927" spans="1:5" ht="30" x14ac:dyDescent="0.25">
      <c r="A927" s="5" t="s">
        <v>1848</v>
      </c>
      <c r="B927" s="15" t="s">
        <v>1849</v>
      </c>
      <c r="C927" s="20" t="s">
        <v>30</v>
      </c>
      <c r="D927" s="42">
        <v>5.600001335144043</v>
      </c>
      <c r="E927" s="53">
        <v>5.600001335144043</v>
      </c>
    </row>
    <row r="928" spans="1:5" ht="30" x14ac:dyDescent="0.25">
      <c r="A928" s="5" t="s">
        <v>1850</v>
      </c>
      <c r="B928" s="15" t="s">
        <v>1851</v>
      </c>
      <c r="C928" s="20" t="s">
        <v>1816</v>
      </c>
      <c r="D928" s="48">
        <v>1870.695556640625</v>
      </c>
      <c r="E928" s="59">
        <v>1870.695556640625</v>
      </c>
    </row>
    <row r="929" spans="1:5" ht="30" x14ac:dyDescent="0.25">
      <c r="A929" s="5" t="s">
        <v>1852</v>
      </c>
      <c r="B929" s="15" t="s">
        <v>1853</v>
      </c>
      <c r="C929" s="20" t="s">
        <v>38</v>
      </c>
      <c r="D929" s="46">
        <v>0</v>
      </c>
      <c r="E929" s="57">
        <v>0</v>
      </c>
    </row>
    <row r="930" spans="1:5" ht="30" x14ac:dyDescent="0.25">
      <c r="A930" s="5" t="s">
        <v>1854</v>
      </c>
      <c r="B930" s="15" t="s">
        <v>1855</v>
      </c>
      <c r="C930" s="20" t="s">
        <v>27</v>
      </c>
      <c r="D930" s="46">
        <v>0</v>
      </c>
      <c r="E930" s="57">
        <v>0</v>
      </c>
    </row>
    <row r="931" spans="1:5" ht="30" x14ac:dyDescent="0.25">
      <c r="A931" s="5" t="s">
        <v>1856</v>
      </c>
      <c r="B931" s="15" t="s">
        <v>1857</v>
      </c>
      <c r="C931" s="20" t="s">
        <v>27</v>
      </c>
      <c r="D931" s="46">
        <v>0</v>
      </c>
      <c r="E931" s="57">
        <v>0</v>
      </c>
    </row>
    <row r="932" spans="1:5" ht="30" x14ac:dyDescent="0.25">
      <c r="A932" s="5" t="s">
        <v>1858</v>
      </c>
      <c r="B932" s="15" t="s">
        <v>1859</v>
      </c>
      <c r="C932" s="20" t="s">
        <v>27</v>
      </c>
      <c r="D932" s="46">
        <v>0</v>
      </c>
      <c r="E932" s="57">
        <v>0</v>
      </c>
    </row>
    <row r="933" spans="1:5" ht="30" x14ac:dyDescent="0.25">
      <c r="A933" s="5" t="s">
        <v>1860</v>
      </c>
      <c r="B933" s="15" t="s">
        <v>1861</v>
      </c>
      <c r="C933" s="20" t="s">
        <v>27</v>
      </c>
      <c r="D933" s="46">
        <v>0</v>
      </c>
      <c r="E933" s="57">
        <v>0</v>
      </c>
    </row>
    <row r="934" spans="1:5" ht="30" x14ac:dyDescent="0.25">
      <c r="A934" s="5" t="s">
        <v>1862</v>
      </c>
      <c r="B934" s="15" t="s">
        <v>1863</v>
      </c>
      <c r="C934" s="20" t="s">
        <v>1829</v>
      </c>
      <c r="D934" s="46">
        <v>0</v>
      </c>
      <c r="E934" s="57">
        <v>0</v>
      </c>
    </row>
    <row r="935" spans="1:5" ht="30" x14ac:dyDescent="0.25">
      <c r="A935" s="5" t="s">
        <v>1864</v>
      </c>
      <c r="B935" s="15" t="s">
        <v>1865</v>
      </c>
      <c r="C935" s="20" t="s">
        <v>1829</v>
      </c>
      <c r="D935" s="46">
        <v>0</v>
      </c>
      <c r="E935" s="57">
        <v>0</v>
      </c>
    </row>
    <row r="936" spans="1:5" ht="30" x14ac:dyDescent="0.25">
      <c r="A936" s="5" t="s">
        <v>1866</v>
      </c>
      <c r="B936" s="15" t="s">
        <v>1867</v>
      </c>
      <c r="C936" s="20" t="s">
        <v>1013</v>
      </c>
      <c r="D936" s="46">
        <v>0</v>
      </c>
      <c r="E936" s="57">
        <v>0</v>
      </c>
    </row>
    <row r="937" spans="1:5" ht="30" x14ac:dyDescent="0.25">
      <c r="A937" s="5" t="s">
        <v>1868</v>
      </c>
      <c r="B937" s="15" t="s">
        <v>1869</v>
      </c>
      <c r="C937" s="20" t="s">
        <v>38</v>
      </c>
      <c r="D937" s="42">
        <v>2.1372549533843994</v>
      </c>
      <c r="E937" s="53">
        <v>2.0769088268280029</v>
      </c>
    </row>
    <row r="938" spans="1:5" ht="30" x14ac:dyDescent="0.25">
      <c r="A938" s="5" t="s">
        <v>1870</v>
      </c>
      <c r="B938" s="15" t="s">
        <v>1871</v>
      </c>
      <c r="C938" s="20" t="s">
        <v>30</v>
      </c>
      <c r="D938" s="45">
        <v>122.32286834716797</v>
      </c>
      <c r="E938" s="56">
        <v>121.40864562988281</v>
      </c>
    </row>
    <row r="939" spans="1:5" ht="30" x14ac:dyDescent="0.25">
      <c r="A939" s="5" t="s">
        <v>1872</v>
      </c>
      <c r="B939" s="15" t="s">
        <v>1873</v>
      </c>
      <c r="C939" s="20" t="s">
        <v>155</v>
      </c>
      <c r="D939" s="44">
        <v>6286.408203125</v>
      </c>
      <c r="E939" s="55">
        <v>5696.29248046875</v>
      </c>
    </row>
    <row r="940" spans="1:5" ht="30" x14ac:dyDescent="0.25">
      <c r="A940" s="5" t="s">
        <v>1874</v>
      </c>
      <c r="B940" s="15" t="s">
        <v>1875</v>
      </c>
      <c r="C940" s="20" t="s">
        <v>155</v>
      </c>
      <c r="D940" s="44">
        <v>5902.04296875</v>
      </c>
      <c r="E940" s="55">
        <v>5343.013671875</v>
      </c>
    </row>
    <row r="941" spans="1:5" ht="30" x14ac:dyDescent="0.25">
      <c r="A941" s="5" t="s">
        <v>1876</v>
      </c>
      <c r="B941" s="15" t="s">
        <v>1877</v>
      </c>
      <c r="C941" s="20" t="s">
        <v>155</v>
      </c>
      <c r="D941" s="45">
        <v>384.36505126953125</v>
      </c>
      <c r="E941" s="56">
        <v>353.27841186523437</v>
      </c>
    </row>
    <row r="942" spans="1:5" ht="30" x14ac:dyDescent="0.25">
      <c r="A942" s="5" t="s">
        <v>1878</v>
      </c>
      <c r="B942" s="15" t="s">
        <v>1879</v>
      </c>
      <c r="C942" s="20" t="s">
        <v>30</v>
      </c>
      <c r="D942" s="43">
        <v>14.902750968933105</v>
      </c>
      <c r="E942" s="54">
        <v>14.825660705566406</v>
      </c>
    </row>
    <row r="943" spans="1:5" ht="30" x14ac:dyDescent="0.25">
      <c r="A943" s="5" t="s">
        <v>1880</v>
      </c>
      <c r="B943" s="15" t="s">
        <v>1881</v>
      </c>
      <c r="C943" s="20" t="s">
        <v>30</v>
      </c>
      <c r="D943" s="42">
        <v>2.0000033378601074</v>
      </c>
      <c r="E943" s="53">
        <v>2.0000033378601074</v>
      </c>
    </row>
    <row r="944" spans="1:5" ht="30" x14ac:dyDescent="0.25">
      <c r="A944" s="5" t="s">
        <v>1882</v>
      </c>
      <c r="B944" s="15" t="s">
        <v>1883</v>
      </c>
      <c r="C944" s="20" t="s">
        <v>30</v>
      </c>
      <c r="D944" s="42">
        <v>5.600001335144043</v>
      </c>
      <c r="E944" s="53">
        <v>5.600001335144043</v>
      </c>
    </row>
    <row r="945" spans="1:5" ht="30" x14ac:dyDescent="0.25">
      <c r="A945" s="5" t="s">
        <v>1884</v>
      </c>
      <c r="B945" s="15" t="s">
        <v>1885</v>
      </c>
      <c r="C945" s="20" t="s">
        <v>1816</v>
      </c>
      <c r="D945" s="48">
        <v>1870.695556640625</v>
      </c>
      <c r="E945" s="59">
        <v>1870.695556640625</v>
      </c>
    </row>
    <row r="946" spans="1:5" ht="30" x14ac:dyDescent="0.25">
      <c r="A946" s="5" t="s">
        <v>1886</v>
      </c>
      <c r="B946" s="15" t="s">
        <v>1887</v>
      </c>
      <c r="C946" s="20" t="s">
        <v>38</v>
      </c>
      <c r="D946" s="46">
        <v>0</v>
      </c>
      <c r="E946" s="57">
        <v>0</v>
      </c>
    </row>
    <row r="947" spans="1:5" ht="30" x14ac:dyDescent="0.25">
      <c r="A947" s="5" t="s">
        <v>1888</v>
      </c>
      <c r="B947" s="15" t="s">
        <v>1889</v>
      </c>
      <c r="C947" s="20" t="s">
        <v>27</v>
      </c>
      <c r="D947" s="46">
        <v>0</v>
      </c>
      <c r="E947" s="57">
        <v>0</v>
      </c>
    </row>
    <row r="948" spans="1:5" ht="30" x14ac:dyDescent="0.25">
      <c r="A948" s="5" t="s">
        <v>1890</v>
      </c>
      <c r="B948" s="15" t="s">
        <v>1891</v>
      </c>
      <c r="C948" s="20" t="s">
        <v>27</v>
      </c>
      <c r="D948" s="46">
        <v>0</v>
      </c>
      <c r="E948" s="57">
        <v>0</v>
      </c>
    </row>
    <row r="949" spans="1:5" ht="30" x14ac:dyDescent="0.25">
      <c r="A949" s="5" t="s">
        <v>1892</v>
      </c>
      <c r="B949" s="15" t="s">
        <v>1893</v>
      </c>
      <c r="C949" s="20" t="s">
        <v>27</v>
      </c>
      <c r="D949" s="46">
        <v>0</v>
      </c>
      <c r="E949" s="57">
        <v>0</v>
      </c>
    </row>
    <row r="950" spans="1:5" ht="30" x14ac:dyDescent="0.25">
      <c r="A950" s="5" t="s">
        <v>1894</v>
      </c>
      <c r="B950" s="15" t="s">
        <v>1895</v>
      </c>
      <c r="C950" s="20" t="s">
        <v>27</v>
      </c>
      <c r="D950" s="46">
        <v>0</v>
      </c>
      <c r="E950" s="57">
        <v>0</v>
      </c>
    </row>
    <row r="951" spans="1:5" ht="30" x14ac:dyDescent="0.25">
      <c r="A951" s="5" t="s">
        <v>1896</v>
      </c>
      <c r="B951" s="15" t="s">
        <v>1897</v>
      </c>
      <c r="C951" s="20" t="s">
        <v>1829</v>
      </c>
      <c r="D951" s="46">
        <v>0</v>
      </c>
      <c r="E951" s="57">
        <v>0</v>
      </c>
    </row>
    <row r="952" spans="1:5" ht="30" x14ac:dyDescent="0.25">
      <c r="A952" s="5" t="s">
        <v>1898</v>
      </c>
      <c r="B952" s="15" t="s">
        <v>1899</v>
      </c>
      <c r="C952" s="20" t="s">
        <v>1829</v>
      </c>
      <c r="D952" s="46">
        <v>0</v>
      </c>
      <c r="E952" s="57">
        <v>0</v>
      </c>
    </row>
    <row r="953" spans="1:5" ht="30" x14ac:dyDescent="0.25">
      <c r="A953" s="5" t="s">
        <v>1900</v>
      </c>
      <c r="B953" s="15" t="s">
        <v>1901</v>
      </c>
      <c r="C953" s="20" t="s">
        <v>1013</v>
      </c>
      <c r="D953" s="46">
        <v>0</v>
      </c>
      <c r="E953" s="57">
        <v>0</v>
      </c>
    </row>
    <row r="954" spans="1:5" ht="30" x14ac:dyDescent="0.25">
      <c r="A954" s="5" t="s">
        <v>1902</v>
      </c>
      <c r="B954" s="15" t="s">
        <v>1903</v>
      </c>
      <c r="C954" s="20" t="s">
        <v>38</v>
      </c>
      <c r="D954" s="42">
        <v>5.3921566009521484</v>
      </c>
      <c r="E954" s="53">
        <v>5.2394556999206543</v>
      </c>
    </row>
    <row r="955" spans="1:5" ht="30" x14ac:dyDescent="0.25">
      <c r="A955" s="5" t="s">
        <v>1904</v>
      </c>
      <c r="B955" s="15" t="s">
        <v>1905</v>
      </c>
      <c r="C955" s="20" t="s">
        <v>30</v>
      </c>
      <c r="D955" s="45">
        <v>154.70259094238281</v>
      </c>
      <c r="E955" s="56">
        <v>153.60694885253906</v>
      </c>
    </row>
    <row r="956" spans="1:5" ht="30" x14ac:dyDescent="0.25">
      <c r="A956" s="5" t="s">
        <v>1906</v>
      </c>
      <c r="B956" s="15" t="s">
        <v>1907</v>
      </c>
      <c r="C956" s="20" t="s">
        <v>155</v>
      </c>
      <c r="D956" s="44">
        <v>12643.421875</v>
      </c>
      <c r="E956" s="55">
        <v>11872.548828125</v>
      </c>
    </row>
    <row r="957" spans="1:5" ht="30" x14ac:dyDescent="0.25">
      <c r="A957" s="5" t="s">
        <v>1908</v>
      </c>
      <c r="B957" s="15" t="s">
        <v>1909</v>
      </c>
      <c r="C957" s="20" t="s">
        <v>155</v>
      </c>
      <c r="D957" s="44">
        <v>11362.798828125</v>
      </c>
      <c r="E957" s="55">
        <v>10663.982421875</v>
      </c>
    </row>
    <row r="958" spans="1:5" ht="30" x14ac:dyDescent="0.25">
      <c r="A958" s="5" t="s">
        <v>1910</v>
      </c>
      <c r="B958" s="15" t="s">
        <v>1911</v>
      </c>
      <c r="C958" s="20" t="s">
        <v>155</v>
      </c>
      <c r="D958" s="45">
        <v>616.6585693359375</v>
      </c>
      <c r="E958" s="56">
        <v>590.6871337890625</v>
      </c>
    </row>
    <row r="959" spans="1:5" ht="30" x14ac:dyDescent="0.25">
      <c r="A959" s="5" t="s">
        <v>1912</v>
      </c>
      <c r="B959" s="15" t="s">
        <v>1913</v>
      </c>
      <c r="C959" s="20" t="s">
        <v>155</v>
      </c>
      <c r="D959" s="45">
        <v>663.9647216796875</v>
      </c>
      <c r="E959" s="56">
        <v>617.87933349609375</v>
      </c>
    </row>
    <row r="960" spans="1:5" ht="30" x14ac:dyDescent="0.25">
      <c r="A960" s="5" t="s">
        <v>1914</v>
      </c>
      <c r="B960" s="15" t="s">
        <v>1915</v>
      </c>
      <c r="C960" s="20" t="s">
        <v>30</v>
      </c>
      <c r="D960" s="43">
        <v>29.667205810546875</v>
      </c>
      <c r="E960" s="54">
        <v>30.581886291503906</v>
      </c>
    </row>
    <row r="961" spans="1:5" ht="30" x14ac:dyDescent="0.25">
      <c r="A961" s="5" t="s">
        <v>1916</v>
      </c>
      <c r="B961" s="15" t="s">
        <v>1917</v>
      </c>
      <c r="C961" s="20" t="s">
        <v>30</v>
      </c>
      <c r="D961" s="42">
        <v>4.7025895118713379</v>
      </c>
      <c r="E961" s="53">
        <v>3.6069405078887939</v>
      </c>
    </row>
    <row r="962" spans="1:5" ht="30" x14ac:dyDescent="0.25">
      <c r="A962" s="5" t="s">
        <v>1918</v>
      </c>
      <c r="B962" s="15" t="s">
        <v>1919</v>
      </c>
      <c r="C962" s="20" t="s">
        <v>30</v>
      </c>
      <c r="D962" s="42">
        <v>5.5999927520751953</v>
      </c>
      <c r="E962" s="53">
        <v>5.5999927520751953</v>
      </c>
    </row>
    <row r="963" spans="1:5" ht="30" x14ac:dyDescent="0.25">
      <c r="A963" s="5" t="s">
        <v>1920</v>
      </c>
      <c r="B963" s="15" t="s">
        <v>1921</v>
      </c>
      <c r="C963" s="20" t="s">
        <v>1816</v>
      </c>
      <c r="D963" s="48">
        <v>1870.695556640625</v>
      </c>
      <c r="E963" s="59">
        <v>1870.695556640625</v>
      </c>
    </row>
    <row r="964" spans="1:5" ht="30" x14ac:dyDescent="0.25">
      <c r="A964" s="5" t="s">
        <v>1922</v>
      </c>
      <c r="B964" s="15" t="s">
        <v>1923</v>
      </c>
      <c r="C964" s="20" t="s">
        <v>38</v>
      </c>
      <c r="D964" s="46">
        <v>0</v>
      </c>
      <c r="E964" s="57">
        <v>0</v>
      </c>
    </row>
    <row r="965" spans="1:5" ht="30" x14ac:dyDescent="0.25">
      <c r="A965" s="5" t="s">
        <v>1924</v>
      </c>
      <c r="B965" s="15" t="s">
        <v>1925</v>
      </c>
      <c r="C965" s="20" t="s">
        <v>27</v>
      </c>
      <c r="D965" s="46">
        <v>0</v>
      </c>
      <c r="E965" s="57">
        <v>0</v>
      </c>
    </row>
    <row r="966" spans="1:5" ht="30" x14ac:dyDescent="0.25">
      <c r="A966" s="5" t="s">
        <v>1926</v>
      </c>
      <c r="B966" s="15" t="s">
        <v>1927</v>
      </c>
      <c r="C966" s="20" t="s">
        <v>27</v>
      </c>
      <c r="D966" s="46">
        <v>0</v>
      </c>
      <c r="E966" s="57">
        <v>0</v>
      </c>
    </row>
    <row r="967" spans="1:5" ht="30" x14ac:dyDescent="0.25">
      <c r="A967" s="5" t="s">
        <v>1928</v>
      </c>
      <c r="B967" s="15" t="s">
        <v>1929</v>
      </c>
      <c r="C967" s="20" t="s">
        <v>27</v>
      </c>
      <c r="D967" s="46">
        <v>0</v>
      </c>
      <c r="E967" s="57">
        <v>0</v>
      </c>
    </row>
    <row r="968" spans="1:5" ht="30" x14ac:dyDescent="0.25">
      <c r="A968" s="5" t="s">
        <v>1930</v>
      </c>
      <c r="B968" s="15" t="s">
        <v>1931</v>
      </c>
      <c r="C968" s="20" t="s">
        <v>27</v>
      </c>
      <c r="D968" s="46">
        <v>0</v>
      </c>
      <c r="E968" s="57">
        <v>0</v>
      </c>
    </row>
    <row r="969" spans="1:5" ht="30" x14ac:dyDescent="0.25">
      <c r="A969" s="5" t="s">
        <v>1932</v>
      </c>
      <c r="B969" s="15" t="s">
        <v>1933</v>
      </c>
      <c r="C969" s="20" t="s">
        <v>1829</v>
      </c>
      <c r="D969" s="46">
        <v>0</v>
      </c>
      <c r="E969" s="57">
        <v>0</v>
      </c>
    </row>
    <row r="970" spans="1:5" ht="30" x14ac:dyDescent="0.25">
      <c r="A970" s="5" t="s">
        <v>1934</v>
      </c>
      <c r="B970" s="15" t="s">
        <v>1935</v>
      </c>
      <c r="C970" s="20" t="s">
        <v>1829</v>
      </c>
      <c r="D970" s="46">
        <v>0</v>
      </c>
      <c r="E970" s="57">
        <v>0</v>
      </c>
    </row>
    <row r="971" spans="1:5" ht="30" x14ac:dyDescent="0.25">
      <c r="A971" s="5" t="s">
        <v>1936</v>
      </c>
      <c r="B971" s="15" t="s">
        <v>1937</v>
      </c>
      <c r="C971" s="20" t="s">
        <v>1013</v>
      </c>
      <c r="D971" s="46">
        <v>0</v>
      </c>
      <c r="E971" s="57">
        <v>0</v>
      </c>
    </row>
    <row r="972" spans="1:5" ht="30" x14ac:dyDescent="0.25">
      <c r="A972" s="5" t="s">
        <v>1938</v>
      </c>
      <c r="B972" s="15" t="s">
        <v>1939</v>
      </c>
      <c r="C972" s="20" t="s">
        <v>38</v>
      </c>
      <c r="D972" s="43">
        <v>16.89402961730957</v>
      </c>
      <c r="E972" s="54">
        <v>16.89402961730957</v>
      </c>
    </row>
    <row r="973" spans="1:5" ht="30" x14ac:dyDescent="0.25">
      <c r="A973" s="5" t="s">
        <v>1940</v>
      </c>
      <c r="B973" s="15" t="s">
        <v>1941</v>
      </c>
      <c r="C973" s="20" t="s">
        <v>30</v>
      </c>
      <c r="D973" s="45">
        <v>204.00999450683594</v>
      </c>
      <c r="E973" s="56">
        <v>204.00999450683594</v>
      </c>
    </row>
    <row r="974" spans="1:5" ht="30" x14ac:dyDescent="0.25">
      <c r="A974" s="5" t="s">
        <v>1942</v>
      </c>
      <c r="B974" s="15" t="s">
        <v>1943</v>
      </c>
      <c r="C974" s="20" t="s">
        <v>155</v>
      </c>
      <c r="D974" s="44">
        <v>21750.923828125</v>
      </c>
      <c r="E974" s="55">
        <v>19906.205078125</v>
      </c>
    </row>
    <row r="975" spans="1:5" ht="30" x14ac:dyDescent="0.25">
      <c r="A975" s="5" t="s">
        <v>1944</v>
      </c>
      <c r="B975" s="15" t="s">
        <v>1945</v>
      </c>
      <c r="C975" s="20" t="s">
        <v>155</v>
      </c>
      <c r="D975" s="44">
        <v>16685.203125</v>
      </c>
      <c r="E975" s="55">
        <v>15278.1064453125</v>
      </c>
    </row>
    <row r="976" spans="1:5" ht="30" x14ac:dyDescent="0.25">
      <c r="A976" s="5" t="s">
        <v>1946</v>
      </c>
      <c r="B976" s="15" t="s">
        <v>1947</v>
      </c>
      <c r="C976" s="20" t="s">
        <v>155</v>
      </c>
      <c r="D976" s="48">
        <v>2700.52587890625</v>
      </c>
      <c r="E976" s="59">
        <v>2457.972900390625</v>
      </c>
    </row>
    <row r="977" spans="1:5" ht="30" x14ac:dyDescent="0.25">
      <c r="A977" s="5" t="s">
        <v>1948</v>
      </c>
      <c r="B977" s="15" t="s">
        <v>1949</v>
      </c>
      <c r="C977" s="20" t="s">
        <v>155</v>
      </c>
      <c r="D977" s="48">
        <v>2365.195556640625</v>
      </c>
      <c r="E977" s="59">
        <v>2170.1259765625</v>
      </c>
    </row>
    <row r="978" spans="1:5" ht="30" x14ac:dyDescent="0.25">
      <c r="A978" s="5" t="s">
        <v>1950</v>
      </c>
      <c r="B978" s="15" t="s">
        <v>1951</v>
      </c>
      <c r="C978" s="20" t="s">
        <v>30</v>
      </c>
      <c r="D978" s="43">
        <v>46.122997283935547</v>
      </c>
      <c r="E978" s="54">
        <v>46.259716033935547</v>
      </c>
    </row>
    <row r="979" spans="1:5" ht="30" x14ac:dyDescent="0.25">
      <c r="A979" s="5" t="s">
        <v>1952</v>
      </c>
      <c r="B979" s="15" t="s">
        <v>1953</v>
      </c>
      <c r="C979" s="20" t="s">
        <v>30</v>
      </c>
      <c r="D979" s="47">
        <v>-0.1900058388710022</v>
      </c>
      <c r="E979" s="58">
        <v>-0.1900058388710022</v>
      </c>
    </row>
    <row r="980" spans="1:5" ht="30" x14ac:dyDescent="0.25">
      <c r="A980" s="5" t="s">
        <v>1954</v>
      </c>
      <c r="B980" s="15" t="s">
        <v>1955</v>
      </c>
      <c r="C980" s="20" t="s">
        <v>30</v>
      </c>
      <c r="D980" s="42">
        <v>6.5360007286071777</v>
      </c>
      <c r="E980" s="53">
        <v>6.5360007286071777</v>
      </c>
    </row>
    <row r="981" spans="1:5" ht="30" x14ac:dyDescent="0.25">
      <c r="A981" s="5" t="s">
        <v>1956</v>
      </c>
      <c r="B981" s="15" t="s">
        <v>1957</v>
      </c>
      <c r="C981" s="20" t="s">
        <v>1816</v>
      </c>
      <c r="D981" s="45">
        <v>363.94097900390625</v>
      </c>
      <c r="E981" s="56">
        <v>363.94097900390625</v>
      </c>
    </row>
    <row r="982" spans="1:5" ht="30" x14ac:dyDescent="0.25">
      <c r="A982" s="5" t="s">
        <v>1958</v>
      </c>
      <c r="B982" s="15" t="s">
        <v>1959</v>
      </c>
      <c r="C982" s="20" t="s">
        <v>38</v>
      </c>
      <c r="D982" s="43">
        <v>17.466667175292969</v>
      </c>
      <c r="E982" s="54">
        <v>17.466667175292969</v>
      </c>
    </row>
    <row r="983" spans="1:5" ht="30" x14ac:dyDescent="0.25">
      <c r="A983" s="5" t="s">
        <v>1960</v>
      </c>
      <c r="B983" s="15" t="s">
        <v>1961</v>
      </c>
      <c r="C983" s="20" t="s">
        <v>27</v>
      </c>
      <c r="D983" s="43">
        <v>10.079264640808105</v>
      </c>
      <c r="E983" s="54">
        <v>10.079264640808105</v>
      </c>
    </row>
    <row r="984" spans="1:5" ht="30" x14ac:dyDescent="0.25">
      <c r="A984" s="5" t="s">
        <v>1962</v>
      </c>
      <c r="B984" s="15" t="s">
        <v>1963</v>
      </c>
      <c r="C984" s="20" t="s">
        <v>27</v>
      </c>
      <c r="D984" s="47">
        <v>0.94351297616958618</v>
      </c>
      <c r="E984" s="58">
        <v>0.94351297616958618</v>
      </c>
    </row>
    <row r="985" spans="1:5" ht="30" x14ac:dyDescent="0.25">
      <c r="A985" s="5" t="s">
        <v>1964</v>
      </c>
      <c r="B985" s="15" t="s">
        <v>1965</v>
      </c>
      <c r="C985" s="20" t="s">
        <v>27</v>
      </c>
      <c r="D985" s="43">
        <v>11.546473503112793</v>
      </c>
      <c r="E985" s="54">
        <v>11.546473503112793</v>
      </c>
    </row>
    <row r="986" spans="1:5" ht="30" x14ac:dyDescent="0.25">
      <c r="A986" s="5" t="s">
        <v>1966</v>
      </c>
      <c r="B986" s="15" t="s">
        <v>1967</v>
      </c>
      <c r="C986" s="20" t="s">
        <v>27</v>
      </c>
      <c r="D986" s="47">
        <v>0.96256297826766968</v>
      </c>
      <c r="E986" s="58">
        <v>0.96256297826766968</v>
      </c>
    </row>
    <row r="987" spans="1:5" ht="30" x14ac:dyDescent="0.25">
      <c r="A987" s="5" t="s">
        <v>1968</v>
      </c>
      <c r="B987" s="15" t="s">
        <v>1969</v>
      </c>
      <c r="C987" s="20" t="s">
        <v>1829</v>
      </c>
      <c r="D987" s="44">
        <v>9076.5849609375</v>
      </c>
      <c r="E987" s="55">
        <v>9076.5849609375</v>
      </c>
    </row>
    <row r="988" spans="1:5" ht="30" x14ac:dyDescent="0.25">
      <c r="A988" s="5" t="s">
        <v>1970</v>
      </c>
      <c r="B988" s="15" t="s">
        <v>1971</v>
      </c>
      <c r="C988" s="20" t="s">
        <v>1829</v>
      </c>
      <c r="D988" s="44">
        <v>10543.6572265625</v>
      </c>
      <c r="E988" s="55">
        <v>10543.6572265625</v>
      </c>
    </row>
    <row r="989" spans="1:5" ht="30" x14ac:dyDescent="0.25">
      <c r="A989" s="5" t="s">
        <v>1972</v>
      </c>
      <c r="B989" s="15" t="s">
        <v>1973</v>
      </c>
      <c r="C989" s="20" t="s">
        <v>1013</v>
      </c>
      <c r="D989" s="46">
        <v>0</v>
      </c>
      <c r="E989" s="57">
        <v>0</v>
      </c>
    </row>
    <row r="990" spans="1:5" ht="30" x14ac:dyDescent="0.25">
      <c r="A990" s="5" t="s">
        <v>1974</v>
      </c>
      <c r="B990" s="15" t="s">
        <v>1975</v>
      </c>
      <c r="C990" s="20" t="s">
        <v>38</v>
      </c>
      <c r="D990" s="43">
        <v>25.163236618041992</v>
      </c>
      <c r="E990" s="54">
        <v>25.158327102661133</v>
      </c>
    </row>
    <row r="991" spans="1:5" ht="30" x14ac:dyDescent="0.25">
      <c r="A991" s="5" t="s">
        <v>1976</v>
      </c>
      <c r="B991" s="15" t="s">
        <v>1977</v>
      </c>
      <c r="C991" s="20" t="s">
        <v>30</v>
      </c>
      <c r="D991" s="45">
        <v>224.30288696289062</v>
      </c>
      <c r="E991" s="56">
        <v>224.29249572753906</v>
      </c>
    </row>
    <row r="992" spans="1:5" ht="30" x14ac:dyDescent="0.25">
      <c r="A992" s="5" t="s">
        <v>1978</v>
      </c>
      <c r="B992" s="15" t="s">
        <v>1979</v>
      </c>
      <c r="C992" s="20" t="s">
        <v>155</v>
      </c>
      <c r="D992" s="44">
        <v>11661.0791015625</v>
      </c>
      <c r="E992" s="55">
        <v>10643.0107421875</v>
      </c>
    </row>
    <row r="993" spans="1:5" ht="30" x14ac:dyDescent="0.25">
      <c r="A993" s="5" t="s">
        <v>1980</v>
      </c>
      <c r="B993" s="15" t="s">
        <v>1981</v>
      </c>
      <c r="C993" s="20" t="s">
        <v>155</v>
      </c>
      <c r="D993" s="44">
        <v>9369.708984375</v>
      </c>
      <c r="E993" s="55">
        <v>8547.423828125</v>
      </c>
    </row>
    <row r="994" spans="1:5" ht="30" x14ac:dyDescent="0.25">
      <c r="A994" s="5" t="s">
        <v>1982</v>
      </c>
      <c r="B994" s="15" t="s">
        <v>1983</v>
      </c>
      <c r="C994" s="20" t="s">
        <v>155</v>
      </c>
      <c r="D994" s="48">
        <v>1988.4462890625</v>
      </c>
      <c r="E994" s="59">
        <v>1819.471435546875</v>
      </c>
    </row>
    <row r="995" spans="1:5" ht="30" x14ac:dyDescent="0.25">
      <c r="A995" s="5" t="s">
        <v>1984</v>
      </c>
      <c r="B995" s="15" t="s">
        <v>1985</v>
      </c>
      <c r="C995" s="20" t="s">
        <v>155</v>
      </c>
      <c r="D995" s="45">
        <v>302.92352294921875</v>
      </c>
      <c r="E995" s="56">
        <v>276.11508178710937</v>
      </c>
    </row>
    <row r="996" spans="1:5" ht="30" x14ac:dyDescent="0.25">
      <c r="A996" s="5" t="s">
        <v>1986</v>
      </c>
      <c r="B996" s="15" t="s">
        <v>1987</v>
      </c>
      <c r="C996" s="20" t="s">
        <v>30</v>
      </c>
      <c r="D996" s="43">
        <v>23.891330718994141</v>
      </c>
      <c r="E996" s="54">
        <v>23.891569137573242</v>
      </c>
    </row>
    <row r="997" spans="1:5" ht="30" x14ac:dyDescent="0.25">
      <c r="A997" s="5" t="s">
        <v>1988</v>
      </c>
      <c r="B997" s="15" t="s">
        <v>1989</v>
      </c>
      <c r="C997" s="20" t="s">
        <v>30</v>
      </c>
      <c r="D997" s="42">
        <v>-3.7971158027648926</v>
      </c>
      <c r="E997" s="53">
        <v>-3.8075087070465088</v>
      </c>
    </row>
    <row r="998" spans="1:5" ht="30" x14ac:dyDescent="0.25">
      <c r="A998" s="5" t="s">
        <v>1990</v>
      </c>
      <c r="B998" s="15" t="s">
        <v>1991</v>
      </c>
      <c r="C998" s="20" t="s">
        <v>30</v>
      </c>
      <c r="D998" s="42">
        <v>7.0409989356994629</v>
      </c>
      <c r="E998" s="53">
        <v>7.0409989356994629</v>
      </c>
    </row>
    <row r="999" spans="1:5" ht="30" x14ac:dyDescent="0.25">
      <c r="A999" s="5" t="s">
        <v>1992</v>
      </c>
      <c r="B999" s="15" t="s">
        <v>1993</v>
      </c>
      <c r="C999" s="20" t="s">
        <v>1816</v>
      </c>
      <c r="D999" s="48">
        <v>1870.695556640625</v>
      </c>
      <c r="E999" s="59">
        <v>1870.695556640625</v>
      </c>
    </row>
    <row r="1000" spans="1:5" ht="30" x14ac:dyDescent="0.25">
      <c r="A1000" s="5" t="s">
        <v>1994</v>
      </c>
      <c r="B1000" s="15" t="s">
        <v>1995</v>
      </c>
      <c r="C1000" s="20" t="s">
        <v>38</v>
      </c>
      <c r="D1000" s="46">
        <v>0</v>
      </c>
      <c r="E1000" s="57">
        <v>0</v>
      </c>
    </row>
    <row r="1001" spans="1:5" ht="30" x14ac:dyDescent="0.25">
      <c r="A1001" s="5" t="s">
        <v>1996</v>
      </c>
      <c r="B1001" s="15" t="s">
        <v>1997</v>
      </c>
      <c r="C1001" s="20" t="s">
        <v>27</v>
      </c>
      <c r="D1001" s="46">
        <v>0</v>
      </c>
      <c r="E1001" s="57">
        <v>0</v>
      </c>
    </row>
    <row r="1002" spans="1:5" ht="30" x14ac:dyDescent="0.25">
      <c r="A1002" s="5" t="s">
        <v>1998</v>
      </c>
      <c r="B1002" s="15" t="s">
        <v>1999</v>
      </c>
      <c r="C1002" s="20" t="s">
        <v>27</v>
      </c>
      <c r="D1002" s="46">
        <v>0</v>
      </c>
      <c r="E1002" s="57">
        <v>0</v>
      </c>
    </row>
    <row r="1003" spans="1:5" ht="30" x14ac:dyDescent="0.25">
      <c r="A1003" s="5" t="s">
        <v>2000</v>
      </c>
      <c r="B1003" s="15" t="s">
        <v>2001</v>
      </c>
      <c r="C1003" s="20" t="s">
        <v>27</v>
      </c>
      <c r="D1003" s="46">
        <v>0</v>
      </c>
      <c r="E1003" s="57">
        <v>0</v>
      </c>
    </row>
    <row r="1004" spans="1:5" ht="30" x14ac:dyDescent="0.25">
      <c r="A1004" s="5" t="s">
        <v>2002</v>
      </c>
      <c r="B1004" s="15" t="s">
        <v>2003</v>
      </c>
      <c r="C1004" s="20" t="s">
        <v>27</v>
      </c>
      <c r="D1004" s="46">
        <v>0</v>
      </c>
      <c r="E1004" s="57">
        <v>0</v>
      </c>
    </row>
    <row r="1005" spans="1:5" ht="30" x14ac:dyDescent="0.25">
      <c r="A1005" s="5" t="s">
        <v>2004</v>
      </c>
      <c r="B1005" s="15" t="s">
        <v>2005</v>
      </c>
      <c r="C1005" s="20" t="s">
        <v>1829</v>
      </c>
      <c r="D1005" s="46">
        <v>0</v>
      </c>
      <c r="E1005" s="57">
        <v>0</v>
      </c>
    </row>
    <row r="1006" spans="1:5" ht="30" x14ac:dyDescent="0.25">
      <c r="A1006" s="5" t="s">
        <v>2006</v>
      </c>
      <c r="B1006" s="15" t="s">
        <v>2007</v>
      </c>
      <c r="C1006" s="20" t="s">
        <v>1829</v>
      </c>
      <c r="D1006" s="46">
        <v>0</v>
      </c>
      <c r="E1006" s="57">
        <v>0</v>
      </c>
    </row>
    <row r="1007" spans="1:5" ht="30" x14ac:dyDescent="0.25">
      <c r="A1007" s="5" t="s">
        <v>2008</v>
      </c>
      <c r="B1007" s="15" t="s">
        <v>2009</v>
      </c>
      <c r="C1007" s="20" t="s">
        <v>1013</v>
      </c>
      <c r="D1007" s="46">
        <v>0</v>
      </c>
      <c r="E1007" s="57">
        <v>0</v>
      </c>
    </row>
    <row r="1008" spans="1:5" x14ac:dyDescent="0.25">
      <c r="A1008" s="5" t="s">
        <v>2010</v>
      </c>
      <c r="B1008" s="15" t="s">
        <v>2011</v>
      </c>
      <c r="C1008" s="20" t="s">
        <v>38</v>
      </c>
      <c r="D1008" s="42">
        <v>1.0124009847640991</v>
      </c>
      <c r="E1008" s="53">
        <v>1.0124000310897827</v>
      </c>
    </row>
    <row r="1009" spans="1:5" x14ac:dyDescent="0.25">
      <c r="A1009" s="5" t="s">
        <v>2012</v>
      </c>
      <c r="B1009" s="15" t="s">
        <v>2013</v>
      </c>
      <c r="C1009" s="20" t="s">
        <v>30</v>
      </c>
      <c r="D1009" s="43">
        <v>33.000003814697266</v>
      </c>
      <c r="E1009" s="54">
        <v>33.000003814697266</v>
      </c>
    </row>
    <row r="1010" spans="1:5" x14ac:dyDescent="0.25">
      <c r="A1010" s="5" t="s">
        <v>2014</v>
      </c>
      <c r="B1010" s="15" t="s">
        <v>2015</v>
      </c>
      <c r="C1010" s="20" t="s">
        <v>371</v>
      </c>
      <c r="D1010" s="44">
        <v>15181.76171875</v>
      </c>
      <c r="E1010" s="55">
        <v>15424.9033203125</v>
      </c>
    </row>
    <row r="1011" spans="1:5" x14ac:dyDescent="0.25">
      <c r="A1011" s="5" t="s">
        <v>2016</v>
      </c>
      <c r="B1011" s="15" t="s">
        <v>344</v>
      </c>
      <c r="C1011" s="20" t="s">
        <v>41</v>
      </c>
      <c r="D1011" s="43">
        <v>73.395401000976563</v>
      </c>
      <c r="E1011" s="54">
        <v>63.925796508789063</v>
      </c>
    </row>
    <row r="1012" spans="1:5" x14ac:dyDescent="0.25">
      <c r="A1012" s="5" t="s">
        <v>2017</v>
      </c>
      <c r="B1012" s="15" t="s">
        <v>2018</v>
      </c>
      <c r="C1012" s="20" t="s">
        <v>155</v>
      </c>
      <c r="D1012" s="44">
        <v>309123.09375</v>
      </c>
      <c r="E1012" s="55">
        <v>273598.1875</v>
      </c>
    </row>
    <row r="1013" spans="1:5" x14ac:dyDescent="0.25">
      <c r="A1013" s="5" t="s">
        <v>2019</v>
      </c>
      <c r="B1013" s="15" t="s">
        <v>2020</v>
      </c>
      <c r="C1013" s="20" t="s">
        <v>155</v>
      </c>
      <c r="D1013" s="44">
        <v>341436.5625</v>
      </c>
      <c r="E1013" s="55">
        <v>297383.84375</v>
      </c>
    </row>
    <row r="1014" spans="1:5" x14ac:dyDescent="0.25">
      <c r="A1014" s="5" t="s">
        <v>2021</v>
      </c>
      <c r="B1014" s="15" t="s">
        <v>2022</v>
      </c>
      <c r="C1014" s="20" t="s">
        <v>347</v>
      </c>
      <c r="D1014" s="42">
        <v>2.4391825199127197</v>
      </c>
      <c r="E1014" s="53">
        <v>2.4391825199127197</v>
      </c>
    </row>
    <row r="1015" spans="1:5" x14ac:dyDescent="0.25">
      <c r="A1015" s="5" t="s">
        <v>2023</v>
      </c>
      <c r="B1015" s="15" t="s">
        <v>2024</v>
      </c>
      <c r="C1015" s="20" t="s">
        <v>1004</v>
      </c>
      <c r="D1015" s="48">
        <v>2714.427490234375</v>
      </c>
      <c r="E1015" s="59">
        <v>2402.481201171875</v>
      </c>
    </row>
    <row r="1016" spans="1:5" x14ac:dyDescent="0.25">
      <c r="A1016" s="5" t="s">
        <v>2025</v>
      </c>
      <c r="B1016" s="15" t="s">
        <v>349</v>
      </c>
      <c r="C1016" s="20"/>
      <c r="D1016" s="12" t="s">
        <v>350</v>
      </c>
      <c r="E1016" s="33" t="s">
        <v>350</v>
      </c>
    </row>
    <row r="1017" spans="1:5" x14ac:dyDescent="0.25">
      <c r="A1017" s="5" t="s">
        <v>2026</v>
      </c>
      <c r="B1017" s="15" t="s">
        <v>2027</v>
      </c>
      <c r="C1017" s="20"/>
      <c r="D1017" s="12" t="s">
        <v>2028</v>
      </c>
      <c r="E1017" s="33" t="s">
        <v>2028</v>
      </c>
    </row>
    <row r="1018" spans="1:5" x14ac:dyDescent="0.25">
      <c r="A1018" s="5" t="s">
        <v>2029</v>
      </c>
      <c r="B1018" s="15" t="s">
        <v>2030</v>
      </c>
      <c r="C1018" s="20" t="s">
        <v>371</v>
      </c>
      <c r="D1018" s="44">
        <v>15162.0673828125</v>
      </c>
      <c r="E1018" s="55">
        <v>15407.5234375</v>
      </c>
    </row>
    <row r="1019" spans="1:5" x14ac:dyDescent="0.25">
      <c r="A1019" s="5" t="s">
        <v>2031</v>
      </c>
      <c r="B1019" s="15" t="s">
        <v>370</v>
      </c>
      <c r="C1019" s="20" t="s">
        <v>371</v>
      </c>
      <c r="D1019" s="44">
        <v>16747</v>
      </c>
      <c r="E1019" s="55">
        <v>16747</v>
      </c>
    </row>
    <row r="1020" spans="1:5" ht="30" x14ac:dyDescent="0.25">
      <c r="A1020" s="5" t="s">
        <v>2032</v>
      </c>
      <c r="B1020" s="15" t="s">
        <v>342</v>
      </c>
      <c r="C1020" s="20" t="s">
        <v>30</v>
      </c>
      <c r="D1020" s="43">
        <v>33.000007629394531</v>
      </c>
      <c r="E1020" s="54">
        <v>33.000007629394531</v>
      </c>
    </row>
    <row r="1021" spans="1:5" ht="30" x14ac:dyDescent="0.25">
      <c r="A1021" s="5" t="s">
        <v>2033</v>
      </c>
      <c r="B1021" s="15" t="s">
        <v>2034</v>
      </c>
      <c r="C1021" s="20" t="s">
        <v>371</v>
      </c>
      <c r="D1021" s="44">
        <v>15181.7607421875</v>
      </c>
      <c r="E1021" s="55">
        <v>15424.904296875</v>
      </c>
    </row>
    <row r="1022" spans="1:5" ht="30" x14ac:dyDescent="0.25">
      <c r="A1022" s="5" t="s">
        <v>2035</v>
      </c>
      <c r="B1022" s="15" t="s">
        <v>2036</v>
      </c>
      <c r="C1022" s="20" t="s">
        <v>371</v>
      </c>
      <c r="D1022" s="44">
        <v>16839.009765625</v>
      </c>
      <c r="E1022" s="55">
        <v>16828.384765625</v>
      </c>
    </row>
    <row r="1023" spans="1:5" x14ac:dyDescent="0.25">
      <c r="A1023" s="5" t="s">
        <v>2037</v>
      </c>
      <c r="B1023" s="15" t="s">
        <v>2038</v>
      </c>
      <c r="C1023" s="20" t="s">
        <v>33</v>
      </c>
      <c r="D1023" s="43">
        <v>39.349998474121094</v>
      </c>
      <c r="E1023" s="54">
        <v>39.349998474121094</v>
      </c>
    </row>
    <row r="1024" spans="1:5" x14ac:dyDescent="0.25">
      <c r="A1024" s="5" t="s">
        <v>2039</v>
      </c>
      <c r="B1024" s="15" t="s">
        <v>2040</v>
      </c>
      <c r="C1024" s="20" t="s">
        <v>33</v>
      </c>
      <c r="D1024" s="42">
        <v>2.7799999713897705</v>
      </c>
      <c r="E1024" s="53">
        <v>2.7799999713897705</v>
      </c>
    </row>
    <row r="1025" spans="1:5" x14ac:dyDescent="0.25">
      <c r="A1025" s="5" t="s">
        <v>2041</v>
      </c>
      <c r="B1025" s="15" t="s">
        <v>2042</v>
      </c>
      <c r="C1025" s="20" t="s">
        <v>33</v>
      </c>
      <c r="D1025" s="43">
        <v>10.410001754760742</v>
      </c>
      <c r="E1025" s="54">
        <v>20.460000991821289</v>
      </c>
    </row>
    <row r="1026" spans="1:5" x14ac:dyDescent="0.25">
      <c r="A1026" s="5" t="s">
        <v>2043</v>
      </c>
      <c r="B1026" s="15" t="s">
        <v>2044</v>
      </c>
      <c r="C1026" s="20" t="s">
        <v>33</v>
      </c>
      <c r="D1026" s="47">
        <v>0.55000001192092896</v>
      </c>
      <c r="E1026" s="58">
        <v>0.55000001192092896</v>
      </c>
    </row>
    <row r="1027" spans="1:5" x14ac:dyDescent="0.25">
      <c r="A1027" s="5" t="s">
        <v>2045</v>
      </c>
      <c r="B1027" s="15" t="s">
        <v>2046</v>
      </c>
      <c r="C1027" s="20" t="s">
        <v>33</v>
      </c>
      <c r="D1027" s="47">
        <v>0.25</v>
      </c>
      <c r="E1027" s="58">
        <v>0.25</v>
      </c>
    </row>
    <row r="1028" spans="1:5" x14ac:dyDescent="0.25">
      <c r="A1028" s="5" t="s">
        <v>2047</v>
      </c>
      <c r="B1028" s="15" t="s">
        <v>2048</v>
      </c>
      <c r="C1028" s="20" t="s">
        <v>33</v>
      </c>
      <c r="D1028" s="46">
        <v>0</v>
      </c>
      <c r="E1028" s="57">
        <v>0</v>
      </c>
    </row>
    <row r="1029" spans="1:5" ht="30" x14ac:dyDescent="0.25">
      <c r="A1029" s="5" t="s">
        <v>2049</v>
      </c>
      <c r="B1029" s="15" t="s">
        <v>2050</v>
      </c>
      <c r="C1029" s="20" t="s">
        <v>33</v>
      </c>
      <c r="D1029" s="46">
        <v>0</v>
      </c>
      <c r="E1029" s="57">
        <v>0</v>
      </c>
    </row>
    <row r="1030" spans="1:5" x14ac:dyDescent="0.25">
      <c r="A1030" s="5" t="s">
        <v>2051</v>
      </c>
      <c r="B1030" s="15" t="s">
        <v>2052</v>
      </c>
      <c r="C1030" s="20" t="s">
        <v>33</v>
      </c>
      <c r="D1030" s="42">
        <v>6.6100001335144043</v>
      </c>
      <c r="E1030" s="53">
        <v>6.6100001335144043</v>
      </c>
    </row>
    <row r="1031" spans="1:5" ht="30" x14ac:dyDescent="0.25">
      <c r="A1031" s="5" t="s">
        <v>2053</v>
      </c>
      <c r="B1031" s="15" t="s">
        <v>2054</v>
      </c>
      <c r="C1031" s="20" t="s">
        <v>33</v>
      </c>
      <c r="D1031" s="43">
        <v>40.049999237060547</v>
      </c>
      <c r="E1031" s="54">
        <v>30</v>
      </c>
    </row>
    <row r="1032" spans="1:5" ht="30" x14ac:dyDescent="0.25">
      <c r="A1032" s="5" t="s">
        <v>2055</v>
      </c>
      <c r="B1032" s="15" t="s">
        <v>2056</v>
      </c>
      <c r="C1032" s="20"/>
      <c r="D1032" s="42">
        <v>6.9687104225158691</v>
      </c>
      <c r="E1032" s="53">
        <v>7.558323860168457</v>
      </c>
    </row>
    <row r="1033" spans="1:5" x14ac:dyDescent="0.25">
      <c r="A1033" s="5" t="s">
        <v>2057</v>
      </c>
      <c r="B1033" s="15" t="s">
        <v>2058</v>
      </c>
      <c r="C1033" s="20" t="s">
        <v>38</v>
      </c>
      <c r="D1033" s="42">
        <v>1.0124009847640991</v>
      </c>
      <c r="E1033" s="53">
        <v>1.0124000310897827</v>
      </c>
    </row>
    <row r="1034" spans="1:5" x14ac:dyDescent="0.25">
      <c r="A1034" s="5" t="s">
        <v>2059</v>
      </c>
      <c r="B1034" s="15" t="s">
        <v>2060</v>
      </c>
      <c r="C1034" s="20" t="s">
        <v>30</v>
      </c>
      <c r="D1034" s="43">
        <v>32.180335998535156</v>
      </c>
      <c r="E1034" s="54">
        <v>30.000160217285156</v>
      </c>
    </row>
    <row r="1035" spans="1:5" x14ac:dyDescent="0.25">
      <c r="A1035" s="5" t="s">
        <v>2061</v>
      </c>
      <c r="B1035" s="15" t="s">
        <v>2062</v>
      </c>
      <c r="C1035" s="20" t="s">
        <v>371</v>
      </c>
      <c r="D1035" s="42">
        <v>7.3473086357116699</v>
      </c>
      <c r="E1035" s="53">
        <v>5.1202263832092285</v>
      </c>
    </row>
    <row r="1036" spans="1:5" x14ac:dyDescent="0.25">
      <c r="A1036" s="5" t="s">
        <v>2063</v>
      </c>
      <c r="B1036" s="15" t="s">
        <v>415</v>
      </c>
      <c r="C1036" s="20" t="s">
        <v>41</v>
      </c>
      <c r="D1036" s="45">
        <v>114.42494964599609</v>
      </c>
      <c r="E1036" s="54">
        <v>94.891593933105469</v>
      </c>
    </row>
    <row r="1037" spans="1:5" ht="30" x14ac:dyDescent="0.25">
      <c r="A1037" s="5" t="s">
        <v>2064</v>
      </c>
      <c r="B1037" s="15" t="s">
        <v>2065</v>
      </c>
      <c r="C1037" s="20"/>
      <c r="D1037" s="43">
        <v>28.657535552978516</v>
      </c>
      <c r="E1037" s="54">
        <v>28.642177581787109</v>
      </c>
    </row>
    <row r="1038" spans="1:5" x14ac:dyDescent="0.25">
      <c r="A1038" s="5" t="s">
        <v>2066</v>
      </c>
      <c r="B1038" s="15" t="s">
        <v>2067</v>
      </c>
      <c r="C1038" s="20" t="s">
        <v>33</v>
      </c>
      <c r="D1038" s="43">
        <v>75.874130249023438</v>
      </c>
      <c r="E1038" s="54">
        <v>75.764625549316406</v>
      </c>
    </row>
    <row r="1039" spans="1:5" x14ac:dyDescent="0.25">
      <c r="A1039" s="5" t="s">
        <v>2068</v>
      </c>
      <c r="B1039" s="15" t="s">
        <v>2069</v>
      </c>
      <c r="C1039" s="20" t="s">
        <v>33</v>
      </c>
      <c r="D1039" s="43">
        <v>20.357677459716797</v>
      </c>
      <c r="E1039" s="54">
        <v>20.328296661376953</v>
      </c>
    </row>
    <row r="1040" spans="1:5" ht="30" x14ac:dyDescent="0.25">
      <c r="A1040" s="5" t="s">
        <v>2070</v>
      </c>
      <c r="B1040" s="15" t="s">
        <v>2071</v>
      </c>
      <c r="C1040" s="20" t="s">
        <v>33</v>
      </c>
      <c r="D1040" s="47">
        <v>2.9446981847286224E-2</v>
      </c>
      <c r="E1040" s="58">
        <v>2.9404481872916222E-2</v>
      </c>
    </row>
    <row r="1041" spans="1:5" ht="30" x14ac:dyDescent="0.25">
      <c r="A1041" s="5" t="s">
        <v>2072</v>
      </c>
      <c r="B1041" s="15" t="s">
        <v>2073</v>
      </c>
      <c r="C1041" s="20" t="s">
        <v>33</v>
      </c>
      <c r="D1041" s="42">
        <v>2.8249666690826416</v>
      </c>
      <c r="E1041" s="53">
        <v>2.9652163982391357</v>
      </c>
    </row>
    <row r="1042" spans="1:5" ht="30" x14ac:dyDescent="0.25">
      <c r="A1042" s="5" t="s">
        <v>2074</v>
      </c>
      <c r="B1042" s="15" t="s">
        <v>2075</v>
      </c>
      <c r="C1042" s="20" t="s">
        <v>33</v>
      </c>
      <c r="D1042" s="46">
        <v>0</v>
      </c>
      <c r="E1042" s="57">
        <v>0</v>
      </c>
    </row>
    <row r="1043" spans="1:5" x14ac:dyDescent="0.25">
      <c r="A1043" s="5" t="s">
        <v>2076</v>
      </c>
      <c r="B1043" s="15" t="s">
        <v>2077</v>
      </c>
      <c r="C1043" s="20" t="s">
        <v>33</v>
      </c>
      <c r="D1043" s="47">
        <v>0.91377675533294678</v>
      </c>
      <c r="E1043" s="58">
        <v>0.91245788335800171</v>
      </c>
    </row>
    <row r="1044" spans="1:5" ht="30" x14ac:dyDescent="0.25">
      <c r="A1044" s="5" t="s">
        <v>2078</v>
      </c>
      <c r="B1044" s="15" t="s">
        <v>2079</v>
      </c>
      <c r="C1044" s="20" t="s">
        <v>33</v>
      </c>
      <c r="D1044" s="46">
        <v>0</v>
      </c>
      <c r="E1044" s="57">
        <v>0</v>
      </c>
    </row>
    <row r="1045" spans="1:5" x14ac:dyDescent="0.25">
      <c r="A1045" s="5" t="s">
        <v>2080</v>
      </c>
      <c r="B1045" s="15" t="s">
        <v>2081</v>
      </c>
      <c r="C1045" s="20" t="s">
        <v>41</v>
      </c>
      <c r="D1045" s="47">
        <v>5.1745671778917313E-2</v>
      </c>
      <c r="E1045" s="58">
        <v>4.2873267084360123E-2</v>
      </c>
    </row>
    <row r="1046" spans="1:5" x14ac:dyDescent="0.25">
      <c r="A1046" s="5" t="s">
        <v>2082</v>
      </c>
      <c r="B1046" s="15" t="s">
        <v>2083</v>
      </c>
      <c r="C1046" s="20" t="s">
        <v>38</v>
      </c>
      <c r="D1046" s="42">
        <v>1.0124009847640991</v>
      </c>
      <c r="E1046" s="53">
        <v>1.0124000310897827</v>
      </c>
    </row>
    <row r="1047" spans="1:5" x14ac:dyDescent="0.25">
      <c r="A1047" s="5" t="s">
        <v>2084</v>
      </c>
      <c r="B1047" s="15" t="s">
        <v>2085</v>
      </c>
      <c r="C1047" s="20" t="s">
        <v>30</v>
      </c>
      <c r="D1047" s="43">
        <v>32.180335998535156</v>
      </c>
      <c r="E1047" s="54">
        <v>30.000160217285156</v>
      </c>
    </row>
    <row r="1048" spans="1:5" x14ac:dyDescent="0.25">
      <c r="A1048" s="5" t="s">
        <v>2086</v>
      </c>
      <c r="B1048" s="15" t="s">
        <v>2087</v>
      </c>
      <c r="C1048" s="20" t="s">
        <v>371</v>
      </c>
      <c r="D1048" s="42">
        <v>7.3473086357116699</v>
      </c>
      <c r="E1048" s="53">
        <v>5.1202263832092285</v>
      </c>
    </row>
    <row r="1049" spans="1:5" x14ac:dyDescent="0.25">
      <c r="A1049" s="5" t="s">
        <v>2088</v>
      </c>
      <c r="B1049" s="15" t="s">
        <v>408</v>
      </c>
      <c r="C1049" s="20" t="s">
        <v>41</v>
      </c>
      <c r="D1049" s="45">
        <v>109.93771362304688</v>
      </c>
      <c r="E1049" s="54">
        <v>91.17034912109375</v>
      </c>
    </row>
    <row r="1050" spans="1:5" ht="30" x14ac:dyDescent="0.25">
      <c r="A1050" s="5" t="s">
        <v>2089</v>
      </c>
      <c r="B1050" s="15" t="s">
        <v>2090</v>
      </c>
      <c r="C1050" s="20"/>
      <c r="D1050" s="43">
        <v>28.657535552978516</v>
      </c>
      <c r="E1050" s="54">
        <v>28.642177581787109</v>
      </c>
    </row>
    <row r="1051" spans="1:5" ht="30" x14ac:dyDescent="0.25">
      <c r="A1051" s="5" t="s">
        <v>2091</v>
      </c>
      <c r="B1051" s="15" t="s">
        <v>2092</v>
      </c>
      <c r="C1051" s="20" t="s">
        <v>33</v>
      </c>
      <c r="D1051" s="43">
        <v>75.874130249023438</v>
      </c>
      <c r="E1051" s="54">
        <v>75.764625549316406</v>
      </c>
    </row>
    <row r="1052" spans="1:5" ht="30" x14ac:dyDescent="0.25">
      <c r="A1052" s="5" t="s">
        <v>2093</v>
      </c>
      <c r="B1052" s="15" t="s">
        <v>2094</v>
      </c>
      <c r="C1052" s="20" t="s">
        <v>33</v>
      </c>
      <c r="D1052" s="43">
        <v>20.357677459716797</v>
      </c>
      <c r="E1052" s="54">
        <v>20.328296661376953</v>
      </c>
    </row>
    <row r="1053" spans="1:5" ht="30" x14ac:dyDescent="0.25">
      <c r="A1053" s="5" t="s">
        <v>2095</v>
      </c>
      <c r="B1053" s="15" t="s">
        <v>2096</v>
      </c>
      <c r="C1053" s="20" t="s">
        <v>33</v>
      </c>
      <c r="D1053" s="47">
        <v>2.9446981847286224E-2</v>
      </c>
      <c r="E1053" s="58">
        <v>2.9404481872916222E-2</v>
      </c>
    </row>
    <row r="1054" spans="1:5" ht="30" x14ac:dyDescent="0.25">
      <c r="A1054" s="5" t="s">
        <v>2097</v>
      </c>
      <c r="B1054" s="15" t="s">
        <v>2098</v>
      </c>
      <c r="C1054" s="20" t="s">
        <v>33</v>
      </c>
      <c r="D1054" s="42">
        <v>2.8249666690826416</v>
      </c>
      <c r="E1054" s="53">
        <v>2.9652163982391357</v>
      </c>
    </row>
    <row r="1055" spans="1:5" ht="30" x14ac:dyDescent="0.25">
      <c r="A1055" s="5" t="s">
        <v>2099</v>
      </c>
      <c r="B1055" s="15" t="s">
        <v>2100</v>
      </c>
      <c r="C1055" s="20" t="s">
        <v>33</v>
      </c>
      <c r="D1055" s="46">
        <v>0</v>
      </c>
      <c r="E1055" s="57">
        <v>0</v>
      </c>
    </row>
    <row r="1056" spans="1:5" ht="30" x14ac:dyDescent="0.25">
      <c r="A1056" s="5" t="s">
        <v>2101</v>
      </c>
      <c r="B1056" s="15" t="s">
        <v>2102</v>
      </c>
      <c r="C1056" s="20" t="s">
        <v>33</v>
      </c>
      <c r="D1056" s="47">
        <v>0.91377675533294678</v>
      </c>
      <c r="E1056" s="58">
        <v>0.91245788335800171</v>
      </c>
    </row>
    <row r="1057" spans="1:5" ht="30" x14ac:dyDescent="0.25">
      <c r="A1057" s="5" t="s">
        <v>2103</v>
      </c>
      <c r="B1057" s="15" t="s">
        <v>2104</v>
      </c>
      <c r="C1057" s="20" t="s">
        <v>33</v>
      </c>
      <c r="D1057" s="46">
        <v>0</v>
      </c>
      <c r="E1057" s="57">
        <v>0</v>
      </c>
    </row>
    <row r="1058" spans="1:5" x14ac:dyDescent="0.25">
      <c r="A1058" s="5" t="s">
        <v>2105</v>
      </c>
      <c r="B1058" s="15" t="s">
        <v>2106</v>
      </c>
      <c r="C1058" s="20" t="s">
        <v>41</v>
      </c>
      <c r="D1058" s="47">
        <v>4.9716439098119736E-2</v>
      </c>
      <c r="E1058" s="58">
        <v>4.1191957890987396E-2</v>
      </c>
    </row>
    <row r="1059" spans="1:5" x14ac:dyDescent="0.25">
      <c r="A1059" s="5" t="s">
        <v>2107</v>
      </c>
      <c r="B1059" s="15" t="s">
        <v>2108</v>
      </c>
      <c r="C1059" s="20" t="s">
        <v>38</v>
      </c>
      <c r="D1059" s="42">
        <v>1.0124009847640991</v>
      </c>
      <c r="E1059" s="53">
        <v>1.0124000310897827</v>
      </c>
    </row>
    <row r="1060" spans="1:5" x14ac:dyDescent="0.25">
      <c r="A1060" s="5" t="s">
        <v>2109</v>
      </c>
      <c r="B1060" s="15" t="s">
        <v>2110</v>
      </c>
      <c r="C1060" s="20" t="s">
        <v>30</v>
      </c>
      <c r="D1060" s="43">
        <v>32.180335998535156</v>
      </c>
      <c r="E1060" s="54">
        <v>30.000160217285156</v>
      </c>
    </row>
    <row r="1061" spans="1:5" x14ac:dyDescent="0.25">
      <c r="A1061" s="5" t="s">
        <v>2111</v>
      </c>
      <c r="B1061" s="15" t="s">
        <v>2112</v>
      </c>
      <c r="C1061" s="20" t="s">
        <v>371</v>
      </c>
      <c r="D1061" s="42">
        <v>7.3473086357116699</v>
      </c>
      <c r="E1061" s="53">
        <v>5.1202263832092285</v>
      </c>
    </row>
    <row r="1062" spans="1:5" x14ac:dyDescent="0.25">
      <c r="A1062" s="5" t="s">
        <v>2113</v>
      </c>
      <c r="B1062" s="15" t="s">
        <v>421</v>
      </c>
      <c r="C1062" s="20" t="s">
        <v>41</v>
      </c>
      <c r="D1062" s="45">
        <v>114.42494964599609</v>
      </c>
      <c r="E1062" s="54">
        <v>94.891593933105469</v>
      </c>
    </row>
    <row r="1063" spans="1:5" ht="30" x14ac:dyDescent="0.25">
      <c r="A1063" s="5" t="s">
        <v>2114</v>
      </c>
      <c r="B1063" s="15" t="s">
        <v>2115</v>
      </c>
      <c r="C1063" s="20"/>
      <c r="D1063" s="43">
        <v>28.657535552978516</v>
      </c>
      <c r="E1063" s="54">
        <v>28.642177581787109</v>
      </c>
    </row>
    <row r="1064" spans="1:5" ht="30" x14ac:dyDescent="0.25">
      <c r="A1064" s="5" t="s">
        <v>2116</v>
      </c>
      <c r="B1064" s="15" t="s">
        <v>2117</v>
      </c>
      <c r="C1064" s="20" t="s">
        <v>33</v>
      </c>
      <c r="D1064" s="43">
        <v>75.874130249023438</v>
      </c>
      <c r="E1064" s="54">
        <v>75.764625549316406</v>
      </c>
    </row>
    <row r="1065" spans="1:5" ht="30" x14ac:dyDescent="0.25">
      <c r="A1065" s="5" t="s">
        <v>2118</v>
      </c>
      <c r="B1065" s="15" t="s">
        <v>2119</v>
      </c>
      <c r="C1065" s="20" t="s">
        <v>33</v>
      </c>
      <c r="D1065" s="43">
        <v>20.357677459716797</v>
      </c>
      <c r="E1065" s="54">
        <v>20.328296661376953</v>
      </c>
    </row>
    <row r="1066" spans="1:5" ht="30" x14ac:dyDescent="0.25">
      <c r="A1066" s="5" t="s">
        <v>2120</v>
      </c>
      <c r="B1066" s="15" t="s">
        <v>2121</v>
      </c>
      <c r="C1066" s="20" t="s">
        <v>33</v>
      </c>
      <c r="D1066" s="47">
        <v>2.9446981847286224E-2</v>
      </c>
      <c r="E1066" s="58">
        <v>2.9404481872916222E-2</v>
      </c>
    </row>
    <row r="1067" spans="1:5" ht="30" x14ac:dyDescent="0.25">
      <c r="A1067" s="5" t="s">
        <v>2122</v>
      </c>
      <c r="B1067" s="15" t="s">
        <v>2123</v>
      </c>
      <c r="C1067" s="20" t="s">
        <v>33</v>
      </c>
      <c r="D1067" s="42">
        <v>2.8249666690826416</v>
      </c>
      <c r="E1067" s="53">
        <v>2.9652163982391357</v>
      </c>
    </row>
    <row r="1068" spans="1:5" ht="30" x14ac:dyDescent="0.25">
      <c r="A1068" s="5" t="s">
        <v>2124</v>
      </c>
      <c r="B1068" s="15" t="s">
        <v>2125</v>
      </c>
      <c r="C1068" s="20" t="s">
        <v>33</v>
      </c>
      <c r="D1068" s="46">
        <v>0</v>
      </c>
      <c r="E1068" s="57">
        <v>0</v>
      </c>
    </row>
    <row r="1069" spans="1:5" ht="30" x14ac:dyDescent="0.25">
      <c r="A1069" s="5" t="s">
        <v>2126</v>
      </c>
      <c r="B1069" s="15" t="s">
        <v>2127</v>
      </c>
      <c r="C1069" s="20" t="s">
        <v>33</v>
      </c>
      <c r="D1069" s="47">
        <v>0.91377675533294678</v>
      </c>
      <c r="E1069" s="58">
        <v>0.91245788335800171</v>
      </c>
    </row>
    <row r="1070" spans="1:5" ht="30" x14ac:dyDescent="0.25">
      <c r="A1070" s="5" t="s">
        <v>2128</v>
      </c>
      <c r="B1070" s="15" t="s">
        <v>2129</v>
      </c>
      <c r="C1070" s="20" t="s">
        <v>33</v>
      </c>
      <c r="D1070" s="46">
        <v>0</v>
      </c>
      <c r="E1070" s="57">
        <v>0</v>
      </c>
    </row>
    <row r="1071" spans="1:5" x14ac:dyDescent="0.25">
      <c r="A1071" s="5" t="s">
        <v>2130</v>
      </c>
      <c r="B1071" s="15" t="s">
        <v>2131</v>
      </c>
      <c r="C1071" s="20" t="s">
        <v>41</v>
      </c>
      <c r="D1071" s="47">
        <v>5.1745671778917313E-2</v>
      </c>
      <c r="E1071" s="58">
        <v>4.2873267084360123E-2</v>
      </c>
    </row>
    <row r="1072" spans="1:5" x14ac:dyDescent="0.25">
      <c r="A1072" s="5" t="s">
        <v>2132</v>
      </c>
      <c r="B1072" s="15" t="s">
        <v>2133</v>
      </c>
      <c r="C1072" s="20" t="s">
        <v>38</v>
      </c>
      <c r="D1072" s="42">
        <v>1.0124009847640991</v>
      </c>
      <c r="E1072" s="53">
        <v>1.0124000310897827</v>
      </c>
    </row>
    <row r="1073" spans="1:5" x14ac:dyDescent="0.25">
      <c r="A1073" s="5" t="s">
        <v>2134</v>
      </c>
      <c r="B1073" s="15" t="s">
        <v>2135</v>
      </c>
      <c r="C1073" s="20" t="s">
        <v>30</v>
      </c>
      <c r="D1073" s="43">
        <v>32.180335998535156</v>
      </c>
      <c r="E1073" s="54">
        <v>30.000160217285156</v>
      </c>
    </row>
    <row r="1074" spans="1:5" x14ac:dyDescent="0.25">
      <c r="A1074" s="5" t="s">
        <v>2136</v>
      </c>
      <c r="B1074" s="15" t="s">
        <v>2137</v>
      </c>
      <c r="C1074" s="20" t="s">
        <v>371</v>
      </c>
      <c r="D1074" s="42">
        <v>7.3473086357116699</v>
      </c>
      <c r="E1074" s="53">
        <v>5.1202263832092285</v>
      </c>
    </row>
    <row r="1075" spans="1:5" x14ac:dyDescent="0.25">
      <c r="A1075" s="5" t="s">
        <v>2138</v>
      </c>
      <c r="B1075" s="15" t="s">
        <v>427</v>
      </c>
      <c r="C1075" s="20" t="s">
        <v>41</v>
      </c>
      <c r="D1075" s="45">
        <v>109.93771362304688</v>
      </c>
      <c r="E1075" s="54">
        <v>91.17034912109375</v>
      </c>
    </row>
    <row r="1076" spans="1:5" ht="30" x14ac:dyDescent="0.25">
      <c r="A1076" s="5" t="s">
        <v>2139</v>
      </c>
      <c r="B1076" s="15" t="s">
        <v>2140</v>
      </c>
      <c r="C1076" s="20"/>
      <c r="D1076" s="43">
        <v>28.657535552978516</v>
      </c>
      <c r="E1076" s="54">
        <v>28.642177581787109</v>
      </c>
    </row>
    <row r="1077" spans="1:5" ht="30" x14ac:dyDescent="0.25">
      <c r="A1077" s="5" t="s">
        <v>2141</v>
      </c>
      <c r="B1077" s="15" t="s">
        <v>2142</v>
      </c>
      <c r="C1077" s="20" t="s">
        <v>33</v>
      </c>
      <c r="D1077" s="43">
        <v>75.874130249023438</v>
      </c>
      <c r="E1077" s="54">
        <v>75.764625549316406</v>
      </c>
    </row>
    <row r="1078" spans="1:5" ht="30" x14ac:dyDescent="0.25">
      <c r="A1078" s="5" t="s">
        <v>2143</v>
      </c>
      <c r="B1078" s="15" t="s">
        <v>2144</v>
      </c>
      <c r="C1078" s="20" t="s">
        <v>33</v>
      </c>
      <c r="D1078" s="43">
        <v>20.357677459716797</v>
      </c>
      <c r="E1078" s="54">
        <v>20.328296661376953</v>
      </c>
    </row>
    <row r="1079" spans="1:5" ht="30" x14ac:dyDescent="0.25">
      <c r="A1079" s="5" t="s">
        <v>2145</v>
      </c>
      <c r="B1079" s="15" t="s">
        <v>2146</v>
      </c>
      <c r="C1079" s="20" t="s">
        <v>33</v>
      </c>
      <c r="D1079" s="47">
        <v>2.9446981847286224E-2</v>
      </c>
      <c r="E1079" s="58">
        <v>2.9404481872916222E-2</v>
      </c>
    </row>
    <row r="1080" spans="1:5" ht="30" x14ac:dyDescent="0.25">
      <c r="A1080" s="5" t="s">
        <v>2147</v>
      </c>
      <c r="B1080" s="15" t="s">
        <v>2148</v>
      </c>
      <c r="C1080" s="20" t="s">
        <v>33</v>
      </c>
      <c r="D1080" s="42">
        <v>2.8249666690826416</v>
      </c>
      <c r="E1080" s="53">
        <v>2.9652163982391357</v>
      </c>
    </row>
    <row r="1081" spans="1:5" ht="30" x14ac:dyDescent="0.25">
      <c r="A1081" s="5" t="s">
        <v>2149</v>
      </c>
      <c r="B1081" s="15" t="s">
        <v>2150</v>
      </c>
      <c r="C1081" s="20" t="s">
        <v>33</v>
      </c>
      <c r="D1081" s="46">
        <v>0</v>
      </c>
      <c r="E1081" s="57">
        <v>0</v>
      </c>
    </row>
    <row r="1082" spans="1:5" ht="30" x14ac:dyDescent="0.25">
      <c r="A1082" s="5" t="s">
        <v>2151</v>
      </c>
      <c r="B1082" s="15" t="s">
        <v>2152</v>
      </c>
      <c r="C1082" s="20" t="s">
        <v>33</v>
      </c>
      <c r="D1082" s="47">
        <v>0.91377675533294678</v>
      </c>
      <c r="E1082" s="58">
        <v>0.91245788335800171</v>
      </c>
    </row>
    <row r="1083" spans="1:5" ht="30" x14ac:dyDescent="0.25">
      <c r="A1083" s="5" t="s">
        <v>2153</v>
      </c>
      <c r="B1083" s="15" t="s">
        <v>2154</v>
      </c>
      <c r="C1083" s="20" t="s">
        <v>33</v>
      </c>
      <c r="D1083" s="46">
        <v>0</v>
      </c>
      <c r="E1083" s="57">
        <v>0</v>
      </c>
    </row>
    <row r="1084" spans="1:5" x14ac:dyDescent="0.25">
      <c r="A1084" s="5" t="s">
        <v>2155</v>
      </c>
      <c r="B1084" s="15" t="s">
        <v>2156</v>
      </c>
      <c r="C1084" s="20" t="s">
        <v>41</v>
      </c>
      <c r="D1084" s="47">
        <v>4.9716439098119736E-2</v>
      </c>
      <c r="E1084" s="58">
        <v>4.1191957890987396E-2</v>
      </c>
    </row>
    <row r="1085" spans="1:5" x14ac:dyDescent="0.25">
      <c r="A1085" s="5" t="s">
        <v>2157</v>
      </c>
      <c r="B1085" s="15" t="s">
        <v>2158</v>
      </c>
      <c r="C1085" s="20"/>
      <c r="D1085" s="12" t="s">
        <v>1358</v>
      </c>
      <c r="E1085" s="33" t="s">
        <v>1358</v>
      </c>
    </row>
    <row r="1086" spans="1:5" ht="30" x14ac:dyDescent="0.25">
      <c r="A1086" s="5" t="s">
        <v>2159</v>
      </c>
      <c r="B1086" s="15" t="s">
        <v>2160</v>
      </c>
      <c r="C1086" s="20"/>
      <c r="D1086" s="12" t="s">
        <v>2161</v>
      </c>
      <c r="E1086" s="33" t="s">
        <v>2161</v>
      </c>
    </row>
    <row r="1087" spans="1:5" x14ac:dyDescent="0.25">
      <c r="A1087" s="5" t="s">
        <v>2162</v>
      </c>
      <c r="B1087" s="15" t="s">
        <v>2163</v>
      </c>
      <c r="C1087" s="20" t="s">
        <v>27</v>
      </c>
      <c r="D1087" s="43">
        <v>21.309940338134766</v>
      </c>
      <c r="E1087" s="54">
        <v>21.298185348510742</v>
      </c>
    </row>
    <row r="1088" spans="1:5" ht="30" x14ac:dyDescent="0.25">
      <c r="A1088" s="5" t="s">
        <v>2164</v>
      </c>
      <c r="B1088" s="15" t="s">
        <v>2165</v>
      </c>
      <c r="C1088" s="20" t="s">
        <v>38</v>
      </c>
      <c r="D1088" s="42">
        <v>2.0812187194824219</v>
      </c>
      <c r="E1088" s="53">
        <v>2.0812187194824219</v>
      </c>
    </row>
    <row r="1089" spans="1:5" ht="30" x14ac:dyDescent="0.25">
      <c r="A1089" s="5" t="s">
        <v>2166</v>
      </c>
      <c r="B1089" s="15" t="s">
        <v>2167</v>
      </c>
      <c r="C1089" s="20" t="s">
        <v>38</v>
      </c>
      <c r="D1089" s="42">
        <v>2.0812187194824219</v>
      </c>
      <c r="E1089" s="53">
        <v>2.0812187194824219</v>
      </c>
    </row>
    <row r="1090" spans="1:5" ht="30" x14ac:dyDescent="0.25">
      <c r="A1090" s="5" t="s">
        <v>2168</v>
      </c>
      <c r="B1090" s="15" t="s">
        <v>2169</v>
      </c>
      <c r="C1090" s="20" t="s">
        <v>38</v>
      </c>
      <c r="D1090" s="46">
        <v>0</v>
      </c>
      <c r="E1090" s="57">
        <v>0</v>
      </c>
    </row>
    <row r="1091" spans="1:5" ht="30" x14ac:dyDescent="0.25">
      <c r="A1091" s="5" t="s">
        <v>2170</v>
      </c>
      <c r="B1091" s="15" t="s">
        <v>2171</v>
      </c>
      <c r="C1091" s="20" t="s">
        <v>33</v>
      </c>
      <c r="D1091" s="43">
        <v>50.000083923339844</v>
      </c>
      <c r="E1091" s="54">
        <v>50.000106811523437</v>
      </c>
    </row>
    <row r="1092" spans="1:5" ht="30" x14ac:dyDescent="0.25">
      <c r="A1092" s="5" t="s">
        <v>2172</v>
      </c>
      <c r="B1092" s="15" t="s">
        <v>2173</v>
      </c>
      <c r="C1092" s="20" t="s">
        <v>155</v>
      </c>
      <c r="D1092" s="45">
        <v>904.73419189453125</v>
      </c>
      <c r="E1092" s="56">
        <v>825.775634765625</v>
      </c>
    </row>
    <row r="1093" spans="1:5" ht="30" x14ac:dyDescent="0.25">
      <c r="A1093" s="5" t="s">
        <v>2174</v>
      </c>
      <c r="B1093" s="15" t="s">
        <v>2175</v>
      </c>
      <c r="C1093" s="20" t="s">
        <v>155</v>
      </c>
      <c r="D1093" s="45">
        <v>877.5921630859375</v>
      </c>
      <c r="E1093" s="56">
        <v>801.00238037109375</v>
      </c>
    </row>
    <row r="1094" spans="1:5" ht="30" x14ac:dyDescent="0.25">
      <c r="A1094" s="5" t="s">
        <v>2176</v>
      </c>
      <c r="B1094" s="15" t="s">
        <v>2177</v>
      </c>
      <c r="C1094" s="20" t="s">
        <v>155</v>
      </c>
      <c r="D1094" s="45">
        <v>938.1761474609375</v>
      </c>
      <c r="E1094" s="56">
        <v>856.7525634765625</v>
      </c>
    </row>
    <row r="1095" spans="1:5" x14ac:dyDescent="0.25">
      <c r="A1095" s="5" t="s">
        <v>2178</v>
      </c>
      <c r="B1095" s="15" t="s">
        <v>2179</v>
      </c>
      <c r="C1095" s="20" t="s">
        <v>41</v>
      </c>
      <c r="D1095" s="44">
        <v>7559.26220703125</v>
      </c>
      <c r="E1095" s="55">
        <v>6903.35595703125</v>
      </c>
    </row>
    <row r="1096" spans="1:5" ht="30" x14ac:dyDescent="0.25">
      <c r="A1096" s="5" t="s">
        <v>2180</v>
      </c>
      <c r="B1096" s="15" t="s">
        <v>2181</v>
      </c>
      <c r="C1096" s="20" t="s">
        <v>38</v>
      </c>
      <c r="D1096" s="42">
        <v>1.0135135650634766</v>
      </c>
      <c r="E1096" s="53">
        <v>1.0135135650634766</v>
      </c>
    </row>
    <row r="1097" spans="1:5" ht="30" x14ac:dyDescent="0.25">
      <c r="A1097" s="5" t="s">
        <v>2182</v>
      </c>
      <c r="B1097" s="15" t="s">
        <v>2183</v>
      </c>
      <c r="C1097" s="20" t="s">
        <v>30</v>
      </c>
      <c r="D1097" s="43">
        <v>29.241609573364258</v>
      </c>
      <c r="E1097" s="54">
        <v>27.322341918945312</v>
      </c>
    </row>
    <row r="1098" spans="1:5" ht="30" x14ac:dyDescent="0.25">
      <c r="A1098" s="5" t="s">
        <v>2184</v>
      </c>
      <c r="B1098" s="15" t="s">
        <v>2185</v>
      </c>
      <c r="C1098" s="20" t="s">
        <v>371</v>
      </c>
      <c r="D1098" s="45">
        <v>122.57319641113281</v>
      </c>
      <c r="E1098" s="56">
        <v>114.54660034179687</v>
      </c>
    </row>
    <row r="1099" spans="1:5" x14ac:dyDescent="0.25">
      <c r="A1099" s="5" t="s">
        <v>2186</v>
      </c>
      <c r="B1099" s="15" t="s">
        <v>2187</v>
      </c>
      <c r="C1099" s="20" t="s">
        <v>41</v>
      </c>
      <c r="D1099" s="44">
        <v>7559.26220703125</v>
      </c>
      <c r="E1099" s="55">
        <v>6903.35595703125</v>
      </c>
    </row>
    <row r="1100" spans="1:5" ht="30" x14ac:dyDescent="0.25">
      <c r="A1100" s="5" t="s">
        <v>2188</v>
      </c>
      <c r="B1100" s="15" t="s">
        <v>2189</v>
      </c>
      <c r="C1100" s="20" t="s">
        <v>38</v>
      </c>
      <c r="D1100" s="42">
        <v>3.0947322845458984</v>
      </c>
      <c r="E1100" s="53">
        <v>3.0947322845458984</v>
      </c>
    </row>
    <row r="1101" spans="1:5" ht="30" x14ac:dyDescent="0.25">
      <c r="A1101" s="5" t="s">
        <v>2190</v>
      </c>
      <c r="B1101" s="15" t="s">
        <v>2191</v>
      </c>
      <c r="C1101" s="20" t="s">
        <v>30</v>
      </c>
      <c r="D1101" s="43">
        <v>29.29571533203125</v>
      </c>
      <c r="E1101" s="54">
        <v>27.376125335693359</v>
      </c>
    </row>
    <row r="1102" spans="1:5" ht="30" x14ac:dyDescent="0.25">
      <c r="A1102" s="5" t="s">
        <v>2192</v>
      </c>
      <c r="B1102" s="15" t="s">
        <v>2193</v>
      </c>
      <c r="C1102" s="20" t="s">
        <v>371</v>
      </c>
      <c r="D1102" s="45">
        <v>122.99112701416016</v>
      </c>
      <c r="E1102" s="56">
        <v>114.96430206298828</v>
      </c>
    </row>
    <row r="1103" spans="1:5" x14ac:dyDescent="0.25">
      <c r="A1103" s="5" t="s">
        <v>2194</v>
      </c>
      <c r="B1103" s="15" t="s">
        <v>2195</v>
      </c>
      <c r="C1103" s="20"/>
      <c r="D1103" s="12" t="s">
        <v>1596</v>
      </c>
      <c r="E1103" s="33" t="s">
        <v>1596</v>
      </c>
    </row>
    <row r="1104" spans="1:5" ht="30" x14ac:dyDescent="0.25">
      <c r="A1104" s="5" t="s">
        <v>2196</v>
      </c>
      <c r="B1104" s="15" t="s">
        <v>2197</v>
      </c>
      <c r="C1104" s="20" t="s">
        <v>155</v>
      </c>
      <c r="D1104" s="45">
        <v>970.954345703125</v>
      </c>
      <c r="E1104" s="56">
        <v>886.68597412109375</v>
      </c>
    </row>
    <row r="1105" spans="1:5" ht="30" x14ac:dyDescent="0.25">
      <c r="A1105" s="5" t="s">
        <v>2198</v>
      </c>
      <c r="B1105" s="15" t="s">
        <v>2199</v>
      </c>
      <c r="C1105" s="20" t="s">
        <v>33</v>
      </c>
      <c r="D1105" s="43">
        <v>96.447837829589844</v>
      </c>
      <c r="E1105" s="54">
        <v>96.396965026855469</v>
      </c>
    </row>
    <row r="1106" spans="1:5" ht="30" x14ac:dyDescent="0.25">
      <c r="A1106" s="5" t="s">
        <v>438</v>
      </c>
      <c r="B1106" s="15" t="s">
        <v>2200</v>
      </c>
      <c r="C1106" s="20"/>
      <c r="D1106" s="42">
        <v>1.0349382162094116</v>
      </c>
      <c r="E1106" s="53">
        <v>1.0349382162094116</v>
      </c>
    </row>
    <row r="1107" spans="1:5" ht="30" x14ac:dyDescent="0.25">
      <c r="A1107" s="5" t="s">
        <v>2201</v>
      </c>
      <c r="B1107" s="15" t="s">
        <v>2202</v>
      </c>
      <c r="C1107" s="20"/>
      <c r="D1107" s="42">
        <v>1</v>
      </c>
      <c r="E1107" s="53">
        <v>1</v>
      </c>
    </row>
    <row r="1108" spans="1:5" ht="30" x14ac:dyDescent="0.25">
      <c r="A1108" s="5" t="s">
        <v>2203</v>
      </c>
      <c r="B1108" s="15" t="s">
        <v>2204</v>
      </c>
      <c r="C1108" s="20" t="s">
        <v>155</v>
      </c>
      <c r="D1108" s="45">
        <v>938.1761474609375</v>
      </c>
      <c r="E1108" s="56">
        <v>856.7525634765625</v>
      </c>
    </row>
    <row r="1109" spans="1:5" ht="30" x14ac:dyDescent="0.25">
      <c r="A1109" s="5" t="s">
        <v>2205</v>
      </c>
      <c r="B1109" s="15" t="s">
        <v>2206</v>
      </c>
      <c r="C1109" s="20" t="s">
        <v>155</v>
      </c>
      <c r="D1109" s="45">
        <v>904.73419189453125</v>
      </c>
      <c r="E1109" s="56">
        <v>825.775634765625</v>
      </c>
    </row>
    <row r="1110" spans="1:5" ht="30" x14ac:dyDescent="0.25">
      <c r="A1110" s="5" t="s">
        <v>2207</v>
      </c>
      <c r="B1110" s="15" t="s">
        <v>2208</v>
      </c>
      <c r="C1110" s="20" t="s">
        <v>33</v>
      </c>
      <c r="D1110" s="43">
        <v>96.4354248046875</v>
      </c>
      <c r="E1110" s="54">
        <v>96.384376525878906</v>
      </c>
    </row>
    <row r="1111" spans="1:5" ht="30" x14ac:dyDescent="0.25">
      <c r="A1111" s="5" t="s">
        <v>2209</v>
      </c>
      <c r="B1111" s="15" t="s">
        <v>2210</v>
      </c>
      <c r="C1111" s="20" t="s">
        <v>155</v>
      </c>
      <c r="D1111" s="43">
        <v>33.441974639892578</v>
      </c>
      <c r="E1111" s="54">
        <v>30.976947784423828</v>
      </c>
    </row>
    <row r="1112" spans="1:5" ht="30" x14ac:dyDescent="0.25">
      <c r="A1112" s="5" t="s">
        <v>2211</v>
      </c>
      <c r="B1112" s="15" t="s">
        <v>2212</v>
      </c>
      <c r="C1112" s="20" t="s">
        <v>155</v>
      </c>
      <c r="D1112" s="45">
        <v>936.343994140625</v>
      </c>
      <c r="E1112" s="56">
        <v>854.626708984375</v>
      </c>
    </row>
    <row r="1113" spans="1:5" x14ac:dyDescent="0.25">
      <c r="A1113" s="5" t="s">
        <v>2213</v>
      </c>
      <c r="B1113" s="15" t="s">
        <v>2214</v>
      </c>
      <c r="C1113" s="20"/>
      <c r="D1113" s="12" t="s">
        <v>1358</v>
      </c>
      <c r="E1113" s="33" t="s">
        <v>1358</v>
      </c>
    </row>
    <row r="1114" spans="1:5" ht="30" x14ac:dyDescent="0.25">
      <c r="A1114" s="5" t="s">
        <v>2215</v>
      </c>
      <c r="B1114" s="15" t="s">
        <v>2216</v>
      </c>
      <c r="C1114" s="20"/>
      <c r="D1114" s="12" t="s">
        <v>2161</v>
      </c>
      <c r="E1114" s="33" t="s">
        <v>2161</v>
      </c>
    </row>
    <row r="1115" spans="1:5" x14ac:dyDescent="0.25">
      <c r="A1115" s="5" t="s">
        <v>2217</v>
      </c>
      <c r="B1115" s="15" t="s">
        <v>2218</v>
      </c>
      <c r="C1115" s="20" t="s">
        <v>27</v>
      </c>
      <c r="D1115" s="43">
        <v>21.309940338134766</v>
      </c>
      <c r="E1115" s="54">
        <v>21.298185348510742</v>
      </c>
    </row>
    <row r="1116" spans="1:5" ht="30" x14ac:dyDescent="0.25">
      <c r="A1116" s="5" t="s">
        <v>2219</v>
      </c>
      <c r="B1116" s="15" t="s">
        <v>2220</v>
      </c>
      <c r="C1116" s="20" t="s">
        <v>38</v>
      </c>
      <c r="D1116" s="42">
        <v>2.0812187194824219</v>
      </c>
      <c r="E1116" s="53">
        <v>2.0812187194824219</v>
      </c>
    </row>
    <row r="1117" spans="1:5" ht="30" x14ac:dyDescent="0.25">
      <c r="A1117" s="5" t="s">
        <v>2221</v>
      </c>
      <c r="B1117" s="15" t="s">
        <v>2222</v>
      </c>
      <c r="C1117" s="20" t="s">
        <v>38</v>
      </c>
      <c r="D1117" s="42">
        <v>2.0812187194824219</v>
      </c>
      <c r="E1117" s="53">
        <v>2.0812187194824219</v>
      </c>
    </row>
    <row r="1118" spans="1:5" ht="30" x14ac:dyDescent="0.25">
      <c r="A1118" s="5" t="s">
        <v>2223</v>
      </c>
      <c r="B1118" s="15" t="s">
        <v>2224</v>
      </c>
      <c r="C1118" s="20" t="s">
        <v>38</v>
      </c>
      <c r="D1118" s="46">
        <v>0</v>
      </c>
      <c r="E1118" s="57">
        <v>0</v>
      </c>
    </row>
    <row r="1119" spans="1:5" ht="30" x14ac:dyDescent="0.25">
      <c r="A1119" s="5" t="s">
        <v>2225</v>
      </c>
      <c r="B1119" s="15" t="s">
        <v>2226</v>
      </c>
      <c r="C1119" s="20" t="s">
        <v>33</v>
      </c>
      <c r="D1119" s="43">
        <v>50.000083923339844</v>
      </c>
      <c r="E1119" s="54">
        <v>50.000106811523437</v>
      </c>
    </row>
    <row r="1120" spans="1:5" ht="30" x14ac:dyDescent="0.25">
      <c r="A1120" s="5" t="s">
        <v>2227</v>
      </c>
      <c r="B1120" s="15" t="s">
        <v>2228</v>
      </c>
      <c r="C1120" s="20" t="s">
        <v>155</v>
      </c>
      <c r="D1120" s="45">
        <v>904.73419189453125</v>
      </c>
      <c r="E1120" s="56">
        <v>825.775634765625</v>
      </c>
    </row>
    <row r="1121" spans="1:5" ht="30" x14ac:dyDescent="0.25">
      <c r="A1121" s="5" t="s">
        <v>2229</v>
      </c>
      <c r="B1121" s="15" t="s">
        <v>2230</v>
      </c>
      <c r="C1121" s="20" t="s">
        <v>155</v>
      </c>
      <c r="D1121" s="45">
        <v>877.5921630859375</v>
      </c>
      <c r="E1121" s="56">
        <v>801.00238037109375</v>
      </c>
    </row>
    <row r="1122" spans="1:5" ht="30" x14ac:dyDescent="0.25">
      <c r="A1122" s="5" t="s">
        <v>2231</v>
      </c>
      <c r="B1122" s="15" t="s">
        <v>2232</v>
      </c>
      <c r="C1122" s="20" t="s">
        <v>155</v>
      </c>
      <c r="D1122" s="45">
        <v>938.1761474609375</v>
      </c>
      <c r="E1122" s="56">
        <v>856.7525634765625</v>
      </c>
    </row>
    <row r="1123" spans="1:5" x14ac:dyDescent="0.25">
      <c r="A1123" s="5" t="s">
        <v>2233</v>
      </c>
      <c r="B1123" s="15" t="s">
        <v>2234</v>
      </c>
      <c r="C1123" s="20" t="s">
        <v>41</v>
      </c>
      <c r="D1123" s="44">
        <v>7559.26220703125</v>
      </c>
      <c r="E1123" s="55">
        <v>6903.35595703125</v>
      </c>
    </row>
    <row r="1124" spans="1:5" ht="30" x14ac:dyDescent="0.25">
      <c r="A1124" s="5" t="s">
        <v>2235</v>
      </c>
      <c r="B1124" s="15" t="s">
        <v>2236</v>
      </c>
      <c r="C1124" s="20" t="s">
        <v>38</v>
      </c>
      <c r="D1124" s="42">
        <v>1.0135135650634766</v>
      </c>
      <c r="E1124" s="53">
        <v>1.0135135650634766</v>
      </c>
    </row>
    <row r="1125" spans="1:5" ht="30" x14ac:dyDescent="0.25">
      <c r="A1125" s="5" t="s">
        <v>2237</v>
      </c>
      <c r="B1125" s="15" t="s">
        <v>2238</v>
      </c>
      <c r="C1125" s="20" t="s">
        <v>30</v>
      </c>
      <c r="D1125" s="43">
        <v>29.241609573364258</v>
      </c>
      <c r="E1125" s="54">
        <v>27.322341918945312</v>
      </c>
    </row>
    <row r="1126" spans="1:5" ht="30" x14ac:dyDescent="0.25">
      <c r="A1126" s="5" t="s">
        <v>2239</v>
      </c>
      <c r="B1126" s="15" t="s">
        <v>2240</v>
      </c>
      <c r="C1126" s="20" t="s">
        <v>371</v>
      </c>
      <c r="D1126" s="45">
        <v>122.57319641113281</v>
      </c>
      <c r="E1126" s="56">
        <v>114.54660034179687</v>
      </c>
    </row>
    <row r="1127" spans="1:5" x14ac:dyDescent="0.25">
      <c r="A1127" s="5" t="s">
        <v>2241</v>
      </c>
      <c r="B1127" s="15" t="s">
        <v>2242</v>
      </c>
      <c r="C1127" s="20" t="s">
        <v>41</v>
      </c>
      <c r="D1127" s="44">
        <v>7559.26220703125</v>
      </c>
      <c r="E1127" s="55">
        <v>6903.35595703125</v>
      </c>
    </row>
    <row r="1128" spans="1:5" ht="30" x14ac:dyDescent="0.25">
      <c r="A1128" s="5" t="s">
        <v>2243</v>
      </c>
      <c r="B1128" s="15" t="s">
        <v>2244</v>
      </c>
      <c r="C1128" s="20" t="s">
        <v>38</v>
      </c>
      <c r="D1128" s="42">
        <v>3.0947322845458984</v>
      </c>
      <c r="E1128" s="53">
        <v>3.0947322845458984</v>
      </c>
    </row>
    <row r="1129" spans="1:5" ht="30" x14ac:dyDescent="0.25">
      <c r="A1129" s="5" t="s">
        <v>2245</v>
      </c>
      <c r="B1129" s="15" t="s">
        <v>2246</v>
      </c>
      <c r="C1129" s="20" t="s">
        <v>30</v>
      </c>
      <c r="D1129" s="43">
        <v>29.29571533203125</v>
      </c>
      <c r="E1129" s="54">
        <v>27.376125335693359</v>
      </c>
    </row>
    <row r="1130" spans="1:5" ht="30" x14ac:dyDescent="0.25">
      <c r="A1130" s="5" t="s">
        <v>2247</v>
      </c>
      <c r="B1130" s="15" t="s">
        <v>2248</v>
      </c>
      <c r="C1130" s="20" t="s">
        <v>371</v>
      </c>
      <c r="D1130" s="45">
        <v>122.99112701416016</v>
      </c>
      <c r="E1130" s="56">
        <v>114.96430206298828</v>
      </c>
    </row>
    <row r="1131" spans="1:5" x14ac:dyDescent="0.25">
      <c r="A1131" s="5" t="s">
        <v>2249</v>
      </c>
      <c r="B1131" s="15" t="s">
        <v>2250</v>
      </c>
      <c r="C1131" s="20"/>
      <c r="D1131" s="12" t="s">
        <v>1596</v>
      </c>
      <c r="E1131" s="33" t="s">
        <v>1596</v>
      </c>
    </row>
    <row r="1132" spans="1:5" ht="30" x14ac:dyDescent="0.25">
      <c r="A1132" s="5" t="s">
        <v>2251</v>
      </c>
      <c r="B1132" s="15" t="s">
        <v>2252</v>
      </c>
      <c r="C1132" s="20" t="s">
        <v>155</v>
      </c>
      <c r="D1132" s="45">
        <v>970.954345703125</v>
      </c>
      <c r="E1132" s="56">
        <v>886.68597412109375</v>
      </c>
    </row>
    <row r="1133" spans="1:5" ht="30" x14ac:dyDescent="0.25">
      <c r="A1133" s="5" t="s">
        <v>2253</v>
      </c>
      <c r="B1133" s="15" t="s">
        <v>2254</v>
      </c>
      <c r="C1133" s="20" t="s">
        <v>33</v>
      </c>
      <c r="D1133" s="43">
        <v>96.447837829589844</v>
      </c>
      <c r="E1133" s="54">
        <v>96.396965026855469</v>
      </c>
    </row>
    <row r="1134" spans="1:5" ht="30" x14ac:dyDescent="0.25">
      <c r="A1134" s="5" t="s">
        <v>442</v>
      </c>
      <c r="B1134" s="15" t="s">
        <v>2255</v>
      </c>
      <c r="C1134" s="20"/>
      <c r="D1134" s="42">
        <v>1.0349382162094116</v>
      </c>
      <c r="E1134" s="53">
        <v>1.0349382162094116</v>
      </c>
    </row>
    <row r="1135" spans="1:5" ht="30" x14ac:dyDescent="0.25">
      <c r="A1135" s="5" t="s">
        <v>2256</v>
      </c>
      <c r="B1135" s="15" t="s">
        <v>2257</v>
      </c>
      <c r="C1135" s="20"/>
      <c r="D1135" s="42">
        <v>1</v>
      </c>
      <c r="E1135" s="53">
        <v>1</v>
      </c>
    </row>
    <row r="1136" spans="1:5" ht="30" x14ac:dyDescent="0.25">
      <c r="A1136" s="5" t="s">
        <v>2258</v>
      </c>
      <c r="B1136" s="15" t="s">
        <v>2259</v>
      </c>
      <c r="C1136" s="20" t="s">
        <v>155</v>
      </c>
      <c r="D1136" s="45">
        <v>938.1761474609375</v>
      </c>
      <c r="E1136" s="56">
        <v>856.7525634765625</v>
      </c>
    </row>
    <row r="1137" spans="1:5" ht="30" x14ac:dyDescent="0.25">
      <c r="A1137" s="5" t="s">
        <v>2260</v>
      </c>
      <c r="B1137" s="15" t="s">
        <v>2261</v>
      </c>
      <c r="C1137" s="20" t="s">
        <v>155</v>
      </c>
      <c r="D1137" s="45">
        <v>904.73419189453125</v>
      </c>
      <c r="E1137" s="56">
        <v>825.775634765625</v>
      </c>
    </row>
    <row r="1138" spans="1:5" ht="30" x14ac:dyDescent="0.25">
      <c r="A1138" s="5" t="s">
        <v>2262</v>
      </c>
      <c r="B1138" s="15" t="s">
        <v>2263</v>
      </c>
      <c r="C1138" s="20" t="s">
        <v>33</v>
      </c>
      <c r="D1138" s="43">
        <v>96.4354248046875</v>
      </c>
      <c r="E1138" s="54">
        <v>96.384376525878906</v>
      </c>
    </row>
    <row r="1139" spans="1:5" ht="30" x14ac:dyDescent="0.25">
      <c r="A1139" s="5" t="s">
        <v>2264</v>
      </c>
      <c r="B1139" s="15" t="s">
        <v>2265</v>
      </c>
      <c r="C1139" s="20" t="s">
        <v>155</v>
      </c>
      <c r="D1139" s="43">
        <v>33.441974639892578</v>
      </c>
      <c r="E1139" s="54">
        <v>30.976947784423828</v>
      </c>
    </row>
    <row r="1140" spans="1:5" ht="30" x14ac:dyDescent="0.25">
      <c r="A1140" s="5" t="s">
        <v>2266</v>
      </c>
      <c r="B1140" s="15" t="s">
        <v>2267</v>
      </c>
      <c r="C1140" s="20" t="s">
        <v>155</v>
      </c>
      <c r="D1140" s="45">
        <v>936.343994140625</v>
      </c>
      <c r="E1140" s="56">
        <v>854.626708984375</v>
      </c>
    </row>
    <row r="1141" spans="1:5" x14ac:dyDescent="0.25">
      <c r="A1141" s="5" t="s">
        <v>2268</v>
      </c>
      <c r="B1141" s="15" t="s">
        <v>2269</v>
      </c>
      <c r="C1141" s="20"/>
      <c r="D1141" s="12" t="s">
        <v>1358</v>
      </c>
      <c r="E1141" s="33" t="s">
        <v>1358</v>
      </c>
    </row>
    <row r="1142" spans="1:5" ht="30" x14ac:dyDescent="0.25">
      <c r="A1142" s="5" t="s">
        <v>2270</v>
      </c>
      <c r="B1142" s="15" t="s">
        <v>2271</v>
      </c>
      <c r="C1142" s="20"/>
      <c r="D1142" s="12" t="s">
        <v>2161</v>
      </c>
      <c r="E1142" s="33" t="s">
        <v>2161</v>
      </c>
    </row>
    <row r="1143" spans="1:5" x14ac:dyDescent="0.25">
      <c r="A1143" s="5" t="s">
        <v>2272</v>
      </c>
      <c r="B1143" s="15" t="s">
        <v>2273</v>
      </c>
      <c r="C1143" s="20" t="s">
        <v>27</v>
      </c>
      <c r="D1143" s="46">
        <v>0</v>
      </c>
      <c r="E1143" s="57">
        <v>0</v>
      </c>
    </row>
    <row r="1144" spans="1:5" ht="30" x14ac:dyDescent="0.25">
      <c r="A1144" s="5" t="s">
        <v>2274</v>
      </c>
      <c r="B1144" s="15" t="s">
        <v>2275</v>
      </c>
      <c r="C1144" s="20" t="s">
        <v>38</v>
      </c>
      <c r="D1144" s="46">
        <v>0</v>
      </c>
      <c r="E1144" s="57">
        <v>0</v>
      </c>
    </row>
    <row r="1145" spans="1:5" ht="30" x14ac:dyDescent="0.25">
      <c r="A1145" s="5" t="s">
        <v>2276</v>
      </c>
      <c r="B1145" s="15" t="s">
        <v>2277</v>
      </c>
      <c r="C1145" s="20" t="s">
        <v>38</v>
      </c>
      <c r="D1145" s="46">
        <v>0</v>
      </c>
      <c r="E1145" s="57">
        <v>0</v>
      </c>
    </row>
    <row r="1146" spans="1:5" ht="30" x14ac:dyDescent="0.25">
      <c r="A1146" s="5" t="s">
        <v>2278</v>
      </c>
      <c r="B1146" s="15" t="s">
        <v>2279</v>
      </c>
      <c r="C1146" s="20" t="s">
        <v>38</v>
      </c>
      <c r="D1146" s="46">
        <v>0</v>
      </c>
      <c r="E1146" s="57">
        <v>0</v>
      </c>
    </row>
    <row r="1147" spans="1:5" ht="30" x14ac:dyDescent="0.25">
      <c r="A1147" s="5" t="s">
        <v>2280</v>
      </c>
      <c r="B1147" s="15" t="s">
        <v>2281</v>
      </c>
      <c r="C1147" s="20" t="s">
        <v>33</v>
      </c>
      <c r="D1147" s="43">
        <v>50.000083923339844</v>
      </c>
      <c r="E1147" s="54">
        <v>50.000106811523437</v>
      </c>
    </row>
    <row r="1148" spans="1:5" ht="30" x14ac:dyDescent="0.25">
      <c r="A1148" s="5" t="s">
        <v>2282</v>
      </c>
      <c r="B1148" s="15" t="s">
        <v>2283</v>
      </c>
      <c r="C1148" s="20" t="s">
        <v>155</v>
      </c>
      <c r="D1148" s="46">
        <v>0</v>
      </c>
      <c r="E1148" s="57">
        <v>0</v>
      </c>
    </row>
    <row r="1149" spans="1:5" ht="30" x14ac:dyDescent="0.25">
      <c r="A1149" s="5" t="s">
        <v>2284</v>
      </c>
      <c r="B1149" s="15" t="s">
        <v>2285</v>
      </c>
      <c r="C1149" s="20" t="s">
        <v>155</v>
      </c>
      <c r="D1149" s="46">
        <v>0</v>
      </c>
      <c r="E1149" s="57">
        <v>0</v>
      </c>
    </row>
    <row r="1150" spans="1:5" ht="30" x14ac:dyDescent="0.25">
      <c r="A1150" s="5" t="s">
        <v>2286</v>
      </c>
      <c r="B1150" s="15" t="s">
        <v>2287</v>
      </c>
      <c r="C1150" s="20" t="s">
        <v>155</v>
      </c>
      <c r="D1150" s="46">
        <v>0</v>
      </c>
      <c r="E1150" s="57">
        <v>0</v>
      </c>
    </row>
    <row r="1151" spans="1:5" x14ac:dyDescent="0.25">
      <c r="A1151" s="5" t="s">
        <v>2288</v>
      </c>
      <c r="B1151" s="15" t="s">
        <v>2289</v>
      </c>
      <c r="C1151" s="20" t="s">
        <v>41</v>
      </c>
      <c r="D1151" s="51">
        <v>2.9418970370898023E-7</v>
      </c>
      <c r="E1151" s="62">
        <v>2.9418970370898023E-7</v>
      </c>
    </row>
    <row r="1152" spans="1:5" ht="30" x14ac:dyDescent="0.25">
      <c r="A1152" s="5" t="s">
        <v>2290</v>
      </c>
      <c r="B1152" s="15" t="s">
        <v>2291</v>
      </c>
      <c r="C1152" s="20" t="s">
        <v>38</v>
      </c>
      <c r="D1152" s="42">
        <v>3.4473249912261963</v>
      </c>
      <c r="E1152" s="53">
        <v>3.4473249912261963</v>
      </c>
    </row>
    <row r="1153" spans="1:5" ht="30" x14ac:dyDescent="0.25">
      <c r="A1153" s="5" t="s">
        <v>2292</v>
      </c>
      <c r="B1153" s="15" t="s">
        <v>2293</v>
      </c>
      <c r="C1153" s="20" t="s">
        <v>30</v>
      </c>
      <c r="D1153" s="45">
        <v>138.32884216308594</v>
      </c>
      <c r="E1153" s="56">
        <v>138.32884216308594</v>
      </c>
    </row>
    <row r="1154" spans="1:5" ht="30" x14ac:dyDescent="0.25">
      <c r="A1154" s="5" t="s">
        <v>2294</v>
      </c>
      <c r="B1154" s="15" t="s">
        <v>2295</v>
      </c>
      <c r="C1154" s="20" t="s">
        <v>371</v>
      </c>
      <c r="D1154" s="45">
        <v>582.02984619140625</v>
      </c>
      <c r="E1154" s="56">
        <v>582.02984619140625</v>
      </c>
    </row>
    <row r="1155" spans="1:5" x14ac:dyDescent="0.25">
      <c r="A1155" s="5" t="s">
        <v>2296</v>
      </c>
      <c r="B1155" s="15" t="s">
        <v>2297</v>
      </c>
      <c r="C1155" s="20" t="s">
        <v>41</v>
      </c>
      <c r="D1155" s="46">
        <v>0</v>
      </c>
      <c r="E1155" s="57">
        <v>0</v>
      </c>
    </row>
    <row r="1156" spans="1:5" ht="30" x14ac:dyDescent="0.25">
      <c r="A1156" s="5" t="s">
        <v>2298</v>
      </c>
      <c r="B1156" s="15" t="s">
        <v>2299</v>
      </c>
      <c r="C1156" s="20" t="s">
        <v>38</v>
      </c>
      <c r="D1156" s="42">
        <v>3.4473249912261963</v>
      </c>
      <c r="E1156" s="53">
        <v>3.4473249912261963</v>
      </c>
    </row>
    <row r="1157" spans="1:5" ht="30" x14ac:dyDescent="0.25">
      <c r="A1157" s="5" t="s">
        <v>2300</v>
      </c>
      <c r="B1157" s="15" t="s">
        <v>2301</v>
      </c>
      <c r="C1157" s="20" t="s">
        <v>30</v>
      </c>
      <c r="D1157" s="45">
        <v>138.32884216308594</v>
      </c>
      <c r="E1157" s="56">
        <v>138.32884216308594</v>
      </c>
    </row>
    <row r="1158" spans="1:5" ht="30" x14ac:dyDescent="0.25">
      <c r="A1158" s="5" t="s">
        <v>2302</v>
      </c>
      <c r="B1158" s="15" t="s">
        <v>2303</v>
      </c>
      <c r="C1158" s="20" t="s">
        <v>371</v>
      </c>
      <c r="D1158" s="45">
        <v>582.02984619140625</v>
      </c>
      <c r="E1158" s="56">
        <v>582.02984619140625</v>
      </c>
    </row>
    <row r="1159" spans="1:5" x14ac:dyDescent="0.25">
      <c r="A1159" s="5" t="s">
        <v>2304</v>
      </c>
      <c r="B1159" s="15" t="s">
        <v>2305</v>
      </c>
      <c r="C1159" s="20"/>
      <c r="D1159" s="12" t="s">
        <v>1596</v>
      </c>
      <c r="E1159" s="33" t="s">
        <v>1596</v>
      </c>
    </row>
    <row r="1160" spans="1:5" ht="30" x14ac:dyDescent="0.25">
      <c r="A1160" s="5" t="s">
        <v>2306</v>
      </c>
      <c r="B1160" s="15" t="s">
        <v>2307</v>
      </c>
      <c r="C1160" s="20" t="s">
        <v>155</v>
      </c>
      <c r="D1160" s="42">
        <v>1</v>
      </c>
      <c r="E1160" s="53">
        <v>1</v>
      </c>
    </row>
    <row r="1161" spans="1:5" ht="30" x14ac:dyDescent="0.25">
      <c r="A1161" s="5" t="s">
        <v>2308</v>
      </c>
      <c r="B1161" s="15" t="s">
        <v>2309</v>
      </c>
      <c r="C1161" s="20" t="s">
        <v>33</v>
      </c>
      <c r="D1161" s="43">
        <v>96.447837829589844</v>
      </c>
      <c r="E1161" s="54">
        <v>96.396965026855469</v>
      </c>
    </row>
    <row r="1162" spans="1:5" ht="30" x14ac:dyDescent="0.25">
      <c r="A1162" s="5" t="s">
        <v>446</v>
      </c>
      <c r="B1162" s="15" t="s">
        <v>2310</v>
      </c>
      <c r="C1162" s="20"/>
      <c r="D1162" s="42">
        <v>1.75</v>
      </c>
      <c r="E1162" s="53">
        <v>1.75</v>
      </c>
    </row>
    <row r="1163" spans="1:5" ht="30" x14ac:dyDescent="0.25">
      <c r="A1163" s="5" t="s">
        <v>2311</v>
      </c>
      <c r="B1163" s="15" t="s">
        <v>2312</v>
      </c>
      <c r="C1163" s="20"/>
      <c r="D1163" s="42">
        <v>1</v>
      </c>
      <c r="E1163" s="53">
        <v>1</v>
      </c>
    </row>
    <row r="1164" spans="1:5" ht="30" x14ac:dyDescent="0.25">
      <c r="A1164" s="5" t="s">
        <v>2313</v>
      </c>
      <c r="B1164" s="15" t="s">
        <v>2314</v>
      </c>
      <c r="C1164" s="20" t="s">
        <v>155</v>
      </c>
      <c r="D1164" s="46">
        <v>0</v>
      </c>
      <c r="E1164" s="57">
        <v>0</v>
      </c>
    </row>
    <row r="1165" spans="1:5" ht="30" x14ac:dyDescent="0.25">
      <c r="A1165" s="5" t="s">
        <v>2315</v>
      </c>
      <c r="B1165" s="15" t="s">
        <v>2316</v>
      </c>
      <c r="C1165" s="20" t="s">
        <v>155</v>
      </c>
      <c r="D1165" s="46">
        <v>0</v>
      </c>
      <c r="E1165" s="57">
        <v>0</v>
      </c>
    </row>
    <row r="1166" spans="1:5" ht="30" x14ac:dyDescent="0.25">
      <c r="A1166" s="5" t="s">
        <v>2317</v>
      </c>
      <c r="B1166" s="15" t="s">
        <v>2318</v>
      </c>
      <c r="C1166" s="20" t="s">
        <v>33</v>
      </c>
      <c r="D1166" s="43">
        <v>99.900001525878906</v>
      </c>
      <c r="E1166" s="54">
        <v>99.900001525878906</v>
      </c>
    </row>
    <row r="1167" spans="1:5" ht="30" x14ac:dyDescent="0.25">
      <c r="A1167" s="5" t="s">
        <v>2319</v>
      </c>
      <c r="B1167" s="15" t="s">
        <v>2320</v>
      </c>
      <c r="C1167" s="20" t="s">
        <v>155</v>
      </c>
      <c r="D1167" s="46">
        <v>0</v>
      </c>
      <c r="E1167" s="57">
        <v>0</v>
      </c>
    </row>
    <row r="1168" spans="1:5" ht="30" x14ac:dyDescent="0.25">
      <c r="A1168" s="5" t="s">
        <v>2321</v>
      </c>
      <c r="B1168" s="15" t="s">
        <v>2322</v>
      </c>
      <c r="C1168" s="20" t="s">
        <v>155</v>
      </c>
      <c r="D1168" s="46">
        <v>0</v>
      </c>
      <c r="E1168" s="57">
        <v>0</v>
      </c>
    </row>
    <row r="1169" spans="1:5" x14ac:dyDescent="0.25">
      <c r="A1169" s="5" t="s">
        <v>2323</v>
      </c>
      <c r="B1169" s="15" t="s">
        <v>2324</v>
      </c>
      <c r="C1169" s="20"/>
      <c r="D1169" s="12" t="s">
        <v>1358</v>
      </c>
      <c r="E1169" s="33" t="s">
        <v>1358</v>
      </c>
    </row>
    <row r="1170" spans="1:5" ht="30" x14ac:dyDescent="0.25">
      <c r="A1170" s="5" t="s">
        <v>2325</v>
      </c>
      <c r="B1170" s="15" t="s">
        <v>2326</v>
      </c>
      <c r="C1170" s="20"/>
      <c r="D1170" s="12" t="s">
        <v>2161</v>
      </c>
      <c r="E1170" s="33" t="s">
        <v>2161</v>
      </c>
    </row>
    <row r="1171" spans="1:5" x14ac:dyDescent="0.25">
      <c r="A1171" s="5" t="s">
        <v>2327</v>
      </c>
      <c r="B1171" s="15" t="s">
        <v>2328</v>
      </c>
      <c r="C1171" s="20" t="s">
        <v>27</v>
      </c>
      <c r="D1171" s="43">
        <v>71.292915344238281</v>
      </c>
      <c r="E1171" s="54">
        <v>71.293045043945313</v>
      </c>
    </row>
    <row r="1172" spans="1:5" ht="30" x14ac:dyDescent="0.25">
      <c r="A1172" s="5" t="s">
        <v>2329</v>
      </c>
      <c r="B1172" s="15" t="s">
        <v>2330</v>
      </c>
      <c r="C1172" s="20" t="s">
        <v>38</v>
      </c>
      <c r="D1172" s="42">
        <v>6.9218196868896484</v>
      </c>
      <c r="E1172" s="53">
        <v>6.9218196868896484</v>
      </c>
    </row>
    <row r="1173" spans="1:5" ht="30" x14ac:dyDescent="0.25">
      <c r="A1173" s="5" t="s">
        <v>2331</v>
      </c>
      <c r="B1173" s="15" t="s">
        <v>2332</v>
      </c>
      <c r="C1173" s="20" t="s">
        <v>38</v>
      </c>
      <c r="D1173" s="42">
        <v>6.9218196868896484</v>
      </c>
      <c r="E1173" s="53">
        <v>6.9218196868896484</v>
      </c>
    </row>
    <row r="1174" spans="1:5" ht="30" x14ac:dyDescent="0.25">
      <c r="A1174" s="5" t="s">
        <v>2333</v>
      </c>
      <c r="B1174" s="15" t="s">
        <v>2334</v>
      </c>
      <c r="C1174" s="20" t="s">
        <v>38</v>
      </c>
      <c r="D1174" s="46">
        <v>0</v>
      </c>
      <c r="E1174" s="57">
        <v>0</v>
      </c>
    </row>
    <row r="1175" spans="1:5" ht="30" x14ac:dyDescent="0.25">
      <c r="A1175" s="5" t="s">
        <v>2335</v>
      </c>
      <c r="B1175" s="15" t="s">
        <v>2336</v>
      </c>
      <c r="C1175" s="20" t="s">
        <v>33</v>
      </c>
      <c r="D1175" s="43">
        <v>75.000556945800781</v>
      </c>
      <c r="E1175" s="54">
        <v>75.000686645507812</v>
      </c>
    </row>
    <row r="1176" spans="1:5" ht="30" x14ac:dyDescent="0.25">
      <c r="A1176" s="5" t="s">
        <v>2337</v>
      </c>
      <c r="B1176" s="15" t="s">
        <v>2338</v>
      </c>
      <c r="C1176" s="20" t="s">
        <v>155</v>
      </c>
      <c r="D1176" s="43">
        <v>95.768363952636719</v>
      </c>
      <c r="E1176" s="54">
        <v>87.259941101074219</v>
      </c>
    </row>
    <row r="1177" spans="1:5" ht="30" x14ac:dyDescent="0.25">
      <c r="A1177" s="5" t="s">
        <v>2339</v>
      </c>
      <c r="B1177" s="15" t="s">
        <v>2340</v>
      </c>
      <c r="C1177" s="20" t="s">
        <v>155</v>
      </c>
      <c r="D1177" s="43">
        <v>92.895317077636719</v>
      </c>
      <c r="E1177" s="54">
        <v>84.642143249511719</v>
      </c>
    </row>
    <row r="1178" spans="1:5" ht="30" x14ac:dyDescent="0.25">
      <c r="A1178" s="5" t="s">
        <v>2341</v>
      </c>
      <c r="B1178" s="15" t="s">
        <v>2342</v>
      </c>
      <c r="C1178" s="20" t="s">
        <v>155</v>
      </c>
      <c r="D1178" s="45">
        <v>101.24228668212891</v>
      </c>
      <c r="E1178" s="54">
        <v>92.354759216308594</v>
      </c>
    </row>
    <row r="1179" spans="1:5" x14ac:dyDescent="0.25">
      <c r="A1179" s="5" t="s">
        <v>2343</v>
      </c>
      <c r="B1179" s="15" t="s">
        <v>2344</v>
      </c>
      <c r="C1179" s="20" t="s">
        <v>41</v>
      </c>
      <c r="D1179" s="45">
        <v>358.7650146484375</v>
      </c>
      <c r="E1179" s="56">
        <v>326.8909912109375</v>
      </c>
    </row>
    <row r="1180" spans="1:5" x14ac:dyDescent="0.25">
      <c r="A1180" s="5" t="s">
        <v>2345</v>
      </c>
      <c r="B1180" s="15" t="s">
        <v>2346</v>
      </c>
      <c r="C1180" s="20" t="s">
        <v>38</v>
      </c>
      <c r="D1180" s="47">
        <v>0.45740789175033569</v>
      </c>
      <c r="E1180" s="58">
        <v>0.45740789175033569</v>
      </c>
    </row>
    <row r="1181" spans="1:5" ht="30" x14ac:dyDescent="0.25">
      <c r="A1181" s="5" t="s">
        <v>2347</v>
      </c>
      <c r="B1181" s="15" t="s">
        <v>2348</v>
      </c>
      <c r="C1181" s="20" t="s">
        <v>30</v>
      </c>
      <c r="D1181" s="43">
        <v>45.422950744628906</v>
      </c>
      <c r="E1181" s="54">
        <v>45.427349090576172</v>
      </c>
    </row>
    <row r="1182" spans="1:5" x14ac:dyDescent="0.25">
      <c r="A1182" s="5" t="s">
        <v>2349</v>
      </c>
      <c r="B1182" s="15" t="s">
        <v>2350</v>
      </c>
      <c r="C1182" s="20" t="s">
        <v>371</v>
      </c>
      <c r="D1182" s="45">
        <v>190.18336486816406</v>
      </c>
      <c r="E1182" s="56">
        <v>190.20176696777344</v>
      </c>
    </row>
    <row r="1183" spans="1:5" x14ac:dyDescent="0.25">
      <c r="A1183" s="5" t="s">
        <v>2351</v>
      </c>
      <c r="B1183" s="15" t="s">
        <v>2352</v>
      </c>
      <c r="C1183" s="20" t="s">
        <v>41</v>
      </c>
      <c r="D1183" s="45">
        <v>358.7650146484375</v>
      </c>
      <c r="E1183" s="56">
        <v>326.8909912109375</v>
      </c>
    </row>
    <row r="1184" spans="1:5" x14ac:dyDescent="0.25">
      <c r="A1184" s="5" t="s">
        <v>2353</v>
      </c>
      <c r="B1184" s="15" t="s">
        <v>2354</v>
      </c>
      <c r="C1184" s="20" t="s">
        <v>38</v>
      </c>
      <c r="D1184" s="42">
        <v>7.3792281150817871</v>
      </c>
      <c r="E1184" s="53">
        <v>7.3792281150817871</v>
      </c>
    </row>
    <row r="1185" spans="1:5" ht="30" x14ac:dyDescent="0.25">
      <c r="A1185" s="5" t="s">
        <v>2355</v>
      </c>
      <c r="B1185" s="15" t="s">
        <v>2356</v>
      </c>
      <c r="C1185" s="20" t="s">
        <v>30</v>
      </c>
      <c r="D1185" s="43">
        <v>45.500392913818359</v>
      </c>
      <c r="E1185" s="54">
        <v>45.504795074462891</v>
      </c>
    </row>
    <row r="1186" spans="1:5" x14ac:dyDescent="0.25">
      <c r="A1186" s="5" t="s">
        <v>2357</v>
      </c>
      <c r="B1186" s="15" t="s">
        <v>2358</v>
      </c>
      <c r="C1186" s="20" t="s">
        <v>371</v>
      </c>
      <c r="D1186" s="45">
        <v>191.11550903320312</v>
      </c>
      <c r="E1186" s="56">
        <v>191.1339111328125</v>
      </c>
    </row>
    <row r="1187" spans="1:5" x14ac:dyDescent="0.25">
      <c r="A1187" s="5" t="s">
        <v>2359</v>
      </c>
      <c r="B1187" s="15" t="s">
        <v>2360</v>
      </c>
      <c r="C1187" s="20"/>
      <c r="D1187" s="12" t="s">
        <v>1596</v>
      </c>
      <c r="E1187" s="33" t="s">
        <v>1596</v>
      </c>
    </row>
    <row r="1188" spans="1:5" ht="30" x14ac:dyDescent="0.25">
      <c r="A1188" s="5" t="s">
        <v>2361</v>
      </c>
      <c r="B1188" s="15" t="s">
        <v>2362</v>
      </c>
      <c r="C1188" s="20" t="s">
        <v>155</v>
      </c>
      <c r="D1188" s="45">
        <v>104.77951049804687</v>
      </c>
      <c r="E1188" s="54">
        <v>95.581466674804688</v>
      </c>
    </row>
    <row r="1189" spans="1:5" ht="30" x14ac:dyDescent="0.25">
      <c r="A1189" s="5" t="s">
        <v>2363</v>
      </c>
      <c r="B1189" s="15" t="s">
        <v>2364</v>
      </c>
      <c r="C1189" s="20" t="s">
        <v>33</v>
      </c>
      <c r="D1189" s="43">
        <v>94.612068176269531</v>
      </c>
      <c r="E1189" s="54">
        <v>94.502632141113281</v>
      </c>
    </row>
    <row r="1190" spans="1:5" ht="30" x14ac:dyDescent="0.25">
      <c r="A1190" s="5" t="s">
        <v>434</v>
      </c>
      <c r="B1190" s="15" t="s">
        <v>2365</v>
      </c>
      <c r="C1190" s="20"/>
      <c r="D1190" s="42">
        <v>1.0349382162094116</v>
      </c>
      <c r="E1190" s="53">
        <v>1.0349382162094116</v>
      </c>
    </row>
    <row r="1191" spans="1:5" ht="30" x14ac:dyDescent="0.25">
      <c r="A1191" s="5" t="s">
        <v>2366</v>
      </c>
      <c r="B1191" s="15" t="s">
        <v>2367</v>
      </c>
      <c r="C1191" s="20"/>
      <c r="D1191" s="42">
        <v>1</v>
      </c>
      <c r="E1191" s="53">
        <v>1</v>
      </c>
    </row>
    <row r="1192" spans="1:5" ht="30" x14ac:dyDescent="0.25">
      <c r="A1192" s="5" t="s">
        <v>2368</v>
      </c>
      <c r="B1192" s="15" t="s">
        <v>2369</v>
      </c>
      <c r="C1192" s="20" t="s">
        <v>155</v>
      </c>
      <c r="D1192" s="45">
        <v>101.24228668212891</v>
      </c>
      <c r="E1192" s="54">
        <v>92.354759216308594</v>
      </c>
    </row>
    <row r="1193" spans="1:5" ht="30" x14ac:dyDescent="0.25">
      <c r="A1193" s="5" t="s">
        <v>2370</v>
      </c>
      <c r="B1193" s="15" t="s">
        <v>2371</v>
      </c>
      <c r="C1193" s="20" t="s">
        <v>155</v>
      </c>
      <c r="D1193" s="43">
        <v>95.768363952636719</v>
      </c>
      <c r="E1193" s="54">
        <v>87.259941101074219</v>
      </c>
    </row>
    <row r="1194" spans="1:5" x14ac:dyDescent="0.25">
      <c r="A1194" s="5" t="s">
        <v>2372</v>
      </c>
      <c r="B1194" s="15" t="s">
        <v>2373</v>
      </c>
      <c r="C1194" s="20" t="s">
        <v>33</v>
      </c>
      <c r="D1194" s="43">
        <v>94.593246459960937</v>
      </c>
      <c r="E1194" s="54">
        <v>94.483428955078125</v>
      </c>
    </row>
    <row r="1195" spans="1:5" ht="30" x14ac:dyDescent="0.25">
      <c r="A1195" s="5" t="s">
        <v>2374</v>
      </c>
      <c r="B1195" s="15" t="s">
        <v>2375</v>
      </c>
      <c r="C1195" s="20" t="s">
        <v>155</v>
      </c>
      <c r="D1195" s="42">
        <v>5.4739232063293457</v>
      </c>
      <c r="E1195" s="53">
        <v>5.0948171615600586</v>
      </c>
    </row>
    <row r="1196" spans="1:5" ht="30" x14ac:dyDescent="0.25">
      <c r="A1196" s="5" t="s">
        <v>2376</v>
      </c>
      <c r="B1196" s="15" t="s">
        <v>2377</v>
      </c>
      <c r="C1196" s="20" t="s">
        <v>155</v>
      </c>
      <c r="D1196" s="43">
        <v>99.114334106445312</v>
      </c>
      <c r="E1196" s="54">
        <v>90.308647155761719</v>
      </c>
    </row>
    <row r="1197" spans="1:5" x14ac:dyDescent="0.25">
      <c r="A1197" s="5" t="s">
        <v>2378</v>
      </c>
      <c r="B1197" s="15" t="s">
        <v>2379</v>
      </c>
      <c r="C1197" s="20"/>
      <c r="D1197" s="12" t="s">
        <v>1358</v>
      </c>
      <c r="E1197" s="33" t="s">
        <v>1358</v>
      </c>
    </row>
    <row r="1198" spans="1:5" ht="30" x14ac:dyDescent="0.25">
      <c r="A1198" s="5" t="s">
        <v>2380</v>
      </c>
      <c r="B1198" s="15" t="s">
        <v>2381</v>
      </c>
      <c r="C1198" s="20"/>
      <c r="D1198" s="12" t="s">
        <v>2161</v>
      </c>
      <c r="E1198" s="33" t="s">
        <v>2161</v>
      </c>
    </row>
    <row r="1199" spans="1:5" x14ac:dyDescent="0.25">
      <c r="A1199" s="5" t="s">
        <v>2382</v>
      </c>
      <c r="B1199" s="15" t="s">
        <v>2383</v>
      </c>
      <c r="C1199" s="20" t="s">
        <v>27</v>
      </c>
      <c r="D1199" s="48">
        <v>1284.62646484375</v>
      </c>
      <c r="E1199" s="59">
        <v>1242.940673828125</v>
      </c>
    </row>
    <row r="1200" spans="1:5" ht="30" x14ac:dyDescent="0.25">
      <c r="A1200" s="5" t="s">
        <v>2384</v>
      </c>
      <c r="B1200" s="15" t="s">
        <v>2385</v>
      </c>
      <c r="C1200" s="20" t="s">
        <v>38</v>
      </c>
      <c r="D1200" s="45">
        <v>116.86220550537109</v>
      </c>
      <c r="E1200" s="56">
        <v>113.07006072998047</v>
      </c>
    </row>
    <row r="1201" spans="1:5" ht="30" x14ac:dyDescent="0.25">
      <c r="A1201" s="5" t="s">
        <v>2386</v>
      </c>
      <c r="B1201" s="15" t="s">
        <v>2387</v>
      </c>
      <c r="C1201" s="20" t="s">
        <v>38</v>
      </c>
      <c r="D1201" s="45">
        <v>116.86220550537109</v>
      </c>
      <c r="E1201" s="56">
        <v>113.07006072998047</v>
      </c>
    </row>
    <row r="1202" spans="1:5" ht="30" x14ac:dyDescent="0.25">
      <c r="A1202" s="5" t="s">
        <v>2388</v>
      </c>
      <c r="B1202" s="15" t="s">
        <v>2389</v>
      </c>
      <c r="C1202" s="20" t="s">
        <v>38</v>
      </c>
      <c r="D1202" s="46">
        <v>0</v>
      </c>
      <c r="E1202" s="57">
        <v>0</v>
      </c>
    </row>
    <row r="1203" spans="1:5" ht="30" x14ac:dyDescent="0.25">
      <c r="A1203" s="5" t="s">
        <v>2390</v>
      </c>
      <c r="B1203" s="15" t="s">
        <v>2391</v>
      </c>
      <c r="C1203" s="20" t="s">
        <v>33</v>
      </c>
      <c r="D1203" s="43">
        <v>49.999958038330078</v>
      </c>
      <c r="E1203" s="54">
        <v>49.99993896484375</v>
      </c>
    </row>
    <row r="1204" spans="1:5" ht="30" x14ac:dyDescent="0.25">
      <c r="A1204" s="5" t="s">
        <v>2392</v>
      </c>
      <c r="B1204" s="15" t="s">
        <v>2393</v>
      </c>
      <c r="C1204" s="20" t="s">
        <v>155</v>
      </c>
      <c r="D1204" s="48">
        <v>1476.11865234375</v>
      </c>
      <c r="E1204" s="59">
        <v>1301.91162109375</v>
      </c>
    </row>
    <row r="1205" spans="1:5" ht="30" x14ac:dyDescent="0.25">
      <c r="A1205" s="5" t="s">
        <v>2394</v>
      </c>
      <c r="B1205" s="15" t="s">
        <v>2395</v>
      </c>
      <c r="C1205" s="20" t="s">
        <v>155</v>
      </c>
      <c r="D1205" s="48">
        <v>1431.8350830078125</v>
      </c>
      <c r="E1205" s="59">
        <v>1262.8543701171875</v>
      </c>
    </row>
    <row r="1206" spans="1:5" ht="30" x14ac:dyDescent="0.25">
      <c r="A1206" s="5" t="s">
        <v>2396</v>
      </c>
      <c r="B1206" s="15" t="s">
        <v>2397</v>
      </c>
      <c r="C1206" s="20" t="s">
        <v>155</v>
      </c>
      <c r="D1206" s="48">
        <v>1527.5677490234375</v>
      </c>
      <c r="E1206" s="59">
        <v>1348.087646484375</v>
      </c>
    </row>
    <row r="1207" spans="1:5" x14ac:dyDescent="0.25">
      <c r="A1207" s="5" t="s">
        <v>2398</v>
      </c>
      <c r="B1207" s="15" t="s">
        <v>2399</v>
      </c>
      <c r="C1207" s="20" t="s">
        <v>41</v>
      </c>
      <c r="D1207" s="45">
        <v>204.58981323242187</v>
      </c>
      <c r="E1207" s="56">
        <v>186.49641418457031</v>
      </c>
    </row>
    <row r="1208" spans="1:5" ht="30" x14ac:dyDescent="0.25">
      <c r="A1208" s="5" t="s">
        <v>2400</v>
      </c>
      <c r="B1208" s="15" t="s">
        <v>2401</v>
      </c>
      <c r="C1208" s="20" t="s">
        <v>38</v>
      </c>
      <c r="D1208" s="42">
        <v>3.4473249912261963</v>
      </c>
      <c r="E1208" s="53">
        <v>3.4473249912261963</v>
      </c>
    </row>
    <row r="1209" spans="1:5" ht="30" x14ac:dyDescent="0.25">
      <c r="A1209" s="5" t="s">
        <v>2402</v>
      </c>
      <c r="B1209" s="15" t="s">
        <v>2403</v>
      </c>
      <c r="C1209" s="20" t="s">
        <v>30</v>
      </c>
      <c r="D1209" s="45">
        <v>138.32884216308594</v>
      </c>
      <c r="E1209" s="56">
        <v>138.32884216308594</v>
      </c>
    </row>
    <row r="1210" spans="1:5" ht="30" x14ac:dyDescent="0.25">
      <c r="A1210" s="5" t="s">
        <v>2404</v>
      </c>
      <c r="B1210" s="15" t="s">
        <v>2405</v>
      </c>
      <c r="C1210" s="20" t="s">
        <v>371</v>
      </c>
      <c r="D1210" s="45">
        <v>582.02984619140625</v>
      </c>
      <c r="E1210" s="56">
        <v>582.02984619140625</v>
      </c>
    </row>
    <row r="1211" spans="1:5" x14ac:dyDescent="0.25">
      <c r="A1211" s="5" t="s">
        <v>2406</v>
      </c>
      <c r="B1211" s="15" t="s">
        <v>2407</v>
      </c>
      <c r="C1211" s="20" t="s">
        <v>41</v>
      </c>
      <c r="D1211" s="45">
        <v>204.58981323242187</v>
      </c>
      <c r="E1211" s="56">
        <v>186.49641418457031</v>
      </c>
    </row>
    <row r="1212" spans="1:5" ht="30" x14ac:dyDescent="0.25">
      <c r="A1212" s="5" t="s">
        <v>2408</v>
      </c>
      <c r="B1212" s="15" t="s">
        <v>2409</v>
      </c>
      <c r="C1212" s="20" t="s">
        <v>38</v>
      </c>
      <c r="D1212" s="45">
        <v>120.30952453613281</v>
      </c>
      <c r="E1212" s="56">
        <v>116.51738739013672</v>
      </c>
    </row>
    <row r="1213" spans="1:5" ht="30" x14ac:dyDescent="0.25">
      <c r="A1213" s="5" t="s">
        <v>2410</v>
      </c>
      <c r="B1213" s="15" t="s">
        <v>2411</v>
      </c>
      <c r="C1213" s="20" t="s">
        <v>30</v>
      </c>
      <c r="D1213" s="45">
        <v>142.45347595214844</v>
      </c>
      <c r="E1213" s="56">
        <v>142.31979370117187</v>
      </c>
    </row>
    <row r="1214" spans="1:5" ht="30" x14ac:dyDescent="0.25">
      <c r="A1214" s="5" t="s">
        <v>2412</v>
      </c>
      <c r="B1214" s="15" t="s">
        <v>2413</v>
      </c>
      <c r="C1214" s="20" t="s">
        <v>371</v>
      </c>
      <c r="D1214" s="45">
        <v>607.22430419921875</v>
      </c>
      <c r="E1214" s="56">
        <v>606.40673828125</v>
      </c>
    </row>
    <row r="1215" spans="1:5" x14ac:dyDescent="0.25">
      <c r="A1215" s="5" t="s">
        <v>2414</v>
      </c>
      <c r="B1215" s="15" t="s">
        <v>2415</v>
      </c>
      <c r="C1215" s="20"/>
      <c r="D1215" s="12" t="s">
        <v>1596</v>
      </c>
      <c r="E1215" s="33" t="s">
        <v>1596</v>
      </c>
    </row>
    <row r="1216" spans="1:5" ht="30" x14ac:dyDescent="0.25">
      <c r="A1216" s="5" t="s">
        <v>2416</v>
      </c>
      <c r="B1216" s="15" t="s">
        <v>2417</v>
      </c>
      <c r="C1216" s="20" t="s">
        <v>155</v>
      </c>
      <c r="D1216" s="48">
        <v>2123.148193359375</v>
      </c>
      <c r="E1216" s="59">
        <v>1873.69091796875</v>
      </c>
    </row>
    <row r="1217" spans="1:5" ht="30" x14ac:dyDescent="0.25">
      <c r="A1217" s="5" t="s">
        <v>2418</v>
      </c>
      <c r="B1217" s="15" t="s">
        <v>2419</v>
      </c>
      <c r="C1217" s="20" t="s">
        <v>33</v>
      </c>
      <c r="D1217" s="43">
        <v>96.826705932617188</v>
      </c>
      <c r="E1217" s="54">
        <v>96.772758483886719</v>
      </c>
    </row>
    <row r="1218" spans="1:5" ht="30" x14ac:dyDescent="0.25">
      <c r="A1218" s="5" t="s">
        <v>450</v>
      </c>
      <c r="B1218" s="15" t="s">
        <v>2420</v>
      </c>
      <c r="C1218" s="20"/>
      <c r="D1218" s="42">
        <v>1.3898880481719971</v>
      </c>
      <c r="E1218" s="53">
        <v>1.3898880481719971</v>
      </c>
    </row>
    <row r="1219" spans="1:5" ht="30" x14ac:dyDescent="0.25">
      <c r="A1219" s="5" t="s">
        <v>2421</v>
      </c>
      <c r="B1219" s="15" t="s">
        <v>2422</v>
      </c>
      <c r="C1219" s="20"/>
      <c r="D1219" s="42">
        <v>1</v>
      </c>
      <c r="E1219" s="53">
        <v>1</v>
      </c>
    </row>
    <row r="1220" spans="1:5" ht="30" x14ac:dyDescent="0.25">
      <c r="A1220" s="5" t="s">
        <v>2423</v>
      </c>
      <c r="B1220" s="15" t="s">
        <v>2424</v>
      </c>
      <c r="C1220" s="20" t="s">
        <v>155</v>
      </c>
      <c r="D1220" s="48">
        <v>1527.5677490234375</v>
      </c>
      <c r="E1220" s="59">
        <v>1348.087646484375</v>
      </c>
    </row>
    <row r="1221" spans="1:5" ht="30" x14ac:dyDescent="0.25">
      <c r="A1221" s="5" t="s">
        <v>2425</v>
      </c>
      <c r="B1221" s="15" t="s">
        <v>2426</v>
      </c>
      <c r="C1221" s="20" t="s">
        <v>155</v>
      </c>
      <c r="D1221" s="48">
        <v>1476.11865234375</v>
      </c>
      <c r="E1221" s="59">
        <v>1301.91162109375</v>
      </c>
    </row>
    <row r="1222" spans="1:5" ht="30" x14ac:dyDescent="0.25">
      <c r="A1222" s="5" t="s">
        <v>2427</v>
      </c>
      <c r="B1222" s="15" t="s">
        <v>2428</v>
      </c>
      <c r="C1222" s="20" t="s">
        <v>33</v>
      </c>
      <c r="D1222" s="43">
        <v>96.631965637207031</v>
      </c>
      <c r="E1222" s="54">
        <v>96.574699401855469</v>
      </c>
    </row>
    <row r="1223" spans="1:5" ht="30" x14ac:dyDescent="0.25">
      <c r="A1223" s="5" t="s">
        <v>2429</v>
      </c>
      <c r="B1223" s="15" t="s">
        <v>2430</v>
      </c>
      <c r="C1223" s="20" t="s">
        <v>155</v>
      </c>
      <c r="D1223" s="43">
        <v>51.449085235595703</v>
      </c>
      <c r="E1223" s="54">
        <v>46.176021575927734</v>
      </c>
    </row>
    <row r="1224" spans="1:5" ht="30" x14ac:dyDescent="0.25">
      <c r="A1224" s="5" t="s">
        <v>2431</v>
      </c>
      <c r="B1224" s="15" t="s">
        <v>2432</v>
      </c>
      <c r="C1224" s="20" t="s">
        <v>155</v>
      </c>
      <c r="D1224" s="48">
        <v>2051.6396484375</v>
      </c>
      <c r="E1224" s="59">
        <v>1809.511474609375</v>
      </c>
    </row>
    <row r="1225" spans="1:5" x14ac:dyDescent="0.25">
      <c r="A1225" s="5" t="s">
        <v>2433</v>
      </c>
      <c r="B1225" s="15" t="s">
        <v>2434</v>
      </c>
      <c r="C1225" s="20"/>
      <c r="D1225" s="12" t="s">
        <v>1358</v>
      </c>
      <c r="E1225" s="33" t="s">
        <v>1358</v>
      </c>
    </row>
    <row r="1226" spans="1:5" ht="30" x14ac:dyDescent="0.25">
      <c r="A1226" s="5" t="s">
        <v>2435</v>
      </c>
      <c r="B1226" s="15" t="s">
        <v>2436</v>
      </c>
      <c r="C1226" s="20"/>
      <c r="D1226" s="12" t="s">
        <v>2161</v>
      </c>
      <c r="E1226" s="33" t="s">
        <v>2161</v>
      </c>
    </row>
    <row r="1227" spans="1:5" x14ac:dyDescent="0.25">
      <c r="A1227" s="5" t="s">
        <v>2437</v>
      </c>
      <c r="B1227" s="15" t="s">
        <v>2438</v>
      </c>
      <c r="C1227" s="20" t="s">
        <v>27</v>
      </c>
      <c r="D1227" s="48">
        <v>1284.62646484375</v>
      </c>
      <c r="E1227" s="59">
        <v>1242.940673828125</v>
      </c>
    </row>
    <row r="1228" spans="1:5" ht="30" x14ac:dyDescent="0.25">
      <c r="A1228" s="5" t="s">
        <v>2439</v>
      </c>
      <c r="B1228" s="15" t="s">
        <v>2440</v>
      </c>
      <c r="C1228" s="20" t="s">
        <v>38</v>
      </c>
      <c r="D1228" s="45">
        <v>116.86220550537109</v>
      </c>
      <c r="E1228" s="56">
        <v>113.07006072998047</v>
      </c>
    </row>
    <row r="1229" spans="1:5" ht="30" x14ac:dyDescent="0.25">
      <c r="A1229" s="5" t="s">
        <v>2441</v>
      </c>
      <c r="B1229" s="15" t="s">
        <v>2442</v>
      </c>
      <c r="C1229" s="20" t="s">
        <v>38</v>
      </c>
      <c r="D1229" s="45">
        <v>116.86220550537109</v>
      </c>
      <c r="E1229" s="56">
        <v>113.07006072998047</v>
      </c>
    </row>
    <row r="1230" spans="1:5" ht="30" x14ac:dyDescent="0.25">
      <c r="A1230" s="5" t="s">
        <v>2443</v>
      </c>
      <c r="B1230" s="15" t="s">
        <v>2444</v>
      </c>
      <c r="C1230" s="20" t="s">
        <v>38</v>
      </c>
      <c r="D1230" s="46">
        <v>0</v>
      </c>
      <c r="E1230" s="57">
        <v>0</v>
      </c>
    </row>
    <row r="1231" spans="1:5" ht="30" x14ac:dyDescent="0.25">
      <c r="A1231" s="5" t="s">
        <v>2445</v>
      </c>
      <c r="B1231" s="15" t="s">
        <v>2446</v>
      </c>
      <c r="C1231" s="20" t="s">
        <v>33</v>
      </c>
      <c r="D1231" s="43">
        <v>49.999958038330078</v>
      </c>
      <c r="E1231" s="54">
        <v>49.99993896484375</v>
      </c>
    </row>
    <row r="1232" spans="1:5" ht="30" x14ac:dyDescent="0.25">
      <c r="A1232" s="5" t="s">
        <v>2447</v>
      </c>
      <c r="B1232" s="15" t="s">
        <v>2448</v>
      </c>
      <c r="C1232" s="20" t="s">
        <v>155</v>
      </c>
      <c r="D1232" s="48">
        <v>1476.1187744140625</v>
      </c>
      <c r="E1232" s="59">
        <v>1301.9117431640625</v>
      </c>
    </row>
    <row r="1233" spans="1:5" ht="30" x14ac:dyDescent="0.25">
      <c r="A1233" s="5" t="s">
        <v>2449</v>
      </c>
      <c r="B1233" s="15" t="s">
        <v>2450</v>
      </c>
      <c r="C1233" s="20" t="s">
        <v>155</v>
      </c>
      <c r="D1233" s="48">
        <v>1431.835205078125</v>
      </c>
      <c r="E1233" s="59">
        <v>1262.8544921875</v>
      </c>
    </row>
    <row r="1234" spans="1:5" ht="30" x14ac:dyDescent="0.25">
      <c r="A1234" s="5" t="s">
        <v>2451</v>
      </c>
      <c r="B1234" s="15" t="s">
        <v>2452</v>
      </c>
      <c r="C1234" s="20" t="s">
        <v>155</v>
      </c>
      <c r="D1234" s="48">
        <v>1527.56787109375</v>
      </c>
      <c r="E1234" s="59">
        <v>1348.0877685546875</v>
      </c>
    </row>
    <row r="1235" spans="1:5" x14ac:dyDescent="0.25">
      <c r="A1235" s="5" t="s">
        <v>2453</v>
      </c>
      <c r="B1235" s="15" t="s">
        <v>2454</v>
      </c>
      <c r="C1235" s="20" t="s">
        <v>41</v>
      </c>
      <c r="D1235" s="45">
        <v>204.58982849121094</v>
      </c>
      <c r="E1235" s="56">
        <v>186.49642944335937</v>
      </c>
    </row>
    <row r="1236" spans="1:5" ht="30" x14ac:dyDescent="0.25">
      <c r="A1236" s="5" t="s">
        <v>2455</v>
      </c>
      <c r="B1236" s="15" t="s">
        <v>2456</v>
      </c>
      <c r="C1236" s="20" t="s">
        <v>38</v>
      </c>
      <c r="D1236" s="42">
        <v>3.4473249912261963</v>
      </c>
      <c r="E1236" s="53">
        <v>3.4473249912261963</v>
      </c>
    </row>
    <row r="1237" spans="1:5" ht="30" x14ac:dyDescent="0.25">
      <c r="A1237" s="5" t="s">
        <v>2457</v>
      </c>
      <c r="B1237" s="15" t="s">
        <v>2458</v>
      </c>
      <c r="C1237" s="20" t="s">
        <v>30</v>
      </c>
      <c r="D1237" s="45">
        <v>138.32884216308594</v>
      </c>
      <c r="E1237" s="56">
        <v>138.32884216308594</v>
      </c>
    </row>
    <row r="1238" spans="1:5" ht="30" x14ac:dyDescent="0.25">
      <c r="A1238" s="5" t="s">
        <v>2459</v>
      </c>
      <c r="B1238" s="15" t="s">
        <v>2460</v>
      </c>
      <c r="C1238" s="20" t="s">
        <v>371</v>
      </c>
      <c r="D1238" s="45">
        <v>582.02984619140625</v>
      </c>
      <c r="E1238" s="56">
        <v>582.02984619140625</v>
      </c>
    </row>
    <row r="1239" spans="1:5" x14ac:dyDescent="0.25">
      <c r="A1239" s="5" t="s">
        <v>2461</v>
      </c>
      <c r="B1239" s="15" t="s">
        <v>2462</v>
      </c>
      <c r="C1239" s="20" t="s">
        <v>41</v>
      </c>
      <c r="D1239" s="45">
        <v>204.58982849121094</v>
      </c>
      <c r="E1239" s="56">
        <v>186.49642944335937</v>
      </c>
    </row>
    <row r="1240" spans="1:5" ht="30" x14ac:dyDescent="0.25">
      <c r="A1240" s="5" t="s">
        <v>2463</v>
      </c>
      <c r="B1240" s="15" t="s">
        <v>2464</v>
      </c>
      <c r="C1240" s="20" t="s">
        <v>38</v>
      </c>
      <c r="D1240" s="45">
        <v>120.30952453613281</v>
      </c>
      <c r="E1240" s="56">
        <v>116.51738739013672</v>
      </c>
    </row>
    <row r="1241" spans="1:5" ht="30" x14ac:dyDescent="0.25">
      <c r="A1241" s="5" t="s">
        <v>2465</v>
      </c>
      <c r="B1241" s="15" t="s">
        <v>2466</v>
      </c>
      <c r="C1241" s="20" t="s">
        <v>30</v>
      </c>
      <c r="D1241" s="45">
        <v>142.45347595214844</v>
      </c>
      <c r="E1241" s="56">
        <v>142.31979370117187</v>
      </c>
    </row>
    <row r="1242" spans="1:5" ht="30" x14ac:dyDescent="0.25">
      <c r="A1242" s="5" t="s">
        <v>2467</v>
      </c>
      <c r="B1242" s="15" t="s">
        <v>2468</v>
      </c>
      <c r="C1242" s="20" t="s">
        <v>371</v>
      </c>
      <c r="D1242" s="45">
        <v>607.22430419921875</v>
      </c>
      <c r="E1242" s="56">
        <v>606.40673828125</v>
      </c>
    </row>
    <row r="1243" spans="1:5" x14ac:dyDescent="0.25">
      <c r="A1243" s="5" t="s">
        <v>2469</v>
      </c>
      <c r="B1243" s="15" t="s">
        <v>2470</v>
      </c>
      <c r="C1243" s="20"/>
      <c r="D1243" s="12" t="s">
        <v>1596</v>
      </c>
      <c r="E1243" s="33" t="s">
        <v>1596</v>
      </c>
    </row>
    <row r="1244" spans="1:5" ht="30" x14ac:dyDescent="0.25">
      <c r="A1244" s="5" t="s">
        <v>2471</v>
      </c>
      <c r="B1244" s="15" t="s">
        <v>2472</v>
      </c>
      <c r="C1244" s="20" t="s">
        <v>155</v>
      </c>
      <c r="D1244" s="48">
        <v>2123.1484375</v>
      </c>
      <c r="E1244" s="59">
        <v>1873.6910400390625</v>
      </c>
    </row>
    <row r="1245" spans="1:5" ht="30" x14ac:dyDescent="0.25">
      <c r="A1245" s="5" t="s">
        <v>2473</v>
      </c>
      <c r="B1245" s="15" t="s">
        <v>2474</v>
      </c>
      <c r="C1245" s="20" t="s">
        <v>33</v>
      </c>
      <c r="D1245" s="43">
        <v>96.826705932617188</v>
      </c>
      <c r="E1245" s="54">
        <v>96.772758483886719</v>
      </c>
    </row>
    <row r="1246" spans="1:5" ht="30" x14ac:dyDescent="0.25">
      <c r="A1246" s="5" t="s">
        <v>454</v>
      </c>
      <c r="B1246" s="15" t="s">
        <v>2475</v>
      </c>
      <c r="C1246" s="20"/>
      <c r="D1246" s="42">
        <v>1.3898880481719971</v>
      </c>
      <c r="E1246" s="53">
        <v>1.3898880481719971</v>
      </c>
    </row>
    <row r="1247" spans="1:5" ht="30" x14ac:dyDescent="0.25">
      <c r="A1247" s="5" t="s">
        <v>2476</v>
      </c>
      <c r="B1247" s="15" t="s">
        <v>2477</v>
      </c>
      <c r="C1247" s="20"/>
      <c r="D1247" s="42">
        <v>1</v>
      </c>
      <c r="E1247" s="53">
        <v>1</v>
      </c>
    </row>
    <row r="1248" spans="1:5" ht="30" x14ac:dyDescent="0.25">
      <c r="A1248" s="5" t="s">
        <v>2478</v>
      </c>
      <c r="B1248" s="15" t="s">
        <v>2479</v>
      </c>
      <c r="C1248" s="20" t="s">
        <v>155</v>
      </c>
      <c r="D1248" s="48">
        <v>1527.56787109375</v>
      </c>
      <c r="E1248" s="59">
        <v>1348.0877685546875</v>
      </c>
    </row>
    <row r="1249" spans="1:5" ht="30" x14ac:dyDescent="0.25">
      <c r="A1249" s="5" t="s">
        <v>2480</v>
      </c>
      <c r="B1249" s="15" t="s">
        <v>2481</v>
      </c>
      <c r="C1249" s="20" t="s">
        <v>155</v>
      </c>
      <c r="D1249" s="48">
        <v>1476.1187744140625</v>
      </c>
      <c r="E1249" s="59">
        <v>1301.9117431640625</v>
      </c>
    </row>
    <row r="1250" spans="1:5" ht="30" x14ac:dyDescent="0.25">
      <c r="A1250" s="5" t="s">
        <v>2482</v>
      </c>
      <c r="B1250" s="15" t="s">
        <v>2483</v>
      </c>
      <c r="C1250" s="20" t="s">
        <v>33</v>
      </c>
      <c r="D1250" s="43">
        <v>96.631965637207031</v>
      </c>
      <c r="E1250" s="54">
        <v>96.574699401855469</v>
      </c>
    </row>
    <row r="1251" spans="1:5" ht="30" x14ac:dyDescent="0.25">
      <c r="A1251" s="5" t="s">
        <v>2484</v>
      </c>
      <c r="B1251" s="15" t="s">
        <v>2485</v>
      </c>
      <c r="C1251" s="20" t="s">
        <v>155</v>
      </c>
      <c r="D1251" s="43">
        <v>51.449092864990234</v>
      </c>
      <c r="E1251" s="54">
        <v>46.176025390625</v>
      </c>
    </row>
    <row r="1252" spans="1:5" ht="30" x14ac:dyDescent="0.25">
      <c r="A1252" s="5" t="s">
        <v>2486</v>
      </c>
      <c r="B1252" s="15" t="s">
        <v>2487</v>
      </c>
      <c r="C1252" s="20" t="s">
        <v>155</v>
      </c>
      <c r="D1252" s="48">
        <v>2051.639892578125</v>
      </c>
      <c r="E1252" s="59">
        <v>1809.511474609375</v>
      </c>
    </row>
    <row r="1253" spans="1:5" x14ac:dyDescent="0.25">
      <c r="A1253" s="5" t="s">
        <v>2488</v>
      </c>
      <c r="B1253" s="15" t="s">
        <v>2489</v>
      </c>
      <c r="C1253" s="20" t="s">
        <v>41</v>
      </c>
      <c r="D1253" s="42">
        <v>1.1102646589279175</v>
      </c>
      <c r="E1253" s="58">
        <v>0.9647376537322998</v>
      </c>
    </row>
    <row r="1254" spans="1:5" ht="30" x14ac:dyDescent="0.25">
      <c r="A1254" s="5" t="s">
        <v>2490</v>
      </c>
      <c r="B1254" s="15" t="s">
        <v>457</v>
      </c>
      <c r="C1254" s="20" t="s">
        <v>30</v>
      </c>
      <c r="D1254" s="43">
        <v>14.999990463256836</v>
      </c>
      <c r="E1254" s="54">
        <v>14.999990463256836</v>
      </c>
    </row>
    <row r="1255" spans="1:5" ht="30" x14ac:dyDescent="0.25">
      <c r="A1255" s="5" t="s">
        <v>2491</v>
      </c>
      <c r="B1255" s="15" t="s">
        <v>2492</v>
      </c>
      <c r="C1255" s="20" t="s">
        <v>371</v>
      </c>
      <c r="D1255" s="43">
        <v>63.078983306884766</v>
      </c>
      <c r="E1255" s="54">
        <v>63.078983306884766</v>
      </c>
    </row>
    <row r="1256" spans="1:5" x14ac:dyDescent="0.25">
      <c r="A1256" s="5" t="s">
        <v>2493</v>
      </c>
      <c r="B1256" s="15" t="s">
        <v>2494</v>
      </c>
      <c r="C1256" s="20" t="s">
        <v>41</v>
      </c>
      <c r="D1256" s="46">
        <v>0</v>
      </c>
      <c r="E1256" s="57">
        <v>0</v>
      </c>
    </row>
    <row r="1257" spans="1:5" ht="30" x14ac:dyDescent="0.25">
      <c r="A1257" s="5" t="s">
        <v>2495</v>
      </c>
      <c r="B1257" s="15" t="s">
        <v>2496</v>
      </c>
      <c r="C1257" s="20" t="s">
        <v>30</v>
      </c>
      <c r="D1257" s="43">
        <v>45.517333984375</v>
      </c>
      <c r="E1257" s="54">
        <v>45.517333984375</v>
      </c>
    </row>
    <row r="1258" spans="1:5" ht="30" x14ac:dyDescent="0.25">
      <c r="A1258" s="5" t="s">
        <v>2497</v>
      </c>
      <c r="B1258" s="15" t="s">
        <v>2498</v>
      </c>
      <c r="C1258" s="20" t="s">
        <v>371</v>
      </c>
      <c r="D1258" s="45">
        <v>190.57798767089844</v>
      </c>
      <c r="E1258" s="56">
        <v>190.57798767089844</v>
      </c>
    </row>
    <row r="1259" spans="1:5" x14ac:dyDescent="0.25">
      <c r="A1259" s="5" t="s">
        <v>2499</v>
      </c>
      <c r="B1259" s="15" t="s">
        <v>2500</v>
      </c>
      <c r="C1259" s="20" t="s">
        <v>38</v>
      </c>
      <c r="D1259" s="47">
        <v>0.45740789175033569</v>
      </c>
      <c r="E1259" s="58">
        <v>0.45740789175033569</v>
      </c>
    </row>
    <row r="1260" spans="1:5" x14ac:dyDescent="0.25">
      <c r="A1260" s="5" t="s">
        <v>2501</v>
      </c>
      <c r="B1260" s="15" t="s">
        <v>2502</v>
      </c>
      <c r="C1260" s="20" t="s">
        <v>41</v>
      </c>
      <c r="D1260" s="45">
        <v>357.65475463867187</v>
      </c>
      <c r="E1260" s="56">
        <v>325.92623901367187</v>
      </c>
    </row>
    <row r="1261" spans="1:5" ht="30" x14ac:dyDescent="0.25">
      <c r="A1261" s="5" t="s">
        <v>2503</v>
      </c>
      <c r="B1261" s="15" t="s">
        <v>2504</v>
      </c>
      <c r="C1261" s="20" t="s">
        <v>30</v>
      </c>
      <c r="D1261" s="43">
        <v>45.517333984375</v>
      </c>
      <c r="E1261" s="54">
        <v>45.517333984375</v>
      </c>
    </row>
    <row r="1262" spans="1:5" x14ac:dyDescent="0.25">
      <c r="A1262" s="5" t="s">
        <v>2505</v>
      </c>
      <c r="B1262" s="15" t="s">
        <v>2506</v>
      </c>
      <c r="C1262" s="20" t="s">
        <v>371</v>
      </c>
      <c r="D1262" s="45">
        <v>190.57798767089844</v>
      </c>
      <c r="E1262" s="56">
        <v>190.57798767089844</v>
      </c>
    </row>
    <row r="1263" spans="1:5" x14ac:dyDescent="0.25">
      <c r="A1263" s="5" t="s">
        <v>2507</v>
      </c>
      <c r="B1263" s="15" t="s">
        <v>2508</v>
      </c>
      <c r="C1263" s="20" t="s">
        <v>41</v>
      </c>
      <c r="D1263" s="45">
        <v>358.7650146484375</v>
      </c>
      <c r="E1263" s="56">
        <v>326.8909912109375</v>
      </c>
    </row>
    <row r="1264" spans="1:5" ht="30" x14ac:dyDescent="0.25">
      <c r="A1264" s="5" t="s">
        <v>2509</v>
      </c>
      <c r="B1264" s="15" t="s">
        <v>2510</v>
      </c>
      <c r="C1264" s="20" t="s">
        <v>30</v>
      </c>
      <c r="D1264" s="43">
        <v>45.422966003417969</v>
      </c>
      <c r="E1264" s="54">
        <v>45.427337646484375</v>
      </c>
    </row>
    <row r="1265" spans="1:5" x14ac:dyDescent="0.25">
      <c r="A1265" s="5" t="s">
        <v>2511</v>
      </c>
      <c r="B1265" s="15" t="s">
        <v>2512</v>
      </c>
      <c r="C1265" s="20" t="s">
        <v>371</v>
      </c>
      <c r="D1265" s="45">
        <v>190.18336486816406</v>
      </c>
      <c r="E1265" s="56">
        <v>190.20176696777344</v>
      </c>
    </row>
    <row r="1266" spans="1:5" ht="30" x14ac:dyDescent="0.25">
      <c r="A1266" s="5" t="s">
        <v>472</v>
      </c>
      <c r="B1266" s="15" t="s">
        <v>473</v>
      </c>
      <c r="C1266" s="20"/>
      <c r="D1266" s="47">
        <v>0.5</v>
      </c>
      <c r="E1266" s="58">
        <v>0.5</v>
      </c>
    </row>
    <row r="1267" spans="1:5" ht="30" x14ac:dyDescent="0.25">
      <c r="A1267" s="5" t="s">
        <v>474</v>
      </c>
      <c r="B1267" s="15" t="s">
        <v>475</v>
      </c>
      <c r="C1267" s="20"/>
      <c r="D1267" s="47">
        <v>0.5</v>
      </c>
      <c r="E1267" s="58">
        <v>0.5</v>
      </c>
    </row>
    <row r="1268" spans="1:5" ht="30" x14ac:dyDescent="0.25">
      <c r="A1268" s="5" t="s">
        <v>2513</v>
      </c>
      <c r="B1268" s="15" t="s">
        <v>2514</v>
      </c>
      <c r="C1268" s="20"/>
      <c r="D1268" s="47">
        <v>0.5</v>
      </c>
      <c r="E1268" s="58">
        <v>0.5</v>
      </c>
    </row>
    <row r="1269" spans="1:5" ht="30" x14ac:dyDescent="0.25">
      <c r="A1269" s="5" t="s">
        <v>2515</v>
      </c>
      <c r="B1269" s="15" t="s">
        <v>2516</v>
      </c>
      <c r="C1269" s="20"/>
      <c r="D1269" s="47">
        <v>0.5</v>
      </c>
      <c r="E1269" s="58">
        <v>0.5</v>
      </c>
    </row>
    <row r="1270" spans="1:5" ht="30" x14ac:dyDescent="0.25">
      <c r="A1270" s="5" t="s">
        <v>460</v>
      </c>
      <c r="B1270" s="15" t="s">
        <v>461</v>
      </c>
      <c r="C1270" s="20"/>
      <c r="D1270" s="47">
        <v>9.9999994039535522E-2</v>
      </c>
      <c r="E1270" s="58">
        <v>9.9999994039535522E-2</v>
      </c>
    </row>
    <row r="1271" spans="1:5" ht="30" x14ac:dyDescent="0.25">
      <c r="A1271" s="5" t="s">
        <v>462</v>
      </c>
      <c r="B1271" s="15" t="s">
        <v>463</v>
      </c>
      <c r="C1271" s="20"/>
      <c r="D1271" s="47">
        <v>0.89999997615814209</v>
      </c>
      <c r="E1271" s="58">
        <v>0.89999997615814209</v>
      </c>
    </row>
    <row r="1272" spans="1:5" ht="30" x14ac:dyDescent="0.25">
      <c r="A1272" s="5" t="s">
        <v>2517</v>
      </c>
      <c r="B1272" s="15" t="s">
        <v>2518</v>
      </c>
      <c r="C1272" s="20"/>
      <c r="D1272" s="47">
        <v>9.9999994039535522E-2</v>
      </c>
      <c r="E1272" s="58">
        <v>9.9999994039535522E-2</v>
      </c>
    </row>
    <row r="1273" spans="1:5" ht="30" x14ac:dyDescent="0.25">
      <c r="A1273" s="5" t="s">
        <v>2519</v>
      </c>
      <c r="B1273" s="15" t="s">
        <v>2520</v>
      </c>
      <c r="C1273" s="20"/>
      <c r="D1273" s="47">
        <v>0.89999997615814209</v>
      </c>
      <c r="E1273" s="58">
        <v>0.89999997615814209</v>
      </c>
    </row>
    <row r="1274" spans="1:5" ht="30" x14ac:dyDescent="0.25">
      <c r="A1274" s="5" t="s">
        <v>464</v>
      </c>
      <c r="B1274" s="15" t="s">
        <v>465</v>
      </c>
      <c r="C1274" s="20"/>
      <c r="D1274" s="47">
        <v>9.0000003576278687E-2</v>
      </c>
      <c r="E1274" s="58">
        <v>9.0000003576278687E-2</v>
      </c>
    </row>
    <row r="1275" spans="1:5" ht="30" x14ac:dyDescent="0.25">
      <c r="A1275" s="5" t="s">
        <v>466</v>
      </c>
      <c r="B1275" s="15" t="s">
        <v>467</v>
      </c>
      <c r="C1275" s="20"/>
      <c r="D1275" s="47">
        <v>0.90999996662139893</v>
      </c>
      <c r="E1275" s="58">
        <v>0.90999996662139893</v>
      </c>
    </row>
    <row r="1276" spans="1:5" ht="30" x14ac:dyDescent="0.25">
      <c r="A1276" s="5" t="s">
        <v>2521</v>
      </c>
      <c r="B1276" s="15" t="s">
        <v>2522</v>
      </c>
      <c r="C1276" s="20"/>
      <c r="D1276" s="47">
        <v>9.0000003576278687E-2</v>
      </c>
      <c r="E1276" s="58">
        <v>9.0000011026859283E-2</v>
      </c>
    </row>
    <row r="1277" spans="1:5" ht="30" x14ac:dyDescent="0.25">
      <c r="A1277" s="5" t="s">
        <v>2523</v>
      </c>
      <c r="B1277" s="15" t="s">
        <v>2524</v>
      </c>
      <c r="C1277" s="20"/>
      <c r="D1277" s="47">
        <v>0.90999996662139893</v>
      </c>
      <c r="E1277" s="58">
        <v>0.90999996662139893</v>
      </c>
    </row>
    <row r="1278" spans="1:5" ht="30" x14ac:dyDescent="0.25">
      <c r="A1278" s="5" t="s">
        <v>468</v>
      </c>
      <c r="B1278" s="15" t="s">
        <v>469</v>
      </c>
      <c r="C1278" s="20"/>
      <c r="D1278" s="47">
        <v>0.5</v>
      </c>
      <c r="E1278" s="58">
        <v>0.5</v>
      </c>
    </row>
    <row r="1279" spans="1:5" ht="30" x14ac:dyDescent="0.25">
      <c r="A1279" s="5" t="s">
        <v>470</v>
      </c>
      <c r="B1279" s="15" t="s">
        <v>471</v>
      </c>
      <c r="C1279" s="20"/>
      <c r="D1279" s="47">
        <v>0.5</v>
      </c>
      <c r="E1279" s="58">
        <v>0.5</v>
      </c>
    </row>
    <row r="1280" spans="1:5" ht="30" x14ac:dyDescent="0.25">
      <c r="A1280" s="5" t="s">
        <v>2525</v>
      </c>
      <c r="B1280" s="15" t="s">
        <v>2526</v>
      </c>
      <c r="C1280" s="20"/>
      <c r="D1280" s="50">
        <v>6.8468516692519188E-3</v>
      </c>
      <c r="E1280" s="61">
        <v>6.8617640063166618E-3</v>
      </c>
    </row>
    <row r="1281" spans="1:5" ht="30" x14ac:dyDescent="0.25">
      <c r="A1281" s="5" t="s">
        <v>2527</v>
      </c>
      <c r="B1281" s="15" t="s">
        <v>2528</v>
      </c>
      <c r="C1281" s="20"/>
      <c r="D1281" s="47">
        <v>0.9931531548500061</v>
      </c>
      <c r="E1281" s="58">
        <v>0.99313825368881226</v>
      </c>
    </row>
    <row r="1282" spans="1:5" ht="30" x14ac:dyDescent="0.25">
      <c r="A1282" s="5" t="s">
        <v>476</v>
      </c>
      <c r="B1282" s="15" t="s">
        <v>477</v>
      </c>
      <c r="C1282" s="20"/>
      <c r="D1282" s="47">
        <v>0.3333333432674408</v>
      </c>
      <c r="E1282" s="58">
        <v>0.3333333432674408</v>
      </c>
    </row>
    <row r="1283" spans="1:5" ht="30" x14ac:dyDescent="0.25">
      <c r="A1283" s="5" t="s">
        <v>478</v>
      </c>
      <c r="B1283" s="15" t="s">
        <v>479</v>
      </c>
      <c r="C1283" s="20"/>
      <c r="D1283" s="47">
        <v>0.33333331346511841</v>
      </c>
      <c r="E1283" s="58">
        <v>0.33333331346511841</v>
      </c>
    </row>
    <row r="1284" spans="1:5" ht="30" x14ac:dyDescent="0.25">
      <c r="A1284" s="5" t="s">
        <v>480</v>
      </c>
      <c r="B1284" s="15" t="s">
        <v>481</v>
      </c>
      <c r="C1284" s="20"/>
      <c r="D1284" s="47">
        <v>0.3333333432674408</v>
      </c>
      <c r="E1284" s="58">
        <v>0.3333333432674408</v>
      </c>
    </row>
    <row r="1285" spans="1:5" ht="30" x14ac:dyDescent="0.25">
      <c r="A1285" s="5" t="s">
        <v>2529</v>
      </c>
      <c r="B1285" s="15" t="s">
        <v>2530</v>
      </c>
      <c r="C1285" s="20"/>
      <c r="D1285" s="47">
        <v>0.50000005960464478</v>
      </c>
      <c r="E1285" s="58">
        <v>0.50000005960464478</v>
      </c>
    </row>
    <row r="1286" spans="1:5" ht="30" x14ac:dyDescent="0.25">
      <c r="A1286" s="5" t="s">
        <v>2531</v>
      </c>
      <c r="B1286" s="15" t="s">
        <v>2532</v>
      </c>
      <c r="C1286" s="20"/>
      <c r="D1286" s="47">
        <v>0.5</v>
      </c>
      <c r="E1286" s="58">
        <v>0.5</v>
      </c>
    </row>
    <row r="1287" spans="1:5" ht="30" x14ac:dyDescent="0.25">
      <c r="A1287" s="5" t="s">
        <v>2533</v>
      </c>
      <c r="B1287" s="15" t="s">
        <v>2534</v>
      </c>
      <c r="C1287" s="20"/>
      <c r="D1287" s="51">
        <v>7.189744355429184E-10</v>
      </c>
      <c r="E1287" s="62">
        <v>7.887274722229165E-10</v>
      </c>
    </row>
    <row r="1288" spans="1:5" ht="30" x14ac:dyDescent="0.25">
      <c r="A1288" s="5" t="s">
        <v>482</v>
      </c>
      <c r="B1288" s="15" t="s">
        <v>483</v>
      </c>
      <c r="C1288" s="20"/>
      <c r="D1288" s="47">
        <v>0.5</v>
      </c>
      <c r="E1288" s="58">
        <v>0.5</v>
      </c>
    </row>
    <row r="1289" spans="1:5" ht="30" x14ac:dyDescent="0.25">
      <c r="A1289" s="5" t="s">
        <v>484</v>
      </c>
      <c r="B1289" s="15" t="s">
        <v>485</v>
      </c>
      <c r="C1289" s="20"/>
      <c r="D1289" s="47">
        <v>0.5</v>
      </c>
      <c r="E1289" s="58">
        <v>0.5</v>
      </c>
    </row>
    <row r="1290" spans="1:5" ht="30" x14ac:dyDescent="0.25">
      <c r="A1290" s="5" t="s">
        <v>2535</v>
      </c>
      <c r="B1290" s="15" t="s">
        <v>2536</v>
      </c>
      <c r="C1290" s="20"/>
      <c r="D1290" s="47">
        <v>0.5</v>
      </c>
      <c r="E1290" s="58">
        <v>0.5</v>
      </c>
    </row>
    <row r="1291" spans="1:5" ht="30" x14ac:dyDescent="0.25">
      <c r="A1291" s="5" t="s">
        <v>2537</v>
      </c>
      <c r="B1291" s="15" t="s">
        <v>2538</v>
      </c>
      <c r="C1291" s="20"/>
      <c r="D1291" s="47">
        <v>0.5</v>
      </c>
      <c r="E1291" s="58">
        <v>0.5</v>
      </c>
    </row>
    <row r="1292" spans="1:5" ht="30" x14ac:dyDescent="0.25">
      <c r="A1292" s="5" t="s">
        <v>2539</v>
      </c>
      <c r="B1292" s="15" t="s">
        <v>2540</v>
      </c>
      <c r="C1292" s="20"/>
      <c r="D1292" s="47">
        <v>0.5</v>
      </c>
      <c r="E1292" s="58">
        <v>0.5</v>
      </c>
    </row>
    <row r="1293" spans="1:5" ht="30" x14ac:dyDescent="0.25">
      <c r="A1293" s="5" t="s">
        <v>2541</v>
      </c>
      <c r="B1293" s="15" t="s">
        <v>2542</v>
      </c>
      <c r="C1293" s="20"/>
      <c r="D1293" s="47">
        <v>0.5</v>
      </c>
      <c r="E1293" s="58">
        <v>0.5</v>
      </c>
    </row>
    <row r="1294" spans="1:5" ht="30" x14ac:dyDescent="0.25">
      <c r="A1294" s="5" t="s">
        <v>2543</v>
      </c>
      <c r="B1294" s="15" t="s">
        <v>2544</v>
      </c>
      <c r="C1294" s="20" t="s">
        <v>33</v>
      </c>
      <c r="D1294" s="43">
        <v>75.874130249023438</v>
      </c>
      <c r="E1294" s="54">
        <v>75.764625549316406</v>
      </c>
    </row>
    <row r="1295" spans="1:5" ht="30" x14ac:dyDescent="0.25">
      <c r="A1295" s="5" t="s">
        <v>2545</v>
      </c>
      <c r="B1295" s="15" t="s">
        <v>2546</v>
      </c>
      <c r="C1295" s="20" t="s">
        <v>33</v>
      </c>
      <c r="D1295" s="43">
        <v>20.357677459716797</v>
      </c>
      <c r="E1295" s="54">
        <v>20.328296661376953</v>
      </c>
    </row>
    <row r="1296" spans="1:5" ht="30" x14ac:dyDescent="0.25">
      <c r="A1296" s="5" t="s">
        <v>2547</v>
      </c>
      <c r="B1296" s="15" t="s">
        <v>2548</v>
      </c>
      <c r="C1296" s="20" t="s">
        <v>33</v>
      </c>
      <c r="D1296" s="47">
        <v>2.9446981847286224E-2</v>
      </c>
      <c r="E1296" s="58">
        <v>2.9404481872916222E-2</v>
      </c>
    </row>
    <row r="1297" spans="1:5" ht="30" x14ac:dyDescent="0.25">
      <c r="A1297" s="5" t="s">
        <v>2549</v>
      </c>
      <c r="B1297" s="15" t="s">
        <v>2550</v>
      </c>
      <c r="C1297" s="20" t="s">
        <v>33</v>
      </c>
      <c r="D1297" s="42">
        <v>2.8249666690826416</v>
      </c>
      <c r="E1297" s="53">
        <v>2.9652161598205566</v>
      </c>
    </row>
    <row r="1298" spans="1:5" ht="30" x14ac:dyDescent="0.25">
      <c r="A1298" s="5" t="s">
        <v>2551</v>
      </c>
      <c r="B1298" s="15" t="s">
        <v>2552</v>
      </c>
      <c r="C1298" s="20" t="s">
        <v>33</v>
      </c>
      <c r="D1298" s="46">
        <v>0</v>
      </c>
      <c r="E1298" s="57">
        <v>0</v>
      </c>
    </row>
    <row r="1299" spans="1:5" x14ac:dyDescent="0.25">
      <c r="A1299" s="5" t="s">
        <v>2553</v>
      </c>
      <c r="B1299" s="15" t="s">
        <v>2554</v>
      </c>
      <c r="C1299" s="20" t="s">
        <v>33</v>
      </c>
      <c r="D1299" s="47">
        <v>0.91377675533294678</v>
      </c>
      <c r="E1299" s="58">
        <v>0.91245788335800171</v>
      </c>
    </row>
    <row r="1300" spans="1:5" ht="30" x14ac:dyDescent="0.25">
      <c r="A1300" s="5" t="s">
        <v>486</v>
      </c>
      <c r="B1300" s="15" t="s">
        <v>487</v>
      </c>
      <c r="C1300" s="20"/>
      <c r="D1300" s="47">
        <v>0.5</v>
      </c>
      <c r="E1300" s="58">
        <v>0.5</v>
      </c>
    </row>
    <row r="1301" spans="1:5" ht="30" x14ac:dyDescent="0.25">
      <c r="A1301" s="5" t="s">
        <v>488</v>
      </c>
      <c r="B1301" s="15" t="s">
        <v>489</v>
      </c>
      <c r="C1301" s="20"/>
      <c r="D1301" s="47">
        <v>0.5</v>
      </c>
      <c r="E1301" s="58">
        <v>0.5</v>
      </c>
    </row>
    <row r="1302" spans="1:5" ht="30" x14ac:dyDescent="0.25">
      <c r="A1302" s="5" t="s">
        <v>2555</v>
      </c>
      <c r="B1302" s="15" t="s">
        <v>2556</v>
      </c>
      <c r="C1302" s="20"/>
      <c r="D1302" s="47">
        <v>0.5</v>
      </c>
      <c r="E1302" s="58">
        <v>0.5</v>
      </c>
    </row>
    <row r="1303" spans="1:5" ht="30" x14ac:dyDescent="0.25">
      <c r="A1303" s="5" t="s">
        <v>2557</v>
      </c>
      <c r="B1303" s="15" t="s">
        <v>2558</v>
      </c>
      <c r="C1303" s="20"/>
      <c r="D1303" s="47">
        <v>0.5</v>
      </c>
      <c r="E1303" s="58">
        <v>0.5</v>
      </c>
    </row>
    <row r="1304" spans="1:5" ht="30" x14ac:dyDescent="0.25">
      <c r="A1304" s="5" t="s">
        <v>2559</v>
      </c>
      <c r="B1304" s="15" t="s">
        <v>2560</v>
      </c>
      <c r="C1304" s="20"/>
      <c r="D1304" s="47">
        <v>0.5</v>
      </c>
      <c r="E1304" s="58">
        <v>0.5</v>
      </c>
    </row>
    <row r="1305" spans="1:5" ht="30" x14ac:dyDescent="0.25">
      <c r="A1305" s="5" t="s">
        <v>2561</v>
      </c>
      <c r="B1305" s="15" t="s">
        <v>2562</v>
      </c>
      <c r="C1305" s="20"/>
      <c r="D1305" s="47">
        <v>0.5</v>
      </c>
      <c r="E1305" s="58">
        <v>0.5</v>
      </c>
    </row>
    <row r="1306" spans="1:5" ht="30" x14ac:dyDescent="0.25">
      <c r="A1306" s="5" t="s">
        <v>2563</v>
      </c>
      <c r="B1306" s="15" t="s">
        <v>2564</v>
      </c>
      <c r="C1306" s="20" t="s">
        <v>33</v>
      </c>
      <c r="D1306" s="43">
        <v>75.874130249023438</v>
      </c>
      <c r="E1306" s="54">
        <v>75.764625549316406</v>
      </c>
    </row>
    <row r="1307" spans="1:5" ht="30" x14ac:dyDescent="0.25">
      <c r="A1307" s="5" t="s">
        <v>2565</v>
      </c>
      <c r="B1307" s="15" t="s">
        <v>2566</v>
      </c>
      <c r="C1307" s="20" t="s">
        <v>33</v>
      </c>
      <c r="D1307" s="43">
        <v>20.357677459716797</v>
      </c>
      <c r="E1307" s="54">
        <v>20.328296661376953</v>
      </c>
    </row>
    <row r="1308" spans="1:5" ht="30" x14ac:dyDescent="0.25">
      <c r="A1308" s="5" t="s">
        <v>2567</v>
      </c>
      <c r="B1308" s="15" t="s">
        <v>2568</v>
      </c>
      <c r="C1308" s="20" t="s">
        <v>33</v>
      </c>
      <c r="D1308" s="47">
        <v>2.9446981847286224E-2</v>
      </c>
      <c r="E1308" s="58">
        <v>2.9404481872916222E-2</v>
      </c>
    </row>
    <row r="1309" spans="1:5" ht="30" x14ac:dyDescent="0.25">
      <c r="A1309" s="5" t="s">
        <v>2569</v>
      </c>
      <c r="B1309" s="15" t="s">
        <v>2570</v>
      </c>
      <c r="C1309" s="20" t="s">
        <v>33</v>
      </c>
      <c r="D1309" s="42">
        <v>2.8249666690826416</v>
      </c>
      <c r="E1309" s="53">
        <v>2.9652161598205566</v>
      </c>
    </row>
    <row r="1310" spans="1:5" ht="30" x14ac:dyDescent="0.25">
      <c r="A1310" s="5" t="s">
        <v>2571</v>
      </c>
      <c r="B1310" s="15" t="s">
        <v>2572</v>
      </c>
      <c r="C1310" s="20" t="s">
        <v>33</v>
      </c>
      <c r="D1310" s="46">
        <v>0</v>
      </c>
      <c r="E1310" s="57">
        <v>0</v>
      </c>
    </row>
    <row r="1311" spans="1:5" x14ac:dyDescent="0.25">
      <c r="A1311" s="5" t="s">
        <v>2573</v>
      </c>
      <c r="B1311" s="15" t="s">
        <v>2574</v>
      </c>
      <c r="C1311" s="20" t="s">
        <v>33</v>
      </c>
      <c r="D1311" s="47">
        <v>0.91377675533294678</v>
      </c>
      <c r="E1311" s="58">
        <v>0.91245788335800171</v>
      </c>
    </row>
    <row r="1312" spans="1:5" ht="30" x14ac:dyDescent="0.25">
      <c r="A1312" s="5" t="s">
        <v>2575</v>
      </c>
      <c r="B1312" s="15" t="s">
        <v>2576</v>
      </c>
      <c r="C1312" s="20"/>
      <c r="D1312" s="12" t="s">
        <v>1358</v>
      </c>
      <c r="E1312" s="33" t="s">
        <v>1358</v>
      </c>
    </row>
    <row r="1313" spans="1:5" ht="45" x14ac:dyDescent="0.25">
      <c r="A1313" s="5" t="s">
        <v>2577</v>
      </c>
      <c r="B1313" s="15" t="s">
        <v>2578</v>
      </c>
      <c r="C1313" s="20" t="s">
        <v>155</v>
      </c>
      <c r="D1313" s="44">
        <v>22628.52734375</v>
      </c>
      <c r="E1313" s="55">
        <v>18775.013671875</v>
      </c>
    </row>
    <row r="1314" spans="1:5" ht="45" x14ac:dyDescent="0.25">
      <c r="A1314" s="5" t="s">
        <v>2579</v>
      </c>
      <c r="B1314" s="15" t="s">
        <v>2580</v>
      </c>
      <c r="C1314" s="20" t="s">
        <v>155</v>
      </c>
      <c r="D1314" s="44">
        <v>11082.3271484375</v>
      </c>
      <c r="E1314" s="55">
        <v>9195.16796875</v>
      </c>
    </row>
    <row r="1315" spans="1:5" ht="45" x14ac:dyDescent="0.25">
      <c r="A1315" s="5" t="s">
        <v>2581</v>
      </c>
      <c r="B1315" s="15" t="s">
        <v>2582</v>
      </c>
      <c r="C1315" s="20" t="s">
        <v>155</v>
      </c>
      <c r="D1315" s="44">
        <v>11546.201171875</v>
      </c>
      <c r="E1315" s="55">
        <v>9579.845703125</v>
      </c>
    </row>
    <row r="1316" spans="1:5" ht="45" x14ac:dyDescent="0.25">
      <c r="A1316" s="5" t="s">
        <v>2583</v>
      </c>
      <c r="B1316" s="15" t="s">
        <v>2584</v>
      </c>
      <c r="C1316" s="20" t="s">
        <v>155</v>
      </c>
      <c r="D1316" s="44">
        <v>11027.19140625</v>
      </c>
      <c r="E1316" s="55">
        <v>9149.419921875</v>
      </c>
    </row>
    <row r="1317" spans="1:5" ht="45" x14ac:dyDescent="0.25">
      <c r="A1317" s="5" t="s">
        <v>2585</v>
      </c>
      <c r="B1317" s="15" t="s">
        <v>2586</v>
      </c>
      <c r="C1317" s="20" t="s">
        <v>155</v>
      </c>
      <c r="D1317" s="44">
        <v>11488.7578125</v>
      </c>
      <c r="E1317" s="55">
        <v>9532.1845703125</v>
      </c>
    </row>
    <row r="1318" spans="1:5" ht="30" x14ac:dyDescent="0.25">
      <c r="A1318" s="5" t="s">
        <v>2587</v>
      </c>
      <c r="B1318" s="15" t="s">
        <v>2588</v>
      </c>
      <c r="C1318" s="20" t="s">
        <v>155</v>
      </c>
      <c r="D1318" s="45">
        <v>112.57666778564453</v>
      </c>
      <c r="E1318" s="54">
        <v>93.407272338867188</v>
      </c>
    </row>
    <row r="1319" spans="1:5" ht="30" x14ac:dyDescent="0.25">
      <c r="A1319" s="5" t="s">
        <v>2589</v>
      </c>
      <c r="B1319" s="15" t="s">
        <v>2590</v>
      </c>
      <c r="C1319" s="20" t="s">
        <v>54</v>
      </c>
      <c r="D1319" s="43">
        <v>12.453300476074219</v>
      </c>
      <c r="E1319" s="54">
        <v>12.453300476074219</v>
      </c>
    </row>
    <row r="1320" spans="1:5" ht="45" x14ac:dyDescent="0.25">
      <c r="A1320" s="5" t="s">
        <v>2591</v>
      </c>
      <c r="B1320" s="15" t="s">
        <v>2592</v>
      </c>
      <c r="C1320" s="20" t="s">
        <v>54</v>
      </c>
      <c r="D1320" s="43">
        <v>12.453300476074219</v>
      </c>
      <c r="E1320" s="54">
        <v>12.453300476074219</v>
      </c>
    </row>
    <row r="1321" spans="1:5" ht="45" x14ac:dyDescent="0.25">
      <c r="A1321" s="5" t="s">
        <v>2593</v>
      </c>
      <c r="B1321" s="15" t="s">
        <v>2594</v>
      </c>
      <c r="C1321" s="20" t="s">
        <v>54</v>
      </c>
      <c r="D1321" s="43">
        <v>12.453300476074219</v>
      </c>
      <c r="E1321" s="54">
        <v>12.453300476074219</v>
      </c>
    </row>
    <row r="1322" spans="1:5" x14ac:dyDescent="0.25">
      <c r="A1322" s="5" t="s">
        <v>2595</v>
      </c>
      <c r="B1322" s="15" t="s">
        <v>2596</v>
      </c>
      <c r="C1322" s="20"/>
      <c r="D1322" s="12" t="s">
        <v>1358</v>
      </c>
      <c r="E1322" s="33" t="s">
        <v>1358</v>
      </c>
    </row>
    <row r="1323" spans="1:5" ht="30" x14ac:dyDescent="0.25">
      <c r="A1323" s="5" t="s">
        <v>2597</v>
      </c>
      <c r="B1323" s="15" t="s">
        <v>2598</v>
      </c>
      <c r="C1323" s="20" t="s">
        <v>38</v>
      </c>
      <c r="D1323" s="47">
        <v>6.2970384955406189E-2</v>
      </c>
      <c r="E1323" s="58">
        <v>6.1191912740468979E-2</v>
      </c>
    </row>
    <row r="1324" spans="1:5" ht="30" x14ac:dyDescent="0.25">
      <c r="A1324" s="5" t="s">
        <v>2599</v>
      </c>
      <c r="B1324" s="15" t="s">
        <v>2600</v>
      </c>
      <c r="C1324" s="20" t="s">
        <v>33</v>
      </c>
      <c r="D1324" s="42">
        <v>1.0000014305114746</v>
      </c>
      <c r="E1324" s="58">
        <v>0.99999594688415527</v>
      </c>
    </row>
    <row r="1325" spans="1:5" x14ac:dyDescent="0.25">
      <c r="A1325" s="5" t="s">
        <v>2601</v>
      </c>
      <c r="B1325" s="15" t="s">
        <v>2602</v>
      </c>
      <c r="C1325" s="20" t="s">
        <v>155</v>
      </c>
      <c r="D1325" s="47">
        <v>0.3898976743221283</v>
      </c>
      <c r="E1325" s="58">
        <v>0.35713282227516174</v>
      </c>
    </row>
    <row r="1326" spans="1:5" x14ac:dyDescent="0.25">
      <c r="A1326" s="5" t="s">
        <v>2603</v>
      </c>
      <c r="B1326" s="15" t="s">
        <v>2604</v>
      </c>
      <c r="C1326" s="20"/>
      <c r="D1326" s="12" t="s">
        <v>1358</v>
      </c>
      <c r="E1326" s="33" t="s">
        <v>1358</v>
      </c>
    </row>
    <row r="1327" spans="1:5" ht="30" x14ac:dyDescent="0.25">
      <c r="A1327" s="5" t="s">
        <v>2605</v>
      </c>
      <c r="B1327" s="15" t="s">
        <v>2606</v>
      </c>
      <c r="C1327" s="20" t="s">
        <v>38</v>
      </c>
      <c r="D1327" s="42">
        <v>1.55610191822052</v>
      </c>
      <c r="E1327" s="53">
        <v>1.5065971612930298</v>
      </c>
    </row>
    <row r="1328" spans="1:5" ht="30" x14ac:dyDescent="0.25">
      <c r="A1328" s="5" t="s">
        <v>2607</v>
      </c>
      <c r="B1328" s="15" t="s">
        <v>2608</v>
      </c>
      <c r="C1328" s="20" t="s">
        <v>33</v>
      </c>
      <c r="D1328" s="42">
        <v>1.8000023365020752</v>
      </c>
      <c r="E1328" s="53">
        <v>1.7999964952468872</v>
      </c>
    </row>
    <row r="1329" spans="1:5" x14ac:dyDescent="0.25">
      <c r="A1329" s="5" t="s">
        <v>2609</v>
      </c>
      <c r="B1329" s="15" t="s">
        <v>2610</v>
      </c>
      <c r="C1329" s="20" t="s">
        <v>155</v>
      </c>
      <c r="D1329" s="46">
        <v>0</v>
      </c>
      <c r="E1329" s="57">
        <v>0</v>
      </c>
    </row>
    <row r="1330" spans="1:5" x14ac:dyDescent="0.25">
      <c r="A1330" s="5" t="s">
        <v>2611</v>
      </c>
      <c r="B1330" s="15" t="s">
        <v>2612</v>
      </c>
      <c r="C1330" s="20"/>
      <c r="D1330" s="12" t="s">
        <v>1358</v>
      </c>
      <c r="E1330" s="33" t="s">
        <v>1358</v>
      </c>
    </row>
    <row r="1331" spans="1:5" ht="30" x14ac:dyDescent="0.25">
      <c r="A1331" s="5" t="s">
        <v>2613</v>
      </c>
      <c r="B1331" s="15" t="s">
        <v>2614</v>
      </c>
      <c r="C1331" s="20" t="s">
        <v>38</v>
      </c>
      <c r="D1331" s="47">
        <v>0.54274535179138184</v>
      </c>
      <c r="E1331" s="58">
        <v>0.5274234414100647</v>
      </c>
    </row>
    <row r="1332" spans="1:5" ht="30" x14ac:dyDescent="0.25">
      <c r="A1332" s="5" t="s">
        <v>2615</v>
      </c>
      <c r="B1332" s="15" t="s">
        <v>2616</v>
      </c>
      <c r="C1332" s="20" t="s">
        <v>33</v>
      </c>
      <c r="D1332" s="42">
        <v>2.0000011920928955</v>
      </c>
      <c r="E1332" s="53">
        <v>1.9999945163726807</v>
      </c>
    </row>
    <row r="1333" spans="1:5" x14ac:dyDescent="0.25">
      <c r="A1333" s="5" t="s">
        <v>2617</v>
      </c>
      <c r="B1333" s="15" t="s">
        <v>2618</v>
      </c>
      <c r="C1333" s="20" t="s">
        <v>155</v>
      </c>
      <c r="D1333" s="42">
        <v>5.050727367401123</v>
      </c>
      <c r="E1333" s="53">
        <v>4.6073637008666992</v>
      </c>
    </row>
    <row r="1334" spans="1:5" x14ac:dyDescent="0.25">
      <c r="A1334" s="5" t="s">
        <v>2619</v>
      </c>
      <c r="B1334" s="15" t="s">
        <v>2620</v>
      </c>
      <c r="C1334" s="20"/>
      <c r="D1334" s="12" t="s">
        <v>1358</v>
      </c>
      <c r="E1334" s="33" t="s">
        <v>1358</v>
      </c>
    </row>
    <row r="1335" spans="1:5" ht="30" x14ac:dyDescent="0.25">
      <c r="A1335" s="5" t="s">
        <v>2621</v>
      </c>
      <c r="B1335" s="15" t="s">
        <v>2622</v>
      </c>
      <c r="C1335" s="20" t="s">
        <v>38</v>
      </c>
      <c r="D1335" s="47">
        <v>0.36764591932296753</v>
      </c>
      <c r="E1335" s="58">
        <v>0.35213044285774231</v>
      </c>
    </row>
    <row r="1336" spans="1:5" ht="30" x14ac:dyDescent="0.25">
      <c r="A1336" s="5" t="s">
        <v>2623</v>
      </c>
      <c r="B1336" s="15" t="s">
        <v>2624</v>
      </c>
      <c r="C1336" s="20" t="s">
        <v>33</v>
      </c>
      <c r="D1336" s="42">
        <v>1.9999938011169434</v>
      </c>
      <c r="E1336" s="53">
        <v>1.9999978542327881</v>
      </c>
    </row>
    <row r="1337" spans="1:5" x14ac:dyDescent="0.25">
      <c r="A1337" s="5" t="s">
        <v>2625</v>
      </c>
      <c r="B1337" s="15" t="s">
        <v>2626</v>
      </c>
      <c r="C1337" s="20" t="s">
        <v>155</v>
      </c>
      <c r="D1337" s="42">
        <v>8.5197410583496094</v>
      </c>
      <c r="E1337" s="53">
        <v>7.8015565872192383</v>
      </c>
    </row>
    <row r="1338" spans="1:5" x14ac:dyDescent="0.25">
      <c r="A1338" s="5" t="s">
        <v>2627</v>
      </c>
      <c r="B1338" s="15" t="s">
        <v>2628</v>
      </c>
      <c r="C1338" s="20"/>
      <c r="D1338" s="12" t="s">
        <v>1358</v>
      </c>
      <c r="E1338" s="33" t="s">
        <v>1358</v>
      </c>
    </row>
    <row r="1339" spans="1:5" ht="30" x14ac:dyDescent="0.25">
      <c r="A1339" s="5" t="s">
        <v>2629</v>
      </c>
      <c r="B1339" s="15" t="s">
        <v>2630</v>
      </c>
      <c r="C1339" s="20" t="s">
        <v>38</v>
      </c>
      <c r="D1339" s="47">
        <v>0.10784304887056351</v>
      </c>
      <c r="E1339" s="58">
        <v>0.10478898137807846</v>
      </c>
    </row>
    <row r="1340" spans="1:5" ht="30" x14ac:dyDescent="0.25">
      <c r="A1340" s="5" t="s">
        <v>2631</v>
      </c>
      <c r="B1340" s="15" t="s">
        <v>2632</v>
      </c>
      <c r="C1340" s="20" t="s">
        <v>33</v>
      </c>
      <c r="D1340" s="42">
        <v>1.9999984502792358</v>
      </c>
      <c r="E1340" s="53">
        <v>1.9999973773956299</v>
      </c>
    </row>
    <row r="1341" spans="1:5" x14ac:dyDescent="0.25">
      <c r="A1341" s="5" t="s">
        <v>2633</v>
      </c>
      <c r="B1341" s="15" t="s">
        <v>2634</v>
      </c>
      <c r="C1341" s="20" t="s">
        <v>155</v>
      </c>
      <c r="D1341" s="42">
        <v>5.3827276229858398</v>
      </c>
      <c r="E1341" s="53">
        <v>5.0435032844543457</v>
      </c>
    </row>
    <row r="1342" spans="1:5" x14ac:dyDescent="0.25">
      <c r="A1342" s="5" t="s">
        <v>2635</v>
      </c>
      <c r="B1342" s="15" t="s">
        <v>2636</v>
      </c>
      <c r="C1342" s="20"/>
      <c r="D1342" s="12" t="s">
        <v>1358</v>
      </c>
      <c r="E1342" s="33" t="s">
        <v>1358</v>
      </c>
    </row>
    <row r="1343" spans="1:5" ht="30" x14ac:dyDescent="0.25">
      <c r="A1343" s="5" t="s">
        <v>2637</v>
      </c>
      <c r="B1343" s="15" t="s">
        <v>2638</v>
      </c>
      <c r="C1343" s="20" t="s">
        <v>38</v>
      </c>
      <c r="D1343" s="47">
        <v>4.2745046317577362E-2</v>
      </c>
      <c r="E1343" s="58">
        <v>4.1538093239068985E-2</v>
      </c>
    </row>
    <row r="1344" spans="1:5" ht="30" x14ac:dyDescent="0.25">
      <c r="A1344" s="5" t="s">
        <v>2639</v>
      </c>
      <c r="B1344" s="15" t="s">
        <v>2640</v>
      </c>
      <c r="C1344" s="20" t="s">
        <v>33</v>
      </c>
      <c r="D1344" s="42">
        <v>1.9999973773956299</v>
      </c>
      <c r="E1344" s="53">
        <v>1.9999958276748657</v>
      </c>
    </row>
    <row r="1345" spans="1:5" x14ac:dyDescent="0.25">
      <c r="A1345" s="5" t="s">
        <v>2641</v>
      </c>
      <c r="B1345" s="15" t="s">
        <v>2642</v>
      </c>
      <c r="C1345" s="20" t="s">
        <v>155</v>
      </c>
      <c r="D1345" s="42">
        <v>2.6357338428497314</v>
      </c>
      <c r="E1345" s="53">
        <v>2.3795492649078369</v>
      </c>
    </row>
    <row r="1346" spans="1:5" x14ac:dyDescent="0.25">
      <c r="A1346" s="5" t="s">
        <v>2643</v>
      </c>
      <c r="B1346" s="15" t="s">
        <v>2644</v>
      </c>
      <c r="C1346" s="20"/>
      <c r="D1346" s="12" t="s">
        <v>1358</v>
      </c>
      <c r="E1346" s="33" t="s">
        <v>1358</v>
      </c>
    </row>
    <row r="1347" spans="1:5" ht="30" x14ac:dyDescent="0.25">
      <c r="A1347" s="5" t="s">
        <v>2645</v>
      </c>
      <c r="B1347" s="15" t="s">
        <v>2646</v>
      </c>
      <c r="C1347" s="20" t="s">
        <v>38</v>
      </c>
      <c r="D1347" s="47">
        <v>2.6274438947439194E-2</v>
      </c>
      <c r="E1347" s="58">
        <v>2.5533275678753853E-2</v>
      </c>
    </row>
    <row r="1348" spans="1:5" ht="30" x14ac:dyDescent="0.25">
      <c r="A1348" s="5" t="s">
        <v>2647</v>
      </c>
      <c r="B1348" s="15" t="s">
        <v>2648</v>
      </c>
      <c r="C1348" s="20" t="s">
        <v>33</v>
      </c>
      <c r="D1348" s="42">
        <v>1.9999943971633911</v>
      </c>
      <c r="E1348" s="53">
        <v>2.0000011920928955</v>
      </c>
    </row>
    <row r="1349" spans="1:5" x14ac:dyDescent="0.25">
      <c r="A1349" s="5" t="s">
        <v>2649</v>
      </c>
      <c r="B1349" s="15" t="s">
        <v>2650</v>
      </c>
      <c r="C1349" s="20" t="s">
        <v>155</v>
      </c>
      <c r="D1349" s="42">
        <v>5.3243021965026855</v>
      </c>
      <c r="E1349" s="53">
        <v>4.8117780685424805</v>
      </c>
    </row>
    <row r="1350" spans="1:5" x14ac:dyDescent="0.25">
      <c r="A1350" s="5" t="s">
        <v>2651</v>
      </c>
      <c r="B1350" s="15" t="s">
        <v>2652</v>
      </c>
      <c r="C1350" s="20"/>
      <c r="D1350" s="12" t="s">
        <v>1358</v>
      </c>
      <c r="E1350" s="33" t="s">
        <v>1358</v>
      </c>
    </row>
    <row r="1351" spans="1:5" ht="30" x14ac:dyDescent="0.25">
      <c r="A1351" s="5" t="s">
        <v>2653</v>
      </c>
      <c r="B1351" s="15" t="s">
        <v>2654</v>
      </c>
      <c r="C1351" s="20" t="s">
        <v>38</v>
      </c>
      <c r="D1351" s="50">
        <v>7.8431228175759315E-3</v>
      </c>
      <c r="E1351" s="61">
        <v>7.6216030865907669E-3</v>
      </c>
    </row>
    <row r="1352" spans="1:5" ht="30" x14ac:dyDescent="0.25">
      <c r="A1352" s="5" t="s">
        <v>2655</v>
      </c>
      <c r="B1352" s="15" t="s">
        <v>2656</v>
      </c>
      <c r="C1352" s="20" t="s">
        <v>33</v>
      </c>
      <c r="D1352" s="42">
        <v>1.9999963045120239</v>
      </c>
      <c r="E1352" s="53">
        <v>1.9999945163726807</v>
      </c>
    </row>
    <row r="1353" spans="1:5" x14ac:dyDescent="0.25">
      <c r="A1353" s="5" t="s">
        <v>2657</v>
      </c>
      <c r="B1353" s="15" t="s">
        <v>2658</v>
      </c>
      <c r="C1353" s="20" t="s">
        <v>155</v>
      </c>
      <c r="D1353" s="42">
        <v>4.2495131492614746</v>
      </c>
      <c r="E1353" s="53">
        <v>3.7664892673492432</v>
      </c>
    </row>
    <row r="1354" spans="1:5" x14ac:dyDescent="0.25">
      <c r="A1354" s="5" t="s">
        <v>2659</v>
      </c>
      <c r="B1354" s="15" t="s">
        <v>2660</v>
      </c>
      <c r="C1354" s="20"/>
      <c r="D1354" s="12" t="s">
        <v>1358</v>
      </c>
      <c r="E1354" s="33" t="s">
        <v>1358</v>
      </c>
    </row>
    <row r="1355" spans="1:5" ht="30" x14ac:dyDescent="0.25">
      <c r="A1355" s="5" t="s">
        <v>2661</v>
      </c>
      <c r="B1355" s="15" t="s">
        <v>2662</v>
      </c>
      <c r="C1355" s="20" t="s">
        <v>38</v>
      </c>
      <c r="D1355" s="42">
        <v>1.1829895973205566</v>
      </c>
      <c r="E1355" s="53">
        <v>1.145444393157959</v>
      </c>
    </row>
    <row r="1356" spans="1:5" ht="30" x14ac:dyDescent="0.25">
      <c r="A1356" s="5" t="s">
        <v>2663</v>
      </c>
      <c r="B1356" s="15" t="s">
        <v>2664</v>
      </c>
      <c r="C1356" s="20" t="s">
        <v>33</v>
      </c>
      <c r="D1356" s="47">
        <v>0.99999815225601196</v>
      </c>
      <c r="E1356" s="58">
        <v>0.99999874830245972</v>
      </c>
    </row>
    <row r="1357" spans="1:5" x14ac:dyDescent="0.25">
      <c r="A1357" s="5" t="s">
        <v>2665</v>
      </c>
      <c r="B1357" s="15" t="s">
        <v>2666</v>
      </c>
      <c r="C1357" s="20" t="s">
        <v>155</v>
      </c>
      <c r="D1357" s="45">
        <v>971.68499755859375</v>
      </c>
      <c r="E1357" s="56">
        <v>886.37115478515625</v>
      </c>
    </row>
    <row r="1358" spans="1:5" x14ac:dyDescent="0.25">
      <c r="A1358" s="5" t="s">
        <v>2667</v>
      </c>
      <c r="B1358" s="15" t="s">
        <v>2668</v>
      </c>
      <c r="C1358" s="20"/>
      <c r="D1358" s="12" t="s">
        <v>1358</v>
      </c>
      <c r="E1358" s="33" t="s">
        <v>1358</v>
      </c>
    </row>
    <row r="1359" spans="1:5" ht="30" x14ac:dyDescent="0.25">
      <c r="A1359" s="5" t="s">
        <v>2669</v>
      </c>
      <c r="B1359" s="15" t="s">
        <v>2670</v>
      </c>
      <c r="C1359" s="20" t="s">
        <v>38</v>
      </c>
      <c r="D1359" s="46">
        <v>0</v>
      </c>
      <c r="E1359" s="57">
        <v>0</v>
      </c>
    </row>
    <row r="1360" spans="1:5" ht="30" x14ac:dyDescent="0.25">
      <c r="A1360" s="5" t="s">
        <v>2671</v>
      </c>
      <c r="B1360" s="15" t="s">
        <v>2672</v>
      </c>
      <c r="C1360" s="20" t="s">
        <v>33</v>
      </c>
      <c r="D1360" s="46">
        <v>0</v>
      </c>
      <c r="E1360" s="57">
        <v>0</v>
      </c>
    </row>
    <row r="1361" spans="1:5" x14ac:dyDescent="0.25">
      <c r="A1361" s="5" t="s">
        <v>2673</v>
      </c>
      <c r="B1361" s="15" t="s">
        <v>2674</v>
      </c>
      <c r="C1361" s="20" t="s">
        <v>155</v>
      </c>
      <c r="D1361" s="46">
        <v>0</v>
      </c>
      <c r="E1361" s="57">
        <v>0</v>
      </c>
    </row>
    <row r="1362" spans="1:5" ht="30" x14ac:dyDescent="0.25">
      <c r="A1362" s="5" t="s">
        <v>2675</v>
      </c>
      <c r="B1362" s="15" t="s">
        <v>2676</v>
      </c>
      <c r="C1362" s="20" t="s">
        <v>38</v>
      </c>
      <c r="D1362" s="47">
        <v>0.17499998211860657</v>
      </c>
      <c r="E1362" s="58">
        <v>0.17499998211860657</v>
      </c>
    </row>
    <row r="1363" spans="1:5" ht="30" x14ac:dyDescent="0.25">
      <c r="A1363" s="5" t="s">
        <v>2677</v>
      </c>
      <c r="B1363" s="15" t="s">
        <v>2678</v>
      </c>
      <c r="C1363" s="20" t="s">
        <v>30</v>
      </c>
      <c r="D1363" s="43">
        <v>57.200668334960938</v>
      </c>
      <c r="E1363" s="54">
        <v>57.200668334960938</v>
      </c>
    </row>
    <row r="1364" spans="1:5" ht="30" x14ac:dyDescent="0.25">
      <c r="A1364" s="5" t="s">
        <v>2679</v>
      </c>
      <c r="B1364" s="15" t="s">
        <v>2680</v>
      </c>
      <c r="C1364" s="20" t="s">
        <v>155</v>
      </c>
      <c r="D1364" s="45">
        <v>393.30154418945312</v>
      </c>
      <c r="E1364" s="56">
        <v>358.556396484375</v>
      </c>
    </row>
    <row r="1365" spans="1:5" ht="30" x14ac:dyDescent="0.25">
      <c r="A1365" s="5" t="s">
        <v>2681</v>
      </c>
      <c r="B1365" s="15" t="s">
        <v>2682</v>
      </c>
      <c r="C1365" s="20" t="s">
        <v>30</v>
      </c>
      <c r="D1365" s="47">
        <v>0.9528350830078125</v>
      </c>
      <c r="E1365" s="58">
        <v>0.95335221290588379</v>
      </c>
    </row>
    <row r="1366" spans="1:5" ht="30" x14ac:dyDescent="0.25">
      <c r="A1366" s="5" t="s">
        <v>2683</v>
      </c>
      <c r="B1366" s="15" t="s">
        <v>2684</v>
      </c>
      <c r="C1366" s="20" t="s">
        <v>30</v>
      </c>
      <c r="D1366" s="43">
        <v>10.747426986694336</v>
      </c>
      <c r="E1366" s="54">
        <v>10.742501258850098</v>
      </c>
    </row>
    <row r="1367" spans="1:5" ht="30" x14ac:dyDescent="0.25">
      <c r="A1367" s="5" t="s">
        <v>2685</v>
      </c>
      <c r="B1367" s="15" t="s">
        <v>2686</v>
      </c>
      <c r="C1367" s="20" t="s">
        <v>1816</v>
      </c>
      <c r="D1367" s="48">
        <v>1870.695556640625</v>
      </c>
      <c r="E1367" s="59">
        <v>1870.695556640625</v>
      </c>
    </row>
    <row r="1368" spans="1:5" ht="30" x14ac:dyDescent="0.25">
      <c r="A1368" s="5" t="s">
        <v>2687</v>
      </c>
      <c r="B1368" s="15" t="s">
        <v>2688</v>
      </c>
      <c r="C1368" s="20" t="s">
        <v>38</v>
      </c>
      <c r="D1368" s="46">
        <v>0</v>
      </c>
      <c r="E1368" s="57">
        <v>0</v>
      </c>
    </row>
    <row r="1369" spans="1:5" ht="30" x14ac:dyDescent="0.25">
      <c r="A1369" s="5" t="s">
        <v>2689</v>
      </c>
      <c r="B1369" s="15" t="s">
        <v>2690</v>
      </c>
      <c r="C1369" s="20" t="s">
        <v>27</v>
      </c>
      <c r="D1369" s="46">
        <v>0</v>
      </c>
      <c r="E1369" s="57">
        <v>0</v>
      </c>
    </row>
    <row r="1370" spans="1:5" ht="30" x14ac:dyDescent="0.25">
      <c r="A1370" s="5" t="s">
        <v>2691</v>
      </c>
      <c r="B1370" s="15" t="s">
        <v>2692</v>
      </c>
      <c r="C1370" s="20" t="s">
        <v>27</v>
      </c>
      <c r="D1370" s="46">
        <v>0</v>
      </c>
      <c r="E1370" s="57">
        <v>0</v>
      </c>
    </row>
    <row r="1371" spans="1:5" ht="30" x14ac:dyDescent="0.25">
      <c r="A1371" s="5" t="s">
        <v>2693</v>
      </c>
      <c r="B1371" s="15" t="s">
        <v>2694</v>
      </c>
      <c r="C1371" s="20" t="s">
        <v>27</v>
      </c>
      <c r="D1371" s="46">
        <v>0</v>
      </c>
      <c r="E1371" s="57">
        <v>0</v>
      </c>
    </row>
    <row r="1372" spans="1:5" ht="30" x14ac:dyDescent="0.25">
      <c r="A1372" s="5" t="s">
        <v>2695</v>
      </c>
      <c r="B1372" s="15" t="s">
        <v>2696</v>
      </c>
      <c r="C1372" s="20" t="s">
        <v>27</v>
      </c>
      <c r="D1372" s="46">
        <v>0</v>
      </c>
      <c r="E1372" s="57">
        <v>0</v>
      </c>
    </row>
    <row r="1373" spans="1:5" ht="30" x14ac:dyDescent="0.25">
      <c r="A1373" s="5" t="s">
        <v>2697</v>
      </c>
      <c r="B1373" s="15" t="s">
        <v>2698</v>
      </c>
      <c r="C1373" s="20" t="s">
        <v>1829</v>
      </c>
      <c r="D1373" s="46">
        <v>0</v>
      </c>
      <c r="E1373" s="57">
        <v>0</v>
      </c>
    </row>
    <row r="1374" spans="1:5" ht="30" x14ac:dyDescent="0.25">
      <c r="A1374" s="5" t="s">
        <v>2699</v>
      </c>
      <c r="B1374" s="15" t="s">
        <v>2700</v>
      </c>
      <c r="C1374" s="20" t="s">
        <v>1829</v>
      </c>
      <c r="D1374" s="46">
        <v>0</v>
      </c>
      <c r="E1374" s="57">
        <v>0</v>
      </c>
    </row>
    <row r="1375" spans="1:5" ht="30" x14ac:dyDescent="0.25">
      <c r="A1375" s="5" t="s">
        <v>2701</v>
      </c>
      <c r="B1375" s="15" t="s">
        <v>2702</v>
      </c>
      <c r="C1375" s="20" t="s">
        <v>1013</v>
      </c>
      <c r="D1375" s="46">
        <v>0</v>
      </c>
      <c r="E1375" s="57">
        <v>0</v>
      </c>
    </row>
    <row r="1376" spans="1:5" ht="30" x14ac:dyDescent="0.25">
      <c r="A1376" s="5" t="s">
        <v>584</v>
      </c>
      <c r="B1376" s="15" t="s">
        <v>585</v>
      </c>
      <c r="C1376" s="20"/>
      <c r="D1376" s="47">
        <v>0.5</v>
      </c>
      <c r="E1376" s="58">
        <v>0.5</v>
      </c>
    </row>
    <row r="1377" spans="1:5" ht="30" x14ac:dyDescent="0.25">
      <c r="A1377" s="5" t="s">
        <v>586</v>
      </c>
      <c r="B1377" s="15" t="s">
        <v>587</v>
      </c>
      <c r="C1377" s="20"/>
      <c r="D1377" s="47">
        <v>0.5</v>
      </c>
      <c r="E1377" s="58">
        <v>0.5</v>
      </c>
    </row>
    <row r="1378" spans="1:5" ht="30" x14ac:dyDescent="0.25">
      <c r="A1378" s="5" t="s">
        <v>2703</v>
      </c>
      <c r="B1378" s="15" t="s">
        <v>2704</v>
      </c>
      <c r="C1378" s="20"/>
      <c r="D1378" s="47">
        <v>5.0125561654567719E-2</v>
      </c>
      <c r="E1378" s="58">
        <v>4.9461238086223602E-2</v>
      </c>
    </row>
    <row r="1379" spans="1:5" ht="30" x14ac:dyDescent="0.25">
      <c r="A1379" s="5" t="s">
        <v>2705</v>
      </c>
      <c r="B1379" s="15" t="s">
        <v>2706</v>
      </c>
      <c r="C1379" s="20"/>
      <c r="D1379" s="47">
        <v>0.9498744010925293</v>
      </c>
      <c r="E1379" s="58">
        <v>0.9505387544631958</v>
      </c>
    </row>
    <row r="1380" spans="1:5" ht="30" x14ac:dyDescent="0.25">
      <c r="A1380" s="5" t="s">
        <v>548</v>
      </c>
      <c r="B1380" s="15" t="s">
        <v>549</v>
      </c>
      <c r="C1380" s="20"/>
      <c r="D1380" s="47">
        <v>9.9999994039535522E-2</v>
      </c>
      <c r="E1380" s="58">
        <v>9.9999994039535522E-2</v>
      </c>
    </row>
    <row r="1381" spans="1:5" ht="30" x14ac:dyDescent="0.25">
      <c r="A1381" s="5" t="s">
        <v>550</v>
      </c>
      <c r="B1381" s="15" t="s">
        <v>551</v>
      </c>
      <c r="C1381" s="20"/>
      <c r="D1381" s="47">
        <v>0.8990369439125061</v>
      </c>
      <c r="E1381" s="58">
        <v>0.8990369439125061</v>
      </c>
    </row>
    <row r="1382" spans="1:5" ht="30" x14ac:dyDescent="0.25">
      <c r="A1382" s="5" t="s">
        <v>552</v>
      </c>
      <c r="B1382" s="15" t="s">
        <v>553</v>
      </c>
      <c r="C1382" s="20"/>
      <c r="D1382" s="52">
        <v>9.6306204795837402E-4</v>
      </c>
      <c r="E1382" s="63">
        <v>9.6306204795837402E-4</v>
      </c>
    </row>
    <row r="1383" spans="1:5" ht="30" x14ac:dyDescent="0.25">
      <c r="A1383" s="5" t="s">
        <v>2707</v>
      </c>
      <c r="B1383" s="15" t="s">
        <v>2708</v>
      </c>
      <c r="C1383" s="20"/>
      <c r="D1383" s="52">
        <v>3.8206600584089756E-4</v>
      </c>
      <c r="E1383" s="63">
        <v>3.8391200359910727E-4</v>
      </c>
    </row>
    <row r="1384" spans="1:5" ht="30" x14ac:dyDescent="0.25">
      <c r="A1384" s="5" t="s">
        <v>2709</v>
      </c>
      <c r="B1384" s="15" t="s">
        <v>2710</v>
      </c>
      <c r="C1384" s="20"/>
      <c r="D1384" s="47">
        <v>0.99854832887649536</v>
      </c>
      <c r="E1384" s="58">
        <v>0.99854642152786255</v>
      </c>
    </row>
    <row r="1385" spans="1:5" ht="30" x14ac:dyDescent="0.25">
      <c r="A1385" s="5" t="s">
        <v>2711</v>
      </c>
      <c r="B1385" s="15" t="s">
        <v>2712</v>
      </c>
      <c r="C1385" s="20"/>
      <c r="D1385" s="50">
        <v>1.0696137323975563E-3</v>
      </c>
      <c r="E1385" s="61">
        <v>1.0696117533370852E-3</v>
      </c>
    </row>
    <row r="1386" spans="1:5" ht="30" x14ac:dyDescent="0.25">
      <c r="A1386" s="5" t="s">
        <v>554</v>
      </c>
      <c r="B1386" s="15" t="s">
        <v>555</v>
      </c>
      <c r="C1386" s="20"/>
      <c r="D1386" s="47">
        <v>0.96999996900558472</v>
      </c>
      <c r="E1386" s="58">
        <v>0.96999996900558472</v>
      </c>
    </row>
    <row r="1387" spans="1:5" ht="30" x14ac:dyDescent="0.25">
      <c r="A1387" s="5" t="s">
        <v>556</v>
      </c>
      <c r="B1387" s="15" t="s">
        <v>557</v>
      </c>
      <c r="C1387" s="20"/>
      <c r="D1387" s="47">
        <v>3.0000030994415283E-2</v>
      </c>
      <c r="E1387" s="58">
        <v>3.0000030994415283E-2</v>
      </c>
    </row>
    <row r="1388" spans="1:5" ht="30" x14ac:dyDescent="0.25">
      <c r="A1388" s="5" t="s">
        <v>2713</v>
      </c>
      <c r="B1388" s="15" t="s">
        <v>2714</v>
      </c>
      <c r="C1388" s="20"/>
      <c r="D1388" s="47">
        <v>0.95535022020339966</v>
      </c>
      <c r="E1388" s="58">
        <v>0.95532584190368652</v>
      </c>
    </row>
    <row r="1389" spans="1:5" ht="30" x14ac:dyDescent="0.25">
      <c r="A1389" s="5" t="s">
        <v>2715</v>
      </c>
      <c r="B1389" s="15" t="s">
        <v>2716</v>
      </c>
      <c r="C1389" s="20"/>
      <c r="D1389" s="47">
        <v>4.4649731367826462E-2</v>
      </c>
      <c r="E1389" s="58">
        <v>4.467412456870079E-2</v>
      </c>
    </row>
    <row r="1390" spans="1:5" ht="30" x14ac:dyDescent="0.25">
      <c r="A1390" s="5" t="s">
        <v>558</v>
      </c>
      <c r="B1390" s="15" t="s">
        <v>559</v>
      </c>
      <c r="C1390" s="20"/>
      <c r="D1390" s="47">
        <v>0.92000001668930054</v>
      </c>
      <c r="E1390" s="58">
        <v>0.92000001668930054</v>
      </c>
    </row>
    <row r="1391" spans="1:5" ht="30" x14ac:dyDescent="0.25">
      <c r="A1391" s="5" t="s">
        <v>560</v>
      </c>
      <c r="B1391" s="15" t="s">
        <v>561</v>
      </c>
      <c r="C1391" s="20"/>
      <c r="D1391" s="47">
        <v>7.9999983310699463E-2</v>
      </c>
      <c r="E1391" s="58">
        <v>7.9999983310699463E-2</v>
      </c>
    </row>
    <row r="1392" spans="1:5" ht="30" x14ac:dyDescent="0.25">
      <c r="A1392" s="5" t="s">
        <v>2717</v>
      </c>
      <c r="B1392" s="15" t="s">
        <v>2718</v>
      </c>
      <c r="C1392" s="20"/>
      <c r="D1392" s="47">
        <v>0.92116326093673706</v>
      </c>
      <c r="E1392" s="58">
        <v>0.92081677913665771</v>
      </c>
    </row>
    <row r="1393" spans="1:5" ht="30" x14ac:dyDescent="0.25">
      <c r="A1393" s="5" t="s">
        <v>2719</v>
      </c>
      <c r="B1393" s="15" t="s">
        <v>2720</v>
      </c>
      <c r="C1393" s="20"/>
      <c r="D1393" s="47">
        <v>7.8836753964424133E-2</v>
      </c>
      <c r="E1393" s="58">
        <v>7.9183243215084076E-2</v>
      </c>
    </row>
    <row r="1394" spans="1:5" ht="30" x14ac:dyDescent="0.25">
      <c r="A1394" s="5" t="s">
        <v>562</v>
      </c>
      <c r="B1394" s="15" t="s">
        <v>563</v>
      </c>
      <c r="C1394" s="20"/>
      <c r="D1394" s="47">
        <v>0.98900002241134644</v>
      </c>
      <c r="E1394" s="58">
        <v>0.98900002241134644</v>
      </c>
    </row>
    <row r="1395" spans="1:5" ht="30" x14ac:dyDescent="0.25">
      <c r="A1395" s="5" t="s">
        <v>564</v>
      </c>
      <c r="B1395" s="15" t="s">
        <v>565</v>
      </c>
      <c r="C1395" s="20"/>
      <c r="D1395" s="47">
        <v>1.0999977588653564E-2</v>
      </c>
      <c r="E1395" s="58">
        <v>1.0999977588653564E-2</v>
      </c>
    </row>
    <row r="1396" spans="1:5" ht="30" x14ac:dyDescent="0.25">
      <c r="A1396" s="5" t="s">
        <v>2721</v>
      </c>
      <c r="B1396" s="15" t="s">
        <v>2722</v>
      </c>
      <c r="C1396" s="20"/>
      <c r="D1396" s="47">
        <v>0.99608331918716431</v>
      </c>
      <c r="E1396" s="58">
        <v>0.99606359004974365</v>
      </c>
    </row>
    <row r="1397" spans="1:5" ht="30" x14ac:dyDescent="0.25">
      <c r="A1397" s="5" t="s">
        <v>2723</v>
      </c>
      <c r="B1397" s="15" t="s">
        <v>2724</v>
      </c>
      <c r="C1397" s="20"/>
      <c r="D1397" s="50">
        <v>3.9166640490293503E-3</v>
      </c>
      <c r="E1397" s="61">
        <v>3.9364849217236042E-3</v>
      </c>
    </row>
    <row r="1398" spans="1:5" ht="30" x14ac:dyDescent="0.25">
      <c r="A1398" s="5" t="s">
        <v>566</v>
      </c>
      <c r="B1398" s="15" t="s">
        <v>567</v>
      </c>
      <c r="C1398" s="20"/>
      <c r="D1398" s="47">
        <v>0.95399999618530273</v>
      </c>
      <c r="E1398" s="58">
        <v>0.95399999618530273</v>
      </c>
    </row>
    <row r="1399" spans="1:5" ht="30" x14ac:dyDescent="0.25">
      <c r="A1399" s="5" t="s">
        <v>568</v>
      </c>
      <c r="B1399" s="15" t="s">
        <v>569</v>
      </c>
      <c r="C1399" s="20"/>
      <c r="D1399" s="47">
        <v>4.6000003814697266E-2</v>
      </c>
      <c r="E1399" s="58">
        <v>4.6000003814697266E-2</v>
      </c>
    </row>
    <row r="1400" spans="1:5" ht="30" x14ac:dyDescent="0.25">
      <c r="A1400" s="5" t="s">
        <v>2725</v>
      </c>
      <c r="B1400" s="15" t="s">
        <v>2726</v>
      </c>
      <c r="C1400" s="20"/>
      <c r="D1400" s="47">
        <v>0.94571596384048462</v>
      </c>
      <c r="E1400" s="58">
        <v>0.94418841600418091</v>
      </c>
    </row>
    <row r="1401" spans="1:5" ht="30" x14ac:dyDescent="0.25">
      <c r="A1401" s="5" t="s">
        <v>2727</v>
      </c>
      <c r="B1401" s="15" t="s">
        <v>2728</v>
      </c>
      <c r="C1401" s="20"/>
      <c r="D1401" s="47">
        <v>5.4284073412418365E-2</v>
      </c>
      <c r="E1401" s="58">
        <v>5.5811550468206406E-2</v>
      </c>
    </row>
    <row r="1402" spans="1:5" ht="30" x14ac:dyDescent="0.25">
      <c r="A1402" s="5" t="s">
        <v>570</v>
      </c>
      <c r="B1402" s="15" t="s">
        <v>571</v>
      </c>
      <c r="C1402" s="20"/>
      <c r="D1402" s="47">
        <v>0.87299996614456177</v>
      </c>
      <c r="E1402" s="58">
        <v>0.87299996614456177</v>
      </c>
    </row>
    <row r="1403" spans="1:5" ht="30" x14ac:dyDescent="0.25">
      <c r="A1403" s="5" t="s">
        <v>572</v>
      </c>
      <c r="B1403" s="15" t="s">
        <v>573</v>
      </c>
      <c r="C1403" s="20"/>
      <c r="D1403" s="47">
        <v>0.1000000387430191</v>
      </c>
      <c r="E1403" s="58">
        <v>0.1000000387430191</v>
      </c>
    </row>
    <row r="1404" spans="1:5" ht="30" x14ac:dyDescent="0.25">
      <c r="A1404" s="5" t="s">
        <v>574</v>
      </c>
      <c r="B1404" s="15" t="s">
        <v>575</v>
      </c>
      <c r="C1404" s="20"/>
      <c r="D1404" s="47">
        <v>2.6999995112419128E-2</v>
      </c>
      <c r="E1404" s="58">
        <v>2.6999995112419128E-2</v>
      </c>
    </row>
    <row r="1405" spans="1:5" ht="30" x14ac:dyDescent="0.25">
      <c r="A1405" s="5" t="s">
        <v>2729</v>
      </c>
      <c r="B1405" s="15" t="s">
        <v>2730</v>
      </c>
      <c r="C1405" s="20"/>
      <c r="D1405" s="47">
        <v>0.96781480312347412</v>
      </c>
      <c r="E1405" s="58">
        <v>0.96813839673995972</v>
      </c>
    </row>
    <row r="1406" spans="1:5" ht="30" x14ac:dyDescent="0.25">
      <c r="A1406" s="5" t="s">
        <v>2731</v>
      </c>
      <c r="B1406" s="15" t="s">
        <v>2732</v>
      </c>
      <c r="C1406" s="20"/>
      <c r="D1406" s="50">
        <v>4.0784114971756935E-3</v>
      </c>
      <c r="E1406" s="61">
        <v>3.9729438722133636E-3</v>
      </c>
    </row>
    <row r="1407" spans="1:5" ht="30" x14ac:dyDescent="0.25">
      <c r="A1407" s="5" t="s">
        <v>2733</v>
      </c>
      <c r="B1407" s="15" t="s">
        <v>2734</v>
      </c>
      <c r="C1407" s="20"/>
      <c r="D1407" s="47">
        <v>2.8106765821576118E-2</v>
      </c>
      <c r="E1407" s="58">
        <v>2.7888670563697815E-2</v>
      </c>
    </row>
    <row r="1408" spans="1:5" ht="30" x14ac:dyDescent="0.25">
      <c r="A1408" s="5" t="s">
        <v>576</v>
      </c>
      <c r="B1408" s="15" t="s">
        <v>577</v>
      </c>
      <c r="C1408" s="20"/>
      <c r="D1408" s="47">
        <v>0.94199997186660767</v>
      </c>
      <c r="E1408" s="58">
        <v>0.94199997186660767</v>
      </c>
    </row>
    <row r="1409" spans="1:5" ht="30" x14ac:dyDescent="0.25">
      <c r="A1409" s="5" t="s">
        <v>578</v>
      </c>
      <c r="B1409" s="15" t="s">
        <v>579</v>
      </c>
      <c r="C1409" s="20"/>
      <c r="D1409" s="47">
        <v>5.8000028133392334E-2</v>
      </c>
      <c r="E1409" s="58">
        <v>5.8000028133392334E-2</v>
      </c>
    </row>
    <row r="1410" spans="1:5" ht="30" x14ac:dyDescent="0.25">
      <c r="A1410" s="5" t="s">
        <v>2735</v>
      </c>
      <c r="B1410" s="15" t="s">
        <v>2736</v>
      </c>
      <c r="C1410" s="20"/>
      <c r="D1410" s="47">
        <v>0.94133490324020386</v>
      </c>
      <c r="E1410" s="58">
        <v>0.94174927473068237</v>
      </c>
    </row>
    <row r="1411" spans="1:5" ht="30" x14ac:dyDescent="0.25">
      <c r="A1411" s="5" t="s">
        <v>2737</v>
      </c>
      <c r="B1411" s="15" t="s">
        <v>2738</v>
      </c>
      <c r="C1411" s="20"/>
      <c r="D1411" s="47">
        <v>5.8665093034505844E-2</v>
      </c>
      <c r="E1411" s="58">
        <v>5.8250714093446732E-2</v>
      </c>
    </row>
    <row r="1412" spans="1:5" ht="30" x14ac:dyDescent="0.25">
      <c r="A1412" s="5" t="s">
        <v>580</v>
      </c>
      <c r="B1412" s="15" t="s">
        <v>581</v>
      </c>
      <c r="C1412" s="20"/>
      <c r="D1412" s="47">
        <v>0.93930000066757202</v>
      </c>
      <c r="E1412" s="58">
        <v>0.93930000066757202</v>
      </c>
    </row>
    <row r="1413" spans="1:5" ht="30" x14ac:dyDescent="0.25">
      <c r="A1413" s="5" t="s">
        <v>582</v>
      </c>
      <c r="B1413" s="15" t="s">
        <v>583</v>
      </c>
      <c r="C1413" s="20"/>
      <c r="D1413" s="47">
        <v>6.0699999332427979E-2</v>
      </c>
      <c r="E1413" s="58">
        <v>6.0699999332427979E-2</v>
      </c>
    </row>
    <row r="1414" spans="1:5" ht="30" x14ac:dyDescent="0.25">
      <c r="A1414" s="5" t="s">
        <v>2739</v>
      </c>
      <c r="B1414" s="15" t="s">
        <v>2740</v>
      </c>
      <c r="C1414" s="20"/>
      <c r="D1414" s="47">
        <v>0.95473593473434448</v>
      </c>
      <c r="E1414" s="58">
        <v>0.9559406042098999</v>
      </c>
    </row>
    <row r="1415" spans="1:5" ht="30" x14ac:dyDescent="0.25">
      <c r="A1415" s="5" t="s">
        <v>2741</v>
      </c>
      <c r="B1415" s="15" t="s">
        <v>2742</v>
      </c>
      <c r="C1415" s="20"/>
      <c r="D1415" s="47">
        <v>4.5264054089784622E-2</v>
      </c>
      <c r="E1415" s="58">
        <v>4.4059392064809799E-2</v>
      </c>
    </row>
    <row r="1416" spans="1:5" ht="30" x14ac:dyDescent="0.25">
      <c r="A1416" s="5" t="s">
        <v>588</v>
      </c>
      <c r="B1416" s="15" t="s">
        <v>589</v>
      </c>
      <c r="C1416" s="20"/>
      <c r="D1416" s="47">
        <v>0.3333333432674408</v>
      </c>
      <c r="E1416" s="58">
        <v>0.3333333432674408</v>
      </c>
    </row>
    <row r="1417" spans="1:5" ht="30" x14ac:dyDescent="0.25">
      <c r="A1417" s="5" t="s">
        <v>590</v>
      </c>
      <c r="B1417" s="15" t="s">
        <v>591</v>
      </c>
      <c r="C1417" s="20"/>
      <c r="D1417" s="47">
        <v>0.33333331346511841</v>
      </c>
      <c r="E1417" s="58">
        <v>0.33333331346511841</v>
      </c>
    </row>
    <row r="1418" spans="1:5" ht="30" x14ac:dyDescent="0.25">
      <c r="A1418" s="5" t="s">
        <v>592</v>
      </c>
      <c r="B1418" s="15" t="s">
        <v>593</v>
      </c>
      <c r="C1418" s="20"/>
      <c r="D1418" s="47">
        <v>0.3333333432674408</v>
      </c>
      <c r="E1418" s="58">
        <v>0.3333333432674408</v>
      </c>
    </row>
    <row r="1419" spans="1:5" ht="30" x14ac:dyDescent="0.25">
      <c r="A1419" s="5" t="s">
        <v>2743</v>
      </c>
      <c r="B1419" s="15" t="s">
        <v>2744</v>
      </c>
      <c r="C1419" s="20"/>
      <c r="D1419" s="51">
        <v>7.189744355429184E-10</v>
      </c>
      <c r="E1419" s="62">
        <v>7.8872741671176527E-10</v>
      </c>
    </row>
    <row r="1420" spans="1:5" ht="30" x14ac:dyDescent="0.25">
      <c r="A1420" s="5" t="s">
        <v>2745</v>
      </c>
      <c r="B1420" s="15" t="s">
        <v>2746</v>
      </c>
      <c r="C1420" s="20"/>
      <c r="D1420" s="47">
        <v>0.5</v>
      </c>
      <c r="E1420" s="58">
        <v>0.49999997019767761</v>
      </c>
    </row>
    <row r="1421" spans="1:5" ht="30" x14ac:dyDescent="0.25">
      <c r="A1421" s="5" t="s">
        <v>2747</v>
      </c>
      <c r="B1421" s="15" t="s">
        <v>2748</v>
      </c>
      <c r="C1421" s="20"/>
      <c r="D1421" s="47">
        <v>0.50000005960464478</v>
      </c>
      <c r="E1421" s="58">
        <v>0.5</v>
      </c>
    </row>
    <row r="1422" spans="1:5" ht="30" x14ac:dyDescent="0.25">
      <c r="A1422" s="5" t="s">
        <v>598</v>
      </c>
      <c r="B1422" s="15" t="s">
        <v>599</v>
      </c>
      <c r="C1422" s="20"/>
      <c r="D1422" s="47">
        <v>0.5</v>
      </c>
      <c r="E1422" s="58">
        <v>0.5</v>
      </c>
    </row>
    <row r="1423" spans="1:5" ht="30" x14ac:dyDescent="0.25">
      <c r="A1423" s="5" t="s">
        <v>600</v>
      </c>
      <c r="B1423" s="15" t="s">
        <v>601</v>
      </c>
      <c r="C1423" s="20"/>
      <c r="D1423" s="47">
        <v>0.5</v>
      </c>
      <c r="E1423" s="58">
        <v>0.5</v>
      </c>
    </row>
    <row r="1424" spans="1:5" ht="30" x14ac:dyDescent="0.25">
      <c r="A1424" s="5" t="s">
        <v>2749</v>
      </c>
      <c r="B1424" s="15" t="s">
        <v>2750</v>
      </c>
      <c r="C1424" s="20"/>
      <c r="D1424" s="47">
        <v>0.50012505054473877</v>
      </c>
      <c r="E1424" s="58">
        <v>0.50086146593093872</v>
      </c>
    </row>
    <row r="1425" spans="1:5" ht="30" x14ac:dyDescent="0.25">
      <c r="A1425" s="5" t="s">
        <v>2751</v>
      </c>
      <c r="B1425" s="15" t="s">
        <v>2752</v>
      </c>
      <c r="C1425" s="20"/>
      <c r="D1425" s="47">
        <v>0.49987491965293884</v>
      </c>
      <c r="E1425" s="58">
        <v>0.49913853406906128</v>
      </c>
    </row>
    <row r="1426" spans="1:5" ht="30" x14ac:dyDescent="0.25">
      <c r="A1426" s="5" t="s">
        <v>594</v>
      </c>
      <c r="B1426" s="15" t="s">
        <v>595</v>
      </c>
      <c r="C1426" s="20"/>
      <c r="D1426" s="47">
        <v>0.5</v>
      </c>
      <c r="E1426" s="58">
        <v>0.5</v>
      </c>
    </row>
    <row r="1427" spans="1:5" ht="30" x14ac:dyDescent="0.25">
      <c r="A1427" s="5" t="s">
        <v>596</v>
      </c>
      <c r="B1427" s="15" t="s">
        <v>597</v>
      </c>
      <c r="C1427" s="20"/>
      <c r="D1427" s="47">
        <v>0.5</v>
      </c>
      <c r="E1427" s="58">
        <v>0.5</v>
      </c>
    </row>
    <row r="1428" spans="1:5" ht="30" x14ac:dyDescent="0.25">
      <c r="A1428" s="5" t="s">
        <v>2753</v>
      </c>
      <c r="B1428" s="15" t="s">
        <v>2754</v>
      </c>
      <c r="C1428" s="20"/>
      <c r="D1428" s="47">
        <v>0.5</v>
      </c>
      <c r="E1428" s="58">
        <v>0.5</v>
      </c>
    </row>
    <row r="1429" spans="1:5" ht="30" x14ac:dyDescent="0.25">
      <c r="A1429" s="5" t="s">
        <v>2755</v>
      </c>
      <c r="B1429" s="15" t="s">
        <v>2756</v>
      </c>
      <c r="C1429" s="20"/>
      <c r="D1429" s="47">
        <v>0.5</v>
      </c>
      <c r="E1429" s="58">
        <v>0.5</v>
      </c>
    </row>
    <row r="1430" spans="1:5" ht="30" x14ac:dyDescent="0.25">
      <c r="A1430" s="5" t="s">
        <v>2757</v>
      </c>
      <c r="B1430" s="15" t="s">
        <v>2758</v>
      </c>
      <c r="C1430" s="20"/>
      <c r="D1430" s="12" t="s">
        <v>1358</v>
      </c>
      <c r="E1430" s="33" t="s">
        <v>1358</v>
      </c>
    </row>
    <row r="1431" spans="1:5" ht="30" x14ac:dyDescent="0.25">
      <c r="A1431" s="5" t="s">
        <v>2759</v>
      </c>
      <c r="B1431" s="15" t="s">
        <v>2760</v>
      </c>
      <c r="C1431" s="20" t="s">
        <v>30</v>
      </c>
      <c r="D1431" s="45">
        <v>148.23895263671875</v>
      </c>
      <c r="E1431" s="54">
        <v>94.40533447265625</v>
      </c>
    </row>
    <row r="1432" spans="1:5" ht="45" x14ac:dyDescent="0.25">
      <c r="A1432" s="5" t="s">
        <v>2761</v>
      </c>
      <c r="B1432" s="15" t="s">
        <v>2762</v>
      </c>
      <c r="C1432" s="20" t="s">
        <v>30</v>
      </c>
      <c r="D1432" s="43">
        <v>57.000175476074219</v>
      </c>
      <c r="E1432" s="54">
        <v>55.107948303222656</v>
      </c>
    </row>
    <row r="1433" spans="1:5" ht="45" x14ac:dyDescent="0.25">
      <c r="A1433" s="5" t="s">
        <v>2763</v>
      </c>
      <c r="B1433" s="15" t="s">
        <v>2764</v>
      </c>
      <c r="C1433" s="20" t="s">
        <v>30</v>
      </c>
      <c r="D1433" s="45">
        <v>146.96778869628906</v>
      </c>
      <c r="E1433" s="56">
        <v>146.06163024902344</v>
      </c>
    </row>
    <row r="1434" spans="1:5" ht="30" x14ac:dyDescent="0.25">
      <c r="A1434" s="5" t="s">
        <v>2765</v>
      </c>
      <c r="B1434" s="15" t="s">
        <v>2766</v>
      </c>
      <c r="C1434" s="20" t="s">
        <v>1308</v>
      </c>
      <c r="D1434" s="48">
        <v>2525.6865234375</v>
      </c>
      <c r="E1434" s="59">
        <v>2199.611572265625</v>
      </c>
    </row>
    <row r="1435" spans="1:5" ht="30" x14ac:dyDescent="0.25">
      <c r="A1435" s="5" t="s">
        <v>2767</v>
      </c>
      <c r="B1435" s="15" t="s">
        <v>2768</v>
      </c>
      <c r="C1435" s="20" t="s">
        <v>33</v>
      </c>
      <c r="D1435" s="42">
        <v>2.943819522857666</v>
      </c>
      <c r="E1435" s="53">
        <v>3.5410382747650146</v>
      </c>
    </row>
    <row r="1436" spans="1:5" ht="30" x14ac:dyDescent="0.25">
      <c r="A1436" s="5" t="s">
        <v>2769</v>
      </c>
      <c r="B1436" s="15" t="s">
        <v>2770</v>
      </c>
      <c r="C1436" s="20" t="s">
        <v>33</v>
      </c>
      <c r="D1436" s="43">
        <v>13.249808311462402</v>
      </c>
      <c r="E1436" s="54">
        <v>13.960526466369629</v>
      </c>
    </row>
    <row r="1437" spans="1:5" ht="30" x14ac:dyDescent="0.25">
      <c r="A1437" s="5" t="s">
        <v>2771</v>
      </c>
      <c r="B1437" s="15" t="s">
        <v>2772</v>
      </c>
      <c r="C1437" s="20" t="s">
        <v>33</v>
      </c>
      <c r="D1437" s="43">
        <v>17.100324630737305</v>
      </c>
      <c r="E1437" s="54">
        <v>15.62848949432373</v>
      </c>
    </row>
    <row r="1438" spans="1:5" ht="30" x14ac:dyDescent="0.25">
      <c r="A1438" s="5" t="s">
        <v>2773</v>
      </c>
      <c r="B1438" s="15" t="s">
        <v>2774</v>
      </c>
      <c r="C1438" s="20" t="s">
        <v>33</v>
      </c>
      <c r="D1438" s="43">
        <v>65.910049438476563</v>
      </c>
      <c r="E1438" s="54">
        <v>66.071884155273438</v>
      </c>
    </row>
    <row r="1439" spans="1:5" ht="30" x14ac:dyDescent="0.25">
      <c r="A1439" s="5" t="s">
        <v>2775</v>
      </c>
      <c r="B1439" s="15" t="s">
        <v>2776</v>
      </c>
      <c r="C1439" s="20" t="s">
        <v>33</v>
      </c>
      <c r="D1439" s="47">
        <v>0.79281944036483765</v>
      </c>
      <c r="E1439" s="58">
        <v>0.79471695423126221</v>
      </c>
    </row>
    <row r="1440" spans="1:5" ht="30" x14ac:dyDescent="0.25">
      <c r="A1440" s="5" t="s">
        <v>2777</v>
      </c>
      <c r="B1440" s="15" t="s">
        <v>2778</v>
      </c>
      <c r="C1440" s="20" t="s">
        <v>33</v>
      </c>
      <c r="D1440" s="50">
        <v>3.1713978387415409E-3</v>
      </c>
      <c r="E1440" s="61">
        <v>3.3418254461139441E-3</v>
      </c>
    </row>
    <row r="1441" spans="1:5" ht="45" x14ac:dyDescent="0.25">
      <c r="A1441" s="5" t="s">
        <v>2779</v>
      </c>
      <c r="B1441" s="15" t="s">
        <v>2780</v>
      </c>
      <c r="C1441" s="20" t="s">
        <v>71</v>
      </c>
      <c r="D1441" s="43">
        <v>29.829048156738281</v>
      </c>
      <c r="E1441" s="54">
        <v>29.829740524291992</v>
      </c>
    </row>
    <row r="1442" spans="1:5" ht="45" x14ac:dyDescent="0.25">
      <c r="A1442" s="5" t="s">
        <v>2781</v>
      </c>
      <c r="B1442" s="15" t="s">
        <v>2782</v>
      </c>
      <c r="C1442" s="20" t="s">
        <v>122</v>
      </c>
      <c r="D1442" s="43">
        <v>93.898826599121094</v>
      </c>
      <c r="E1442" s="56">
        <v>100.97817230224609</v>
      </c>
    </row>
    <row r="1443" spans="1:5" ht="45" x14ac:dyDescent="0.25">
      <c r="A1443" s="5" t="s">
        <v>2783</v>
      </c>
      <c r="B1443" s="15" t="s">
        <v>2784</v>
      </c>
      <c r="C1443" s="20"/>
      <c r="D1443" s="43">
        <v>32.852863311767578</v>
      </c>
      <c r="E1443" s="54">
        <v>35.329753875732422</v>
      </c>
    </row>
    <row r="1444" spans="1:5" ht="30" x14ac:dyDescent="0.25">
      <c r="A1444" s="5" t="s">
        <v>2785</v>
      </c>
      <c r="B1444" s="15" t="s">
        <v>2786</v>
      </c>
      <c r="C1444" s="20" t="s">
        <v>41</v>
      </c>
      <c r="D1444" s="50">
        <v>9.761475957930088E-3</v>
      </c>
      <c r="E1444" s="61">
        <v>7.9059666022658348E-3</v>
      </c>
    </row>
    <row r="1445" spans="1:5" ht="45" x14ac:dyDescent="0.25">
      <c r="A1445" s="5" t="s">
        <v>2787</v>
      </c>
      <c r="B1445" s="15" t="s">
        <v>2788</v>
      </c>
      <c r="C1445" s="20" t="s">
        <v>71</v>
      </c>
      <c r="D1445" s="42">
        <v>7.9416308403015137</v>
      </c>
      <c r="E1445" s="53">
        <v>7.3850235939025879</v>
      </c>
    </row>
    <row r="1446" spans="1:5" ht="45" x14ac:dyDescent="0.25">
      <c r="A1446" s="5" t="s">
        <v>2789</v>
      </c>
      <c r="B1446" s="15" t="s">
        <v>2790</v>
      </c>
      <c r="C1446" s="20" t="s">
        <v>122</v>
      </c>
      <c r="D1446" s="43">
        <v>24.999446868896484</v>
      </c>
      <c r="E1446" s="54">
        <v>24.999420166015625</v>
      </c>
    </row>
    <row r="1447" spans="1:5" ht="30" x14ac:dyDescent="0.25">
      <c r="A1447" s="5" t="s">
        <v>2791</v>
      </c>
      <c r="B1447" s="15" t="s">
        <v>2792</v>
      </c>
      <c r="C1447" s="20"/>
      <c r="D1447" s="46">
        <v>0</v>
      </c>
      <c r="E1447" s="57">
        <v>0</v>
      </c>
    </row>
    <row r="1448" spans="1:5" ht="30" x14ac:dyDescent="0.25">
      <c r="A1448" s="5" t="s">
        <v>2793</v>
      </c>
      <c r="B1448" s="15" t="s">
        <v>2794</v>
      </c>
      <c r="C1448" s="20" t="s">
        <v>1338</v>
      </c>
      <c r="D1448" s="46">
        <v>0</v>
      </c>
      <c r="E1448" s="57">
        <v>0</v>
      </c>
    </row>
    <row r="1449" spans="1:5" ht="30" x14ac:dyDescent="0.25">
      <c r="A1449" s="5" t="s">
        <v>2795</v>
      </c>
      <c r="B1449" s="15" t="s">
        <v>2796</v>
      </c>
      <c r="C1449" s="20" t="s">
        <v>1338</v>
      </c>
      <c r="D1449" s="46">
        <v>0</v>
      </c>
      <c r="E1449" s="57">
        <v>0</v>
      </c>
    </row>
    <row r="1450" spans="1:5" ht="30" x14ac:dyDescent="0.25">
      <c r="A1450" s="5" t="s">
        <v>2797</v>
      </c>
      <c r="B1450" s="15" t="s">
        <v>2798</v>
      </c>
      <c r="C1450" s="20" t="s">
        <v>33</v>
      </c>
      <c r="D1450" s="42">
        <v>6</v>
      </c>
      <c r="E1450" s="53">
        <v>6</v>
      </c>
    </row>
    <row r="1451" spans="1:5" ht="45" x14ac:dyDescent="0.25">
      <c r="A1451" s="5" t="s">
        <v>2799</v>
      </c>
      <c r="B1451" s="15" t="s">
        <v>2800</v>
      </c>
      <c r="C1451" s="20" t="s">
        <v>33</v>
      </c>
      <c r="D1451" s="42">
        <v>2.943819522857666</v>
      </c>
      <c r="E1451" s="53">
        <v>3.5410382747650146</v>
      </c>
    </row>
    <row r="1452" spans="1:5" ht="30" x14ac:dyDescent="0.25">
      <c r="A1452" s="5" t="s">
        <v>2801</v>
      </c>
      <c r="B1452" s="15" t="s">
        <v>2802</v>
      </c>
      <c r="C1452" s="20" t="s">
        <v>33</v>
      </c>
      <c r="D1452" s="43">
        <v>17.100324630737305</v>
      </c>
      <c r="E1452" s="54">
        <v>15.62848949432373</v>
      </c>
    </row>
    <row r="1453" spans="1:5" ht="30" x14ac:dyDescent="0.25">
      <c r="A1453" s="5" t="s">
        <v>2803</v>
      </c>
      <c r="B1453" s="15" t="s">
        <v>2804</v>
      </c>
      <c r="C1453" s="20" t="s">
        <v>1338</v>
      </c>
      <c r="D1453" s="46">
        <v>0</v>
      </c>
      <c r="E1453" s="57">
        <v>0</v>
      </c>
    </row>
    <row r="1454" spans="1:5" ht="45" x14ac:dyDescent="0.25">
      <c r="A1454" s="5" t="s">
        <v>2805</v>
      </c>
      <c r="B1454" s="15" t="s">
        <v>2806</v>
      </c>
      <c r="C1454" s="20"/>
      <c r="D1454" s="46">
        <v>0</v>
      </c>
      <c r="E1454" s="57">
        <v>0</v>
      </c>
    </row>
    <row r="1455" spans="1:5" ht="45" x14ac:dyDescent="0.25">
      <c r="A1455" s="5" t="s">
        <v>2807</v>
      </c>
      <c r="B1455" s="15" t="s">
        <v>2808</v>
      </c>
      <c r="C1455" s="20"/>
      <c r="D1455" s="46">
        <v>0</v>
      </c>
      <c r="E1455" s="57">
        <v>0</v>
      </c>
    </row>
    <row r="1456" spans="1:5" ht="45" x14ac:dyDescent="0.25">
      <c r="A1456" s="5" t="s">
        <v>2809</v>
      </c>
      <c r="B1456" s="15" t="s">
        <v>2810</v>
      </c>
      <c r="C1456" s="20"/>
      <c r="D1456" s="46">
        <v>0</v>
      </c>
      <c r="E1456" s="57">
        <v>0</v>
      </c>
    </row>
    <row r="1457" spans="1:5" ht="45" x14ac:dyDescent="0.25">
      <c r="A1457" s="5" t="s">
        <v>2811</v>
      </c>
      <c r="B1457" s="15" t="s">
        <v>2812</v>
      </c>
      <c r="C1457" s="20"/>
      <c r="D1457" s="46">
        <v>0</v>
      </c>
      <c r="E1457" s="57">
        <v>0</v>
      </c>
    </row>
    <row r="1458" spans="1:5" ht="30" x14ac:dyDescent="0.25">
      <c r="A1458" s="5" t="s">
        <v>2813</v>
      </c>
      <c r="B1458" s="15" t="s">
        <v>2814</v>
      </c>
      <c r="C1458" s="20" t="s">
        <v>1338</v>
      </c>
      <c r="D1458" s="46">
        <v>0</v>
      </c>
      <c r="E1458" s="57">
        <v>0</v>
      </c>
    </row>
    <row r="1459" spans="1:5" ht="45" x14ac:dyDescent="0.25">
      <c r="A1459" s="5" t="s">
        <v>2815</v>
      </c>
      <c r="B1459" s="15" t="s">
        <v>2816</v>
      </c>
      <c r="C1459" s="20" t="s">
        <v>1347</v>
      </c>
      <c r="D1459" s="46">
        <v>0</v>
      </c>
      <c r="E1459" s="57">
        <v>0</v>
      </c>
    </row>
    <row r="1460" spans="1:5" ht="45" x14ac:dyDescent="0.25">
      <c r="A1460" s="5" t="s">
        <v>2817</v>
      </c>
      <c r="B1460" s="15" t="s">
        <v>2818</v>
      </c>
      <c r="C1460" s="20" t="s">
        <v>1353</v>
      </c>
      <c r="D1460" s="46">
        <v>0</v>
      </c>
      <c r="E1460" s="57">
        <v>0</v>
      </c>
    </row>
    <row r="1461" spans="1:5" ht="45" x14ac:dyDescent="0.25">
      <c r="A1461" s="5" t="s">
        <v>2819</v>
      </c>
      <c r="B1461" s="15" t="s">
        <v>2820</v>
      </c>
      <c r="C1461" s="20" t="s">
        <v>1353</v>
      </c>
      <c r="D1461" s="46">
        <v>0</v>
      </c>
      <c r="E1461" s="57">
        <v>0</v>
      </c>
    </row>
    <row r="1462" spans="1:5" ht="45" x14ac:dyDescent="0.25">
      <c r="A1462" s="5" t="s">
        <v>2821</v>
      </c>
      <c r="B1462" s="15" t="s">
        <v>2822</v>
      </c>
      <c r="C1462" s="20" t="s">
        <v>1350</v>
      </c>
      <c r="D1462" s="46">
        <v>0</v>
      </c>
      <c r="E1462" s="57">
        <v>0</v>
      </c>
    </row>
    <row r="1463" spans="1:5" ht="30" x14ac:dyDescent="0.25">
      <c r="A1463" s="5" t="s">
        <v>2823</v>
      </c>
      <c r="B1463" s="15" t="s">
        <v>2824</v>
      </c>
      <c r="C1463" s="20" t="s">
        <v>1338</v>
      </c>
      <c r="D1463" s="46">
        <v>0</v>
      </c>
      <c r="E1463" s="57">
        <v>0</v>
      </c>
    </row>
    <row r="1464" spans="1:5" ht="45" x14ac:dyDescent="0.25">
      <c r="A1464" s="5" t="s">
        <v>2825</v>
      </c>
      <c r="B1464" s="15" t="s">
        <v>2826</v>
      </c>
      <c r="C1464" s="20" t="s">
        <v>1347</v>
      </c>
      <c r="D1464" s="46">
        <v>0</v>
      </c>
      <c r="E1464" s="57">
        <v>0</v>
      </c>
    </row>
    <row r="1465" spans="1:5" ht="45" x14ac:dyDescent="0.25">
      <c r="A1465" s="5" t="s">
        <v>2827</v>
      </c>
      <c r="B1465" s="15" t="s">
        <v>2828</v>
      </c>
      <c r="C1465" s="20" t="s">
        <v>1353</v>
      </c>
      <c r="D1465" s="46">
        <v>0</v>
      </c>
      <c r="E1465" s="57">
        <v>0</v>
      </c>
    </row>
    <row r="1466" spans="1:5" ht="45" x14ac:dyDescent="0.25">
      <c r="A1466" s="5" t="s">
        <v>2829</v>
      </c>
      <c r="B1466" s="15" t="s">
        <v>2830</v>
      </c>
      <c r="C1466" s="20" t="s">
        <v>1353</v>
      </c>
      <c r="D1466" s="46">
        <v>0</v>
      </c>
      <c r="E1466" s="57">
        <v>0</v>
      </c>
    </row>
    <row r="1467" spans="1:5" ht="45" x14ac:dyDescent="0.25">
      <c r="A1467" s="5" t="s">
        <v>2831</v>
      </c>
      <c r="B1467" s="15" t="s">
        <v>2832</v>
      </c>
      <c r="C1467" s="20" t="s">
        <v>1350</v>
      </c>
      <c r="D1467" s="46">
        <v>0</v>
      </c>
      <c r="E1467" s="57">
        <v>0</v>
      </c>
    </row>
    <row r="1468" spans="1:5" ht="30" x14ac:dyDescent="0.25">
      <c r="A1468" s="5" t="s">
        <v>2833</v>
      </c>
      <c r="B1468" s="15" t="s">
        <v>2834</v>
      </c>
      <c r="C1468" s="20"/>
      <c r="D1468" s="12" t="s">
        <v>1358</v>
      </c>
      <c r="E1468" s="33" t="s">
        <v>1358</v>
      </c>
    </row>
    <row r="1469" spans="1:5" ht="30" x14ac:dyDescent="0.25">
      <c r="A1469" s="5" t="s">
        <v>2835</v>
      </c>
      <c r="B1469" s="15" t="s">
        <v>2836</v>
      </c>
      <c r="C1469" s="20" t="s">
        <v>41</v>
      </c>
      <c r="D1469" s="45">
        <v>408.21038818359375</v>
      </c>
      <c r="E1469" s="56">
        <v>372.10870361328125</v>
      </c>
    </row>
    <row r="1470" spans="1:5" ht="30" x14ac:dyDescent="0.25">
      <c r="A1470" s="5" t="s">
        <v>2837</v>
      </c>
      <c r="B1470" s="15" t="s">
        <v>2838</v>
      </c>
      <c r="C1470" s="20" t="s">
        <v>38</v>
      </c>
      <c r="D1470" s="43">
        <v>96.1446533203125</v>
      </c>
      <c r="E1470" s="54">
        <v>93.093185424804688</v>
      </c>
    </row>
    <row r="1471" spans="1:5" ht="30" x14ac:dyDescent="0.25">
      <c r="A1471" s="5" t="s">
        <v>2839</v>
      </c>
      <c r="B1471" s="15" t="s">
        <v>2840</v>
      </c>
      <c r="C1471" s="20" t="s">
        <v>371</v>
      </c>
      <c r="D1471" s="44">
        <v>3209.927001953125</v>
      </c>
      <c r="E1471" s="55">
        <v>3215.093505859375</v>
      </c>
    </row>
    <row r="1472" spans="1:5" ht="30" x14ac:dyDescent="0.25">
      <c r="A1472" s="5" t="s">
        <v>2841</v>
      </c>
      <c r="B1472" s="15" t="s">
        <v>2842</v>
      </c>
      <c r="C1472" s="20" t="s">
        <v>30</v>
      </c>
      <c r="D1472" s="45">
        <v>436.00323486328125</v>
      </c>
      <c r="E1472" s="56">
        <v>436.00357055664062</v>
      </c>
    </row>
    <row r="1473" spans="1:5" ht="30" x14ac:dyDescent="0.25">
      <c r="A1473" s="5" t="s">
        <v>2843</v>
      </c>
      <c r="B1473" s="15" t="s">
        <v>2844</v>
      </c>
      <c r="C1473" s="20" t="s">
        <v>41</v>
      </c>
      <c r="D1473" s="45">
        <v>408.21038818359375</v>
      </c>
      <c r="E1473" s="56">
        <v>372.10870361328125</v>
      </c>
    </row>
    <row r="1474" spans="1:5" ht="30" x14ac:dyDescent="0.25">
      <c r="A1474" s="5" t="s">
        <v>2845</v>
      </c>
      <c r="B1474" s="15" t="s">
        <v>2846</v>
      </c>
      <c r="C1474" s="20" t="s">
        <v>38</v>
      </c>
      <c r="D1474" s="43">
        <v>88.206100463867188</v>
      </c>
      <c r="E1474" s="54">
        <v>85.406593322753906</v>
      </c>
    </row>
    <row r="1475" spans="1:5" ht="30" x14ac:dyDescent="0.25">
      <c r="A1475" s="5" t="s">
        <v>2847</v>
      </c>
      <c r="B1475" s="15" t="s">
        <v>2848</v>
      </c>
      <c r="C1475" s="20" t="s">
        <v>30</v>
      </c>
      <c r="D1475" s="45">
        <v>537.20001220703125</v>
      </c>
      <c r="E1475" s="56">
        <v>536.15997314453125</v>
      </c>
    </row>
    <row r="1476" spans="1:5" ht="30" x14ac:dyDescent="0.25">
      <c r="A1476" s="5" t="s">
        <v>2849</v>
      </c>
      <c r="B1476" s="15" t="s">
        <v>2850</v>
      </c>
      <c r="C1476" s="20" t="s">
        <v>371</v>
      </c>
      <c r="D1476" s="44">
        <v>3482.171630859375</v>
      </c>
      <c r="E1476" s="55">
        <v>3482.521484375</v>
      </c>
    </row>
    <row r="1477" spans="1:5" ht="30" x14ac:dyDescent="0.25">
      <c r="A1477" s="5" t="s">
        <v>2851</v>
      </c>
      <c r="B1477" s="15" t="s">
        <v>2852</v>
      </c>
      <c r="C1477" s="20" t="s">
        <v>41</v>
      </c>
      <c r="D1477" s="45">
        <v>516.8243408203125</v>
      </c>
      <c r="E1477" s="56">
        <v>431.46530151367187</v>
      </c>
    </row>
    <row r="1478" spans="1:5" ht="30" x14ac:dyDescent="0.25">
      <c r="A1478" s="5" t="s">
        <v>2853</v>
      </c>
      <c r="B1478" s="15" t="s">
        <v>2854</v>
      </c>
      <c r="C1478" s="20" t="s">
        <v>41</v>
      </c>
      <c r="D1478" s="42">
        <v>4.4783310890197754</v>
      </c>
      <c r="E1478" s="53">
        <v>3.945603609085083</v>
      </c>
    </row>
    <row r="1479" spans="1:5" ht="30" x14ac:dyDescent="0.25">
      <c r="A1479" s="5" t="s">
        <v>2855</v>
      </c>
      <c r="B1479" s="15" t="s">
        <v>2856</v>
      </c>
      <c r="C1479" s="20" t="s">
        <v>30</v>
      </c>
      <c r="D1479" s="45">
        <v>894</v>
      </c>
      <c r="E1479" s="56">
        <v>894</v>
      </c>
    </row>
    <row r="1480" spans="1:5" ht="30" x14ac:dyDescent="0.25">
      <c r="A1480" s="5" t="s">
        <v>2857</v>
      </c>
      <c r="B1480" s="15" t="s">
        <v>2858</v>
      </c>
      <c r="C1480" s="20" t="s">
        <v>30</v>
      </c>
      <c r="D1480" s="45">
        <v>731.68756103515625</v>
      </c>
      <c r="E1480" s="56">
        <v>718.20703125</v>
      </c>
    </row>
    <row r="1481" spans="1:5" ht="30" x14ac:dyDescent="0.25">
      <c r="A1481" s="5" t="s">
        <v>2859</v>
      </c>
      <c r="B1481" s="15" t="s">
        <v>2860</v>
      </c>
      <c r="C1481" s="20" t="s">
        <v>155</v>
      </c>
      <c r="D1481" s="44">
        <v>30870.76171875</v>
      </c>
      <c r="E1481" s="55">
        <v>27642.7109375</v>
      </c>
    </row>
    <row r="1482" spans="1:5" ht="30" x14ac:dyDescent="0.25">
      <c r="A1482" s="5" t="s">
        <v>2861</v>
      </c>
      <c r="B1482" s="15" t="s">
        <v>2862</v>
      </c>
      <c r="C1482" s="20" t="s">
        <v>155</v>
      </c>
      <c r="D1482" s="46">
        <v>0</v>
      </c>
      <c r="E1482" s="57">
        <v>0</v>
      </c>
    </row>
    <row r="1483" spans="1:5" ht="30" x14ac:dyDescent="0.25">
      <c r="A1483" s="5" t="s">
        <v>2863</v>
      </c>
      <c r="B1483" s="15" t="s">
        <v>2864</v>
      </c>
      <c r="C1483" s="20" t="s">
        <v>155</v>
      </c>
      <c r="D1483" s="46">
        <v>0</v>
      </c>
      <c r="E1483" s="57">
        <v>0</v>
      </c>
    </row>
    <row r="1484" spans="1:5" ht="30" x14ac:dyDescent="0.25">
      <c r="A1484" s="5" t="s">
        <v>2865</v>
      </c>
      <c r="B1484" s="15" t="s">
        <v>2866</v>
      </c>
      <c r="C1484" s="20" t="s">
        <v>54</v>
      </c>
      <c r="D1484" s="42">
        <v>2.4906601905822754</v>
      </c>
      <c r="E1484" s="53">
        <v>2.4906601905822754</v>
      </c>
    </row>
    <row r="1485" spans="1:5" ht="30" x14ac:dyDescent="0.25">
      <c r="A1485" s="5" t="s">
        <v>2867</v>
      </c>
      <c r="B1485" s="15" t="s">
        <v>2868</v>
      </c>
      <c r="C1485" s="20" t="s">
        <v>38</v>
      </c>
      <c r="D1485" s="42">
        <v>7.9385514259338379</v>
      </c>
      <c r="E1485" s="53">
        <v>7.6865921020507812</v>
      </c>
    </row>
    <row r="1486" spans="1:5" ht="30" x14ac:dyDescent="0.25">
      <c r="A1486" s="5" t="s">
        <v>2869</v>
      </c>
      <c r="B1486" s="15" t="s">
        <v>2870</v>
      </c>
      <c r="C1486" s="20"/>
      <c r="D1486" s="12" t="s">
        <v>1358</v>
      </c>
      <c r="E1486" s="33" t="s">
        <v>1358</v>
      </c>
    </row>
    <row r="1487" spans="1:5" ht="30" x14ac:dyDescent="0.25">
      <c r="A1487" s="5" t="s">
        <v>2871</v>
      </c>
      <c r="B1487" s="15" t="s">
        <v>2872</v>
      </c>
      <c r="C1487" s="20" t="s">
        <v>41</v>
      </c>
      <c r="D1487" s="45">
        <v>387.70001220703125</v>
      </c>
      <c r="E1487" s="56">
        <v>353.66000366210937</v>
      </c>
    </row>
    <row r="1488" spans="1:5" ht="30" x14ac:dyDescent="0.25">
      <c r="A1488" s="5" t="s">
        <v>2873</v>
      </c>
      <c r="B1488" s="15" t="s">
        <v>2874</v>
      </c>
      <c r="C1488" s="20" t="s">
        <v>38</v>
      </c>
      <c r="D1488" s="45">
        <v>106.40328979492187</v>
      </c>
      <c r="E1488" s="56">
        <v>103.02623748779297</v>
      </c>
    </row>
    <row r="1489" spans="1:5" ht="30" x14ac:dyDescent="0.25">
      <c r="A1489" s="5" t="s">
        <v>2875</v>
      </c>
      <c r="B1489" s="15" t="s">
        <v>2876</v>
      </c>
      <c r="C1489" s="20" t="s">
        <v>371</v>
      </c>
      <c r="D1489" s="48">
        <v>2851.149169921875</v>
      </c>
      <c r="E1489" s="59">
        <v>2865.3564453125</v>
      </c>
    </row>
    <row r="1490" spans="1:5" ht="30" x14ac:dyDescent="0.25">
      <c r="A1490" s="5" t="s">
        <v>2877</v>
      </c>
      <c r="B1490" s="15" t="s">
        <v>2878</v>
      </c>
      <c r="C1490" s="20" t="s">
        <v>30</v>
      </c>
      <c r="D1490" s="45">
        <v>338.983642578125</v>
      </c>
      <c r="E1490" s="56">
        <v>339.00405883789062</v>
      </c>
    </row>
    <row r="1491" spans="1:5" ht="30" x14ac:dyDescent="0.25">
      <c r="A1491" s="5" t="s">
        <v>2879</v>
      </c>
      <c r="B1491" s="15" t="s">
        <v>2880</v>
      </c>
      <c r="C1491" s="20" t="s">
        <v>41</v>
      </c>
      <c r="D1491" s="45">
        <v>387.70001220703125</v>
      </c>
      <c r="E1491" s="56">
        <v>353.66000366210937</v>
      </c>
    </row>
    <row r="1492" spans="1:5" ht="30" x14ac:dyDescent="0.25">
      <c r="A1492" s="5" t="s">
        <v>2881</v>
      </c>
      <c r="B1492" s="15" t="s">
        <v>2882</v>
      </c>
      <c r="C1492" s="20" t="s">
        <v>38</v>
      </c>
      <c r="D1492" s="43">
        <v>98.067550659179688</v>
      </c>
      <c r="E1492" s="54">
        <v>94.955062866210938</v>
      </c>
    </row>
    <row r="1493" spans="1:5" ht="30" x14ac:dyDescent="0.25">
      <c r="A1493" s="5" t="s">
        <v>2883</v>
      </c>
      <c r="B1493" s="15" t="s">
        <v>2884</v>
      </c>
      <c r="C1493" s="20" t="s">
        <v>30</v>
      </c>
      <c r="D1493" s="45">
        <v>434.10000610351562</v>
      </c>
      <c r="E1493" s="56">
        <v>434.10000610351562</v>
      </c>
    </row>
    <row r="1494" spans="1:5" ht="30" x14ac:dyDescent="0.25">
      <c r="A1494" s="5" t="s">
        <v>2885</v>
      </c>
      <c r="B1494" s="15" t="s">
        <v>2886</v>
      </c>
      <c r="C1494" s="20" t="s">
        <v>371</v>
      </c>
      <c r="D1494" s="44">
        <v>3201.3212890625</v>
      </c>
      <c r="E1494" s="55">
        <v>3206.678466796875</v>
      </c>
    </row>
    <row r="1495" spans="1:5" ht="30" x14ac:dyDescent="0.25">
      <c r="A1495" s="5" t="s">
        <v>2887</v>
      </c>
      <c r="B1495" s="15" t="s">
        <v>2888</v>
      </c>
      <c r="C1495" s="20" t="s">
        <v>41</v>
      </c>
      <c r="D1495" s="45">
        <v>516.8243408203125</v>
      </c>
      <c r="E1495" s="56">
        <v>431.46530151367187</v>
      </c>
    </row>
    <row r="1496" spans="1:5" ht="30" x14ac:dyDescent="0.25">
      <c r="A1496" s="5" t="s">
        <v>2889</v>
      </c>
      <c r="B1496" s="15" t="s">
        <v>2890</v>
      </c>
      <c r="C1496" s="20" t="s">
        <v>41</v>
      </c>
      <c r="D1496" s="42">
        <v>4.4783310890197754</v>
      </c>
      <c r="E1496" s="53">
        <v>3.945603609085083</v>
      </c>
    </row>
    <row r="1497" spans="1:5" ht="30" x14ac:dyDescent="0.25">
      <c r="A1497" s="5" t="s">
        <v>2891</v>
      </c>
      <c r="B1497" s="15" t="s">
        <v>2892</v>
      </c>
      <c r="C1497" s="20" t="s">
        <v>30</v>
      </c>
      <c r="D1497" s="45">
        <v>731.6875</v>
      </c>
      <c r="E1497" s="56">
        <v>718.22802734375</v>
      </c>
    </row>
    <row r="1498" spans="1:5" ht="30" x14ac:dyDescent="0.25">
      <c r="A1498" s="5" t="s">
        <v>2893</v>
      </c>
      <c r="B1498" s="15" t="s">
        <v>2894</v>
      </c>
      <c r="C1498" s="20" t="s">
        <v>30</v>
      </c>
      <c r="D1498" s="45">
        <v>524.11590576171875</v>
      </c>
      <c r="E1498" s="56">
        <v>494.21807861328125</v>
      </c>
    </row>
    <row r="1499" spans="1:5" ht="30" x14ac:dyDescent="0.25">
      <c r="A1499" s="5" t="s">
        <v>2895</v>
      </c>
      <c r="B1499" s="15" t="s">
        <v>2896</v>
      </c>
      <c r="C1499" s="20" t="s">
        <v>155</v>
      </c>
      <c r="D1499" s="44">
        <v>37712.1796875</v>
      </c>
      <c r="E1499" s="55">
        <v>33531.62890625</v>
      </c>
    </row>
    <row r="1500" spans="1:5" ht="30" x14ac:dyDescent="0.25">
      <c r="A1500" s="5" t="s">
        <v>2897</v>
      </c>
      <c r="B1500" s="15" t="s">
        <v>2898</v>
      </c>
      <c r="C1500" s="20" t="s">
        <v>155</v>
      </c>
      <c r="D1500" s="45">
        <v>282.84136962890625</v>
      </c>
      <c r="E1500" s="56">
        <v>251.48721313476562</v>
      </c>
    </row>
    <row r="1501" spans="1:5" ht="30" x14ac:dyDescent="0.25">
      <c r="A1501" s="5" t="s">
        <v>2899</v>
      </c>
      <c r="B1501" s="15" t="s">
        <v>2900</v>
      </c>
      <c r="C1501" s="20" t="s">
        <v>155</v>
      </c>
      <c r="D1501" s="46">
        <v>0</v>
      </c>
      <c r="E1501" s="57">
        <v>0</v>
      </c>
    </row>
    <row r="1502" spans="1:5" ht="30" x14ac:dyDescent="0.25">
      <c r="A1502" s="5" t="s">
        <v>2901</v>
      </c>
      <c r="B1502" s="15" t="s">
        <v>2902</v>
      </c>
      <c r="C1502" s="20" t="s">
        <v>54</v>
      </c>
      <c r="D1502" s="42">
        <v>2.4906601905822754</v>
      </c>
      <c r="E1502" s="53">
        <v>2.4906601905822754</v>
      </c>
    </row>
    <row r="1503" spans="1:5" ht="30" x14ac:dyDescent="0.25">
      <c r="A1503" s="5" t="s">
        <v>2903</v>
      </c>
      <c r="B1503" s="15" t="s">
        <v>2904</v>
      </c>
      <c r="C1503" s="20" t="s">
        <v>38</v>
      </c>
      <c r="D1503" s="42">
        <v>8.3357429504394531</v>
      </c>
      <c r="E1503" s="53">
        <v>8.0711755752563477</v>
      </c>
    </row>
    <row r="1504" spans="1:5" ht="30" x14ac:dyDescent="0.25">
      <c r="A1504" s="5" t="s">
        <v>2905</v>
      </c>
      <c r="B1504" s="15" t="s">
        <v>2906</v>
      </c>
      <c r="C1504" s="20"/>
      <c r="D1504" s="12" t="s">
        <v>2907</v>
      </c>
      <c r="E1504" s="33" t="s">
        <v>2907</v>
      </c>
    </row>
    <row r="1505" spans="1:5" ht="30" x14ac:dyDescent="0.25">
      <c r="A1505" s="5" t="s">
        <v>2908</v>
      </c>
      <c r="B1505" s="15" t="s">
        <v>2909</v>
      </c>
      <c r="C1505" s="20"/>
      <c r="D1505" s="12" t="s">
        <v>2910</v>
      </c>
      <c r="E1505" s="33" t="s">
        <v>2910</v>
      </c>
    </row>
    <row r="1506" spans="1:5" ht="30" x14ac:dyDescent="0.25">
      <c r="A1506" s="5" t="s">
        <v>2911</v>
      </c>
      <c r="B1506" s="15" t="s">
        <v>2912</v>
      </c>
      <c r="C1506" s="20" t="s">
        <v>38</v>
      </c>
      <c r="D1506" s="46">
        <v>0</v>
      </c>
      <c r="E1506" s="57">
        <v>0</v>
      </c>
    </row>
    <row r="1507" spans="1:5" ht="30" x14ac:dyDescent="0.25">
      <c r="A1507" s="5" t="s">
        <v>2913</v>
      </c>
      <c r="B1507" s="15" t="s">
        <v>2914</v>
      </c>
      <c r="C1507" s="20" t="s">
        <v>38</v>
      </c>
      <c r="D1507" s="46">
        <v>0</v>
      </c>
      <c r="E1507" s="57">
        <v>0</v>
      </c>
    </row>
    <row r="1508" spans="1:5" ht="30" x14ac:dyDescent="0.25">
      <c r="A1508" s="5" t="s">
        <v>2915</v>
      </c>
      <c r="B1508" s="15" t="s">
        <v>2916</v>
      </c>
      <c r="C1508" s="20" t="s">
        <v>38</v>
      </c>
      <c r="D1508" s="45">
        <v>118.29917907714844</v>
      </c>
      <c r="E1508" s="56">
        <v>114.54458618164062</v>
      </c>
    </row>
    <row r="1509" spans="1:5" ht="30" x14ac:dyDescent="0.25">
      <c r="A1509" s="5" t="s">
        <v>2917</v>
      </c>
      <c r="B1509" s="15" t="s">
        <v>2918</v>
      </c>
      <c r="C1509" s="20" t="s">
        <v>30</v>
      </c>
      <c r="D1509" s="45">
        <v>226.13922119140625</v>
      </c>
      <c r="E1509" s="56">
        <v>226.13975524902344</v>
      </c>
    </row>
    <row r="1510" spans="1:5" ht="30" x14ac:dyDescent="0.25">
      <c r="A1510" s="5" t="s">
        <v>2919</v>
      </c>
      <c r="B1510" s="15" t="s">
        <v>2920</v>
      </c>
      <c r="C1510" s="20" t="s">
        <v>371</v>
      </c>
      <c r="D1510" s="45">
        <v>974.4664306640625</v>
      </c>
      <c r="E1510" s="56">
        <v>974.3673095703125</v>
      </c>
    </row>
    <row r="1511" spans="1:5" ht="30" x14ac:dyDescent="0.25">
      <c r="A1511" s="5" t="s">
        <v>2921</v>
      </c>
      <c r="B1511" s="15" t="s">
        <v>2922</v>
      </c>
      <c r="C1511" s="20" t="s">
        <v>41</v>
      </c>
      <c r="D1511" s="45">
        <v>388.66928100585937</v>
      </c>
      <c r="E1511" s="56">
        <v>354.54412841796875</v>
      </c>
    </row>
    <row r="1512" spans="1:5" ht="30" x14ac:dyDescent="0.25">
      <c r="A1512" s="5" t="s">
        <v>2923</v>
      </c>
      <c r="B1512" s="15" t="s">
        <v>2924</v>
      </c>
      <c r="C1512" s="20" t="s">
        <v>38</v>
      </c>
      <c r="D1512" s="45">
        <v>118.29917907714844</v>
      </c>
      <c r="E1512" s="56">
        <v>114.54458618164062</v>
      </c>
    </row>
    <row r="1513" spans="1:5" ht="30" x14ac:dyDescent="0.25">
      <c r="A1513" s="5" t="s">
        <v>2925</v>
      </c>
      <c r="B1513" s="15" t="s">
        <v>2926</v>
      </c>
      <c r="C1513" s="20" t="s">
        <v>30</v>
      </c>
      <c r="D1513" s="45">
        <v>226.13922119140625</v>
      </c>
      <c r="E1513" s="56">
        <v>226.13975524902344</v>
      </c>
    </row>
    <row r="1514" spans="1:5" ht="30" x14ac:dyDescent="0.25">
      <c r="A1514" s="5" t="s">
        <v>2927</v>
      </c>
      <c r="B1514" s="15" t="s">
        <v>2928</v>
      </c>
      <c r="C1514" s="20" t="s">
        <v>371</v>
      </c>
      <c r="D1514" s="45">
        <v>974.4664306640625</v>
      </c>
      <c r="E1514" s="56">
        <v>974.3673095703125</v>
      </c>
    </row>
    <row r="1515" spans="1:5" ht="30" x14ac:dyDescent="0.25">
      <c r="A1515" s="5" t="s">
        <v>2929</v>
      </c>
      <c r="B1515" s="15" t="s">
        <v>2930</v>
      </c>
      <c r="C1515" s="20"/>
      <c r="D1515" s="12" t="s">
        <v>2931</v>
      </c>
      <c r="E1515" s="33" t="s">
        <v>2931</v>
      </c>
    </row>
    <row r="1516" spans="1:5" ht="30" x14ac:dyDescent="0.25">
      <c r="A1516" s="5" t="s">
        <v>2932</v>
      </c>
      <c r="B1516" s="15" t="s">
        <v>2933</v>
      </c>
      <c r="C1516" s="20"/>
      <c r="D1516" s="12" t="s">
        <v>2934</v>
      </c>
      <c r="E1516" s="33" t="s">
        <v>2934</v>
      </c>
    </row>
    <row r="1517" spans="1:5" ht="30" x14ac:dyDescent="0.25">
      <c r="A1517" s="5" t="s">
        <v>2935</v>
      </c>
      <c r="B1517" s="15" t="s">
        <v>2936</v>
      </c>
      <c r="C1517" s="20" t="s">
        <v>38</v>
      </c>
      <c r="D1517" s="46">
        <v>0</v>
      </c>
      <c r="E1517" s="57">
        <v>0</v>
      </c>
    </row>
    <row r="1518" spans="1:5" ht="30" x14ac:dyDescent="0.25">
      <c r="A1518" s="5" t="s">
        <v>2937</v>
      </c>
      <c r="B1518" s="15" t="s">
        <v>2938</v>
      </c>
      <c r="C1518" s="20" t="s">
        <v>38</v>
      </c>
      <c r="D1518" s="47">
        <v>0.20000544190406799</v>
      </c>
      <c r="E1518" s="58">
        <v>0.19998861849308014</v>
      </c>
    </row>
    <row r="1519" spans="1:5" ht="30" x14ac:dyDescent="0.25">
      <c r="A1519" s="5" t="s">
        <v>2939</v>
      </c>
      <c r="B1519" s="15" t="s">
        <v>2940</v>
      </c>
      <c r="C1519" s="20" t="s">
        <v>38</v>
      </c>
      <c r="D1519" s="43">
        <v>88.206100463867188</v>
      </c>
      <c r="E1519" s="54">
        <v>85.406593322753906</v>
      </c>
    </row>
    <row r="1520" spans="1:5" ht="30" x14ac:dyDescent="0.25">
      <c r="A1520" s="5" t="s">
        <v>2941</v>
      </c>
      <c r="B1520" s="15" t="s">
        <v>2942</v>
      </c>
      <c r="C1520" s="20" t="s">
        <v>30</v>
      </c>
      <c r="D1520" s="45">
        <v>537.2003173828125</v>
      </c>
      <c r="E1520" s="56">
        <v>536.159912109375</v>
      </c>
    </row>
    <row r="1521" spans="1:5" ht="30" x14ac:dyDescent="0.25">
      <c r="A1521" s="5" t="s">
        <v>2943</v>
      </c>
      <c r="B1521" s="15" t="s">
        <v>2944</v>
      </c>
      <c r="C1521" s="20" t="s">
        <v>371</v>
      </c>
      <c r="D1521" s="44">
        <v>3482.171630859375</v>
      </c>
      <c r="E1521" s="55">
        <v>3482.521484375</v>
      </c>
    </row>
    <row r="1522" spans="1:5" ht="30" x14ac:dyDescent="0.25">
      <c r="A1522" s="5" t="s">
        <v>2945</v>
      </c>
      <c r="B1522" s="15" t="s">
        <v>2946</v>
      </c>
      <c r="C1522" s="20" t="s">
        <v>41</v>
      </c>
      <c r="D1522" s="45">
        <v>408.21038818359375</v>
      </c>
      <c r="E1522" s="56">
        <v>372.10870361328125</v>
      </c>
    </row>
    <row r="1523" spans="1:5" ht="30" x14ac:dyDescent="0.25">
      <c r="A1523" s="5" t="s">
        <v>2947</v>
      </c>
      <c r="B1523" s="15" t="s">
        <v>2948</v>
      </c>
      <c r="C1523" s="20" t="s">
        <v>38</v>
      </c>
      <c r="D1523" s="43">
        <v>88.006095886230469</v>
      </c>
      <c r="E1523" s="54">
        <v>85.20660400390625</v>
      </c>
    </row>
    <row r="1524" spans="1:5" ht="30" x14ac:dyDescent="0.25">
      <c r="A1524" s="5" t="s">
        <v>2949</v>
      </c>
      <c r="B1524" s="15" t="s">
        <v>2950</v>
      </c>
      <c r="C1524" s="20" t="s">
        <v>30</v>
      </c>
      <c r="D1524" s="45">
        <v>537.115966796875</v>
      </c>
      <c r="E1524" s="56">
        <v>536.0751953125</v>
      </c>
    </row>
    <row r="1525" spans="1:5" ht="30" x14ac:dyDescent="0.25">
      <c r="A1525" s="5" t="s">
        <v>2951</v>
      </c>
      <c r="B1525" s="15" t="s">
        <v>2952</v>
      </c>
      <c r="C1525" s="20" t="s">
        <v>371</v>
      </c>
      <c r="D1525" s="44">
        <v>3482.171630859375</v>
      </c>
      <c r="E1525" s="55">
        <v>3482.521484375</v>
      </c>
    </row>
    <row r="1526" spans="1:5" x14ac:dyDescent="0.25">
      <c r="A1526" s="5" t="s">
        <v>2953</v>
      </c>
      <c r="B1526" s="15" t="s">
        <v>2954</v>
      </c>
      <c r="C1526" s="20"/>
      <c r="D1526" s="12" t="s">
        <v>2955</v>
      </c>
      <c r="E1526" s="33" t="s">
        <v>2955</v>
      </c>
    </row>
    <row r="1527" spans="1:5" x14ac:dyDescent="0.25">
      <c r="A1527" s="5" t="s">
        <v>2956</v>
      </c>
      <c r="B1527" s="15" t="s">
        <v>2957</v>
      </c>
      <c r="C1527" s="20"/>
      <c r="D1527" s="12" t="s">
        <v>2955</v>
      </c>
      <c r="E1527" s="33" t="s">
        <v>2955</v>
      </c>
    </row>
    <row r="1528" spans="1:5" x14ac:dyDescent="0.25">
      <c r="A1528" s="5" t="s">
        <v>2958</v>
      </c>
      <c r="B1528" s="15" t="s">
        <v>2959</v>
      </c>
      <c r="C1528" s="20" t="s">
        <v>38</v>
      </c>
      <c r="D1528" s="46">
        <v>0</v>
      </c>
      <c r="E1528" s="57">
        <v>0</v>
      </c>
    </row>
    <row r="1529" spans="1:5" x14ac:dyDescent="0.25">
      <c r="A1529" s="5" t="s">
        <v>2960</v>
      </c>
      <c r="B1529" s="15" t="s">
        <v>2961</v>
      </c>
      <c r="C1529" s="20" t="s">
        <v>38</v>
      </c>
      <c r="D1529" s="46">
        <v>0</v>
      </c>
      <c r="E1529" s="57">
        <v>0</v>
      </c>
    </row>
    <row r="1530" spans="1:5" x14ac:dyDescent="0.25">
      <c r="A1530" s="5" t="s">
        <v>2962</v>
      </c>
      <c r="B1530" s="15" t="s">
        <v>2963</v>
      </c>
      <c r="C1530" s="20" t="s">
        <v>38</v>
      </c>
      <c r="D1530" s="45">
        <v>120.30952453613281</v>
      </c>
      <c r="E1530" s="56">
        <v>116.51738739013672</v>
      </c>
    </row>
    <row r="1531" spans="1:5" x14ac:dyDescent="0.25">
      <c r="A1531" s="5" t="s">
        <v>2964</v>
      </c>
      <c r="B1531" s="15" t="s">
        <v>2965</v>
      </c>
      <c r="C1531" s="20" t="s">
        <v>30</v>
      </c>
      <c r="D1531" s="45">
        <v>152.19790649414062</v>
      </c>
      <c r="E1531" s="56">
        <v>152.25344848632812</v>
      </c>
    </row>
    <row r="1532" spans="1:5" x14ac:dyDescent="0.25">
      <c r="A1532" s="5" t="s">
        <v>2966</v>
      </c>
      <c r="B1532" s="15" t="s">
        <v>2967</v>
      </c>
      <c r="C1532" s="20" t="s">
        <v>371</v>
      </c>
      <c r="D1532" s="45">
        <v>648.80206298828125</v>
      </c>
      <c r="E1532" s="56">
        <v>648.80206298828125</v>
      </c>
    </row>
    <row r="1533" spans="1:5" x14ac:dyDescent="0.25">
      <c r="A1533" s="5" t="s">
        <v>2968</v>
      </c>
      <c r="B1533" s="15" t="s">
        <v>2969</v>
      </c>
      <c r="C1533" s="20" t="s">
        <v>41</v>
      </c>
      <c r="D1533" s="51">
        <v>2.9418970370898023E-7</v>
      </c>
      <c r="E1533" s="62">
        <v>2.9418970370898023E-7</v>
      </c>
    </row>
    <row r="1534" spans="1:5" x14ac:dyDescent="0.25">
      <c r="A1534" s="5" t="s">
        <v>2970</v>
      </c>
      <c r="B1534" s="15" t="s">
        <v>2971</v>
      </c>
      <c r="C1534" s="20" t="s">
        <v>38</v>
      </c>
      <c r="D1534" s="45">
        <v>120.30952453613281</v>
      </c>
      <c r="E1534" s="56">
        <v>116.51738739013672</v>
      </c>
    </row>
    <row r="1535" spans="1:5" x14ac:dyDescent="0.25">
      <c r="A1535" s="5" t="s">
        <v>2972</v>
      </c>
      <c r="B1535" s="15" t="s">
        <v>2973</v>
      </c>
      <c r="C1535" s="20" t="s">
        <v>30</v>
      </c>
      <c r="D1535" s="45">
        <v>152.19790649414062</v>
      </c>
      <c r="E1535" s="56">
        <v>152.25344848632812</v>
      </c>
    </row>
    <row r="1536" spans="1:5" x14ac:dyDescent="0.25">
      <c r="A1536" s="5" t="s">
        <v>2974</v>
      </c>
      <c r="B1536" s="15" t="s">
        <v>2975</v>
      </c>
      <c r="C1536" s="20" t="s">
        <v>371</v>
      </c>
      <c r="D1536" s="45">
        <v>648.80206298828125</v>
      </c>
      <c r="E1536" s="56">
        <v>648.80206298828125</v>
      </c>
    </row>
    <row r="1537" spans="1:5" x14ac:dyDescent="0.25">
      <c r="A1537" s="5" t="s">
        <v>2976</v>
      </c>
      <c r="B1537" s="15" t="s">
        <v>2977</v>
      </c>
      <c r="C1537" s="20"/>
      <c r="D1537" s="12" t="s">
        <v>2978</v>
      </c>
      <c r="E1537" s="33" t="s">
        <v>2978</v>
      </c>
    </row>
    <row r="1538" spans="1:5" x14ac:dyDescent="0.25">
      <c r="A1538" s="5" t="s">
        <v>2979</v>
      </c>
      <c r="B1538" s="15" t="s">
        <v>2980</v>
      </c>
      <c r="C1538" s="20"/>
      <c r="D1538" s="12" t="s">
        <v>2934</v>
      </c>
      <c r="E1538" s="33" t="s">
        <v>2934</v>
      </c>
    </row>
    <row r="1539" spans="1:5" x14ac:dyDescent="0.25">
      <c r="A1539" s="5" t="s">
        <v>2981</v>
      </c>
      <c r="B1539" s="15" t="s">
        <v>2982</v>
      </c>
      <c r="C1539" s="20" t="s">
        <v>38</v>
      </c>
      <c r="D1539" s="46">
        <v>0</v>
      </c>
      <c r="E1539" s="57">
        <v>0</v>
      </c>
    </row>
    <row r="1540" spans="1:5" x14ac:dyDescent="0.25">
      <c r="A1540" s="5" t="s">
        <v>2983</v>
      </c>
      <c r="B1540" s="15" t="s">
        <v>2984</v>
      </c>
      <c r="C1540" s="20" t="s">
        <v>38</v>
      </c>
      <c r="D1540" s="46">
        <v>0</v>
      </c>
      <c r="E1540" s="57">
        <v>0</v>
      </c>
    </row>
    <row r="1541" spans="1:5" x14ac:dyDescent="0.25">
      <c r="A1541" s="5" t="s">
        <v>2985</v>
      </c>
      <c r="B1541" s="15" t="s">
        <v>2986</v>
      </c>
      <c r="C1541" s="20" t="s">
        <v>38</v>
      </c>
      <c r="D1541" s="45">
        <v>120.30952453613281</v>
      </c>
      <c r="E1541" s="56">
        <v>116.51738739013672</v>
      </c>
    </row>
    <row r="1542" spans="1:5" x14ac:dyDescent="0.25">
      <c r="A1542" s="5" t="s">
        <v>2987</v>
      </c>
      <c r="B1542" s="15" t="s">
        <v>2988</v>
      </c>
      <c r="C1542" s="20" t="s">
        <v>30</v>
      </c>
      <c r="D1542" s="45">
        <v>158.07695007324219</v>
      </c>
      <c r="E1542" s="56">
        <v>157.94029235839844</v>
      </c>
    </row>
    <row r="1543" spans="1:5" x14ac:dyDescent="0.25">
      <c r="A1543" s="5" t="s">
        <v>2989</v>
      </c>
      <c r="B1543" s="15" t="s">
        <v>2990</v>
      </c>
      <c r="C1543" s="20" t="s">
        <v>371</v>
      </c>
      <c r="D1543" s="45">
        <v>673.9964599609375</v>
      </c>
      <c r="E1543" s="56">
        <v>673.17901611328125</v>
      </c>
    </row>
    <row r="1544" spans="1:5" x14ac:dyDescent="0.25">
      <c r="A1544" s="5" t="s">
        <v>2991</v>
      </c>
      <c r="B1544" s="15" t="s">
        <v>2992</v>
      </c>
      <c r="C1544" s="20" t="s">
        <v>41</v>
      </c>
      <c r="D1544" s="45">
        <v>204.58981323242187</v>
      </c>
      <c r="E1544" s="56">
        <v>186.49641418457031</v>
      </c>
    </row>
    <row r="1545" spans="1:5" x14ac:dyDescent="0.25">
      <c r="A1545" s="5" t="s">
        <v>2993</v>
      </c>
      <c r="B1545" s="15" t="s">
        <v>2994</v>
      </c>
      <c r="C1545" s="20" t="s">
        <v>38</v>
      </c>
      <c r="D1545" s="45">
        <v>120.30952453613281</v>
      </c>
      <c r="E1545" s="56">
        <v>116.51738739013672</v>
      </c>
    </row>
    <row r="1546" spans="1:5" x14ac:dyDescent="0.25">
      <c r="A1546" s="5" t="s">
        <v>2995</v>
      </c>
      <c r="B1546" s="15" t="s">
        <v>2996</v>
      </c>
      <c r="C1546" s="20" t="s">
        <v>30</v>
      </c>
      <c r="D1546" s="45">
        <v>158.07695007324219</v>
      </c>
      <c r="E1546" s="56">
        <v>157.94029235839844</v>
      </c>
    </row>
    <row r="1547" spans="1:5" x14ac:dyDescent="0.25">
      <c r="A1547" s="5" t="s">
        <v>2997</v>
      </c>
      <c r="B1547" s="15" t="s">
        <v>2998</v>
      </c>
      <c r="C1547" s="20" t="s">
        <v>371</v>
      </c>
      <c r="D1547" s="45">
        <v>673.9964599609375</v>
      </c>
      <c r="E1547" s="56">
        <v>673.17901611328125</v>
      </c>
    </row>
    <row r="1548" spans="1:5" x14ac:dyDescent="0.25">
      <c r="A1548" s="5" t="s">
        <v>2999</v>
      </c>
      <c r="B1548" s="15" t="s">
        <v>3000</v>
      </c>
      <c r="C1548" s="20"/>
      <c r="D1548" s="12" t="s">
        <v>2978</v>
      </c>
      <c r="E1548" s="33" t="s">
        <v>2978</v>
      </c>
    </row>
    <row r="1549" spans="1:5" x14ac:dyDescent="0.25">
      <c r="A1549" s="5" t="s">
        <v>3001</v>
      </c>
      <c r="B1549" s="15" t="s">
        <v>3002</v>
      </c>
      <c r="C1549" s="20"/>
      <c r="D1549" s="12" t="s">
        <v>2934</v>
      </c>
      <c r="E1549" s="33" t="s">
        <v>2934</v>
      </c>
    </row>
    <row r="1550" spans="1:5" x14ac:dyDescent="0.25">
      <c r="A1550" s="5" t="s">
        <v>3003</v>
      </c>
      <c r="B1550" s="15" t="s">
        <v>3004</v>
      </c>
      <c r="C1550" s="20" t="s">
        <v>38</v>
      </c>
      <c r="D1550" s="46">
        <v>0</v>
      </c>
      <c r="E1550" s="57">
        <v>0</v>
      </c>
    </row>
    <row r="1551" spans="1:5" x14ac:dyDescent="0.25">
      <c r="A1551" s="5" t="s">
        <v>3005</v>
      </c>
      <c r="B1551" s="15" t="s">
        <v>3006</v>
      </c>
      <c r="C1551" s="20" t="s">
        <v>38</v>
      </c>
      <c r="D1551" s="46">
        <v>0</v>
      </c>
      <c r="E1551" s="57">
        <v>0</v>
      </c>
    </row>
    <row r="1552" spans="1:5" x14ac:dyDescent="0.25">
      <c r="A1552" s="5" t="s">
        <v>3007</v>
      </c>
      <c r="B1552" s="15" t="s">
        <v>3008</v>
      </c>
      <c r="C1552" s="20" t="s">
        <v>38</v>
      </c>
      <c r="D1552" s="45">
        <v>120.30952453613281</v>
      </c>
      <c r="E1552" s="56">
        <v>116.51738739013672</v>
      </c>
    </row>
    <row r="1553" spans="1:5" x14ac:dyDescent="0.25">
      <c r="A1553" s="5" t="s">
        <v>3009</v>
      </c>
      <c r="B1553" s="15" t="s">
        <v>3010</v>
      </c>
      <c r="C1553" s="20" t="s">
        <v>30</v>
      </c>
      <c r="D1553" s="45">
        <v>158.07695007324219</v>
      </c>
      <c r="E1553" s="56">
        <v>157.94029235839844</v>
      </c>
    </row>
    <row r="1554" spans="1:5" x14ac:dyDescent="0.25">
      <c r="A1554" s="5" t="s">
        <v>3011</v>
      </c>
      <c r="B1554" s="15" t="s">
        <v>3012</v>
      </c>
      <c r="C1554" s="20" t="s">
        <v>371</v>
      </c>
      <c r="D1554" s="45">
        <v>673.9964599609375</v>
      </c>
      <c r="E1554" s="56">
        <v>673.17901611328125</v>
      </c>
    </row>
    <row r="1555" spans="1:5" x14ac:dyDescent="0.25">
      <c r="A1555" s="5" t="s">
        <v>3013</v>
      </c>
      <c r="B1555" s="15" t="s">
        <v>3014</v>
      </c>
      <c r="C1555" s="20" t="s">
        <v>41</v>
      </c>
      <c r="D1555" s="45">
        <v>204.58982849121094</v>
      </c>
      <c r="E1555" s="56">
        <v>186.49642944335937</v>
      </c>
    </row>
    <row r="1556" spans="1:5" x14ac:dyDescent="0.25">
      <c r="A1556" s="5" t="s">
        <v>3015</v>
      </c>
      <c r="B1556" s="15" t="s">
        <v>3016</v>
      </c>
      <c r="C1556" s="20" t="s">
        <v>38</v>
      </c>
      <c r="D1556" s="45">
        <v>120.30952453613281</v>
      </c>
      <c r="E1556" s="56">
        <v>116.51738739013672</v>
      </c>
    </row>
    <row r="1557" spans="1:5" x14ac:dyDescent="0.25">
      <c r="A1557" s="5" t="s">
        <v>3017</v>
      </c>
      <c r="B1557" s="15" t="s">
        <v>3018</v>
      </c>
      <c r="C1557" s="20" t="s">
        <v>30</v>
      </c>
      <c r="D1557" s="45">
        <v>158.07695007324219</v>
      </c>
      <c r="E1557" s="56">
        <v>157.94029235839844</v>
      </c>
    </row>
    <row r="1558" spans="1:5" x14ac:dyDescent="0.25">
      <c r="A1558" s="5" t="s">
        <v>3019</v>
      </c>
      <c r="B1558" s="15" t="s">
        <v>3020</v>
      </c>
      <c r="C1558" s="20" t="s">
        <v>371</v>
      </c>
      <c r="D1558" s="45">
        <v>673.9964599609375</v>
      </c>
      <c r="E1558" s="56">
        <v>673.17901611328125</v>
      </c>
    </row>
    <row r="1559" spans="1:5" x14ac:dyDescent="0.25">
      <c r="A1559" s="5" t="s">
        <v>3021</v>
      </c>
      <c r="B1559" s="15" t="s">
        <v>3022</v>
      </c>
      <c r="C1559" s="20"/>
      <c r="D1559" s="12" t="s">
        <v>3023</v>
      </c>
      <c r="E1559" s="33" t="s">
        <v>3023</v>
      </c>
    </row>
    <row r="1560" spans="1:5" x14ac:dyDescent="0.25">
      <c r="A1560" s="5" t="s">
        <v>3024</v>
      </c>
      <c r="B1560" s="15" t="s">
        <v>3025</v>
      </c>
      <c r="C1560" s="20"/>
      <c r="D1560" s="12" t="s">
        <v>2934</v>
      </c>
      <c r="E1560" s="33" t="s">
        <v>2934</v>
      </c>
    </row>
    <row r="1561" spans="1:5" x14ac:dyDescent="0.25">
      <c r="A1561" s="5" t="s">
        <v>3026</v>
      </c>
      <c r="B1561" s="15" t="s">
        <v>3027</v>
      </c>
      <c r="C1561" s="20" t="s">
        <v>38</v>
      </c>
      <c r="D1561" s="46">
        <v>0</v>
      </c>
      <c r="E1561" s="57">
        <v>0</v>
      </c>
    </row>
    <row r="1562" spans="1:5" x14ac:dyDescent="0.25">
      <c r="A1562" s="5" t="s">
        <v>3028</v>
      </c>
      <c r="B1562" s="15" t="s">
        <v>3029</v>
      </c>
      <c r="C1562" s="20" t="s">
        <v>38</v>
      </c>
      <c r="D1562" s="46">
        <v>0</v>
      </c>
      <c r="E1562" s="57">
        <v>0</v>
      </c>
    </row>
    <row r="1563" spans="1:5" x14ac:dyDescent="0.25">
      <c r="A1563" s="5" t="s">
        <v>3030</v>
      </c>
      <c r="B1563" s="15" t="s">
        <v>3031</v>
      </c>
      <c r="C1563" s="20" t="s">
        <v>38</v>
      </c>
      <c r="D1563" s="42">
        <v>3.4473249912261963</v>
      </c>
      <c r="E1563" s="53">
        <v>3.4473249912261963</v>
      </c>
    </row>
    <row r="1564" spans="1:5" x14ac:dyDescent="0.25">
      <c r="A1564" s="5" t="s">
        <v>3032</v>
      </c>
      <c r="B1564" s="15" t="s">
        <v>3033</v>
      </c>
      <c r="C1564" s="20" t="s">
        <v>30</v>
      </c>
      <c r="D1564" s="45">
        <v>138.328857421875</v>
      </c>
      <c r="E1564" s="56">
        <v>138.328857421875</v>
      </c>
    </row>
    <row r="1565" spans="1:5" x14ac:dyDescent="0.25">
      <c r="A1565" s="5" t="s">
        <v>3034</v>
      </c>
      <c r="B1565" s="15" t="s">
        <v>3035</v>
      </c>
      <c r="C1565" s="20" t="s">
        <v>371</v>
      </c>
      <c r="D1565" s="45">
        <v>648.80206298828125</v>
      </c>
      <c r="E1565" s="56">
        <v>648.80206298828125</v>
      </c>
    </row>
    <row r="1566" spans="1:5" x14ac:dyDescent="0.25">
      <c r="A1566" s="5" t="s">
        <v>3036</v>
      </c>
      <c r="B1566" s="15" t="s">
        <v>3037</v>
      </c>
      <c r="C1566" s="20" t="s">
        <v>41</v>
      </c>
      <c r="D1566" s="45">
        <v>204.58981323242187</v>
      </c>
      <c r="E1566" s="56">
        <v>186.49641418457031</v>
      </c>
    </row>
    <row r="1567" spans="1:5" x14ac:dyDescent="0.25">
      <c r="A1567" s="5" t="s">
        <v>3038</v>
      </c>
      <c r="B1567" s="15" t="s">
        <v>3039</v>
      </c>
      <c r="C1567" s="20" t="s">
        <v>38</v>
      </c>
      <c r="D1567" s="42">
        <v>3.4473249912261963</v>
      </c>
      <c r="E1567" s="53">
        <v>3.4473249912261963</v>
      </c>
    </row>
    <row r="1568" spans="1:5" x14ac:dyDescent="0.25">
      <c r="A1568" s="5" t="s">
        <v>3040</v>
      </c>
      <c r="B1568" s="15" t="s">
        <v>3041</v>
      </c>
      <c r="C1568" s="20" t="s">
        <v>30</v>
      </c>
      <c r="D1568" s="45">
        <v>138.328857421875</v>
      </c>
      <c r="E1568" s="56">
        <v>138.328857421875</v>
      </c>
    </row>
    <row r="1569" spans="1:5" x14ac:dyDescent="0.25">
      <c r="A1569" s="5" t="s">
        <v>3042</v>
      </c>
      <c r="B1569" s="15" t="s">
        <v>3043</v>
      </c>
      <c r="C1569" s="20" t="s">
        <v>371</v>
      </c>
      <c r="D1569" s="45">
        <v>648.80206298828125</v>
      </c>
      <c r="E1569" s="56">
        <v>648.80206298828125</v>
      </c>
    </row>
    <row r="1570" spans="1:5" x14ac:dyDescent="0.25">
      <c r="A1570" s="5" t="s">
        <v>3044</v>
      </c>
      <c r="B1570" s="15" t="s">
        <v>3045</v>
      </c>
      <c r="C1570" s="20"/>
      <c r="D1570" s="12" t="s">
        <v>2955</v>
      </c>
      <c r="E1570" s="33" t="s">
        <v>2955</v>
      </c>
    </row>
    <row r="1571" spans="1:5" x14ac:dyDescent="0.25">
      <c r="A1571" s="5" t="s">
        <v>3046</v>
      </c>
      <c r="B1571" s="15" t="s">
        <v>3047</v>
      </c>
      <c r="C1571" s="20"/>
      <c r="D1571" s="12" t="s">
        <v>2934</v>
      </c>
      <c r="E1571" s="33" t="s">
        <v>2934</v>
      </c>
    </row>
    <row r="1572" spans="1:5" x14ac:dyDescent="0.25">
      <c r="A1572" s="5" t="s">
        <v>3048</v>
      </c>
      <c r="B1572" s="15" t="s">
        <v>3049</v>
      </c>
      <c r="C1572" s="20" t="s">
        <v>38</v>
      </c>
      <c r="D1572" s="46">
        <v>0</v>
      </c>
      <c r="E1572" s="57">
        <v>0</v>
      </c>
    </row>
    <row r="1573" spans="1:5" x14ac:dyDescent="0.25">
      <c r="A1573" s="5" t="s">
        <v>3050</v>
      </c>
      <c r="B1573" s="15" t="s">
        <v>3051</v>
      </c>
      <c r="C1573" s="20" t="s">
        <v>38</v>
      </c>
      <c r="D1573" s="46">
        <v>0</v>
      </c>
      <c r="E1573" s="57">
        <v>0</v>
      </c>
    </row>
    <row r="1574" spans="1:5" x14ac:dyDescent="0.25">
      <c r="A1574" s="5" t="s">
        <v>3052</v>
      </c>
      <c r="B1574" s="15" t="s">
        <v>3053</v>
      </c>
      <c r="C1574" s="20" t="s">
        <v>38</v>
      </c>
      <c r="D1574" s="42">
        <v>3.4473249912261963</v>
      </c>
      <c r="E1574" s="53">
        <v>3.4473249912261963</v>
      </c>
    </row>
    <row r="1575" spans="1:5" x14ac:dyDescent="0.25">
      <c r="A1575" s="5" t="s">
        <v>3054</v>
      </c>
      <c r="B1575" s="15" t="s">
        <v>3055</v>
      </c>
      <c r="C1575" s="20" t="s">
        <v>30</v>
      </c>
      <c r="D1575" s="45">
        <v>138.328857421875</v>
      </c>
      <c r="E1575" s="56">
        <v>138.328857421875</v>
      </c>
    </row>
    <row r="1576" spans="1:5" x14ac:dyDescent="0.25">
      <c r="A1576" s="5" t="s">
        <v>3056</v>
      </c>
      <c r="B1576" s="15" t="s">
        <v>3057</v>
      </c>
      <c r="C1576" s="20" t="s">
        <v>371</v>
      </c>
      <c r="D1576" s="45">
        <v>648.80206298828125</v>
      </c>
      <c r="E1576" s="56">
        <v>648.80206298828125</v>
      </c>
    </row>
    <row r="1577" spans="1:5" x14ac:dyDescent="0.25">
      <c r="A1577" s="5" t="s">
        <v>3058</v>
      </c>
      <c r="B1577" s="15" t="s">
        <v>3059</v>
      </c>
      <c r="C1577" s="20" t="s">
        <v>41</v>
      </c>
      <c r="D1577" s="51">
        <v>2.9418970370898023E-7</v>
      </c>
      <c r="E1577" s="62">
        <v>2.9418970370898023E-7</v>
      </c>
    </row>
    <row r="1578" spans="1:5" x14ac:dyDescent="0.25">
      <c r="A1578" s="5" t="s">
        <v>3060</v>
      </c>
      <c r="B1578" s="15" t="s">
        <v>3061</v>
      </c>
      <c r="C1578" s="20" t="s">
        <v>38</v>
      </c>
      <c r="D1578" s="42">
        <v>3.4473249912261963</v>
      </c>
      <c r="E1578" s="53">
        <v>3.4473249912261963</v>
      </c>
    </row>
    <row r="1579" spans="1:5" x14ac:dyDescent="0.25">
      <c r="A1579" s="5" t="s">
        <v>3062</v>
      </c>
      <c r="B1579" s="15" t="s">
        <v>3063</v>
      </c>
      <c r="C1579" s="20" t="s">
        <v>30</v>
      </c>
      <c r="D1579" s="45">
        <v>138.328857421875</v>
      </c>
      <c r="E1579" s="56">
        <v>138.328857421875</v>
      </c>
    </row>
    <row r="1580" spans="1:5" x14ac:dyDescent="0.25">
      <c r="A1580" s="5" t="s">
        <v>3064</v>
      </c>
      <c r="B1580" s="15" t="s">
        <v>3065</v>
      </c>
      <c r="C1580" s="20" t="s">
        <v>371</v>
      </c>
      <c r="D1580" s="45">
        <v>648.80206298828125</v>
      </c>
      <c r="E1580" s="56">
        <v>648.80206298828125</v>
      </c>
    </row>
    <row r="1581" spans="1:5" x14ac:dyDescent="0.25">
      <c r="A1581" s="5" t="s">
        <v>3066</v>
      </c>
      <c r="B1581" s="15" t="s">
        <v>3067</v>
      </c>
      <c r="C1581" s="20"/>
      <c r="D1581" s="12" t="s">
        <v>3023</v>
      </c>
      <c r="E1581" s="33" t="s">
        <v>3023</v>
      </c>
    </row>
    <row r="1582" spans="1:5" x14ac:dyDescent="0.25">
      <c r="A1582" s="5" t="s">
        <v>3068</v>
      </c>
      <c r="B1582" s="15" t="s">
        <v>3069</v>
      </c>
      <c r="C1582" s="20"/>
      <c r="D1582" s="12" t="s">
        <v>2934</v>
      </c>
      <c r="E1582" s="33" t="s">
        <v>2934</v>
      </c>
    </row>
    <row r="1583" spans="1:5" x14ac:dyDescent="0.25">
      <c r="A1583" s="5" t="s">
        <v>3070</v>
      </c>
      <c r="B1583" s="15" t="s">
        <v>3071</v>
      </c>
      <c r="C1583" s="20" t="s">
        <v>38</v>
      </c>
      <c r="D1583" s="46">
        <v>0</v>
      </c>
      <c r="E1583" s="57">
        <v>0</v>
      </c>
    </row>
    <row r="1584" spans="1:5" x14ac:dyDescent="0.25">
      <c r="A1584" s="5" t="s">
        <v>3072</v>
      </c>
      <c r="B1584" s="15" t="s">
        <v>3073</v>
      </c>
      <c r="C1584" s="20" t="s">
        <v>38</v>
      </c>
      <c r="D1584" s="46">
        <v>0</v>
      </c>
      <c r="E1584" s="57">
        <v>0</v>
      </c>
    </row>
    <row r="1585" spans="1:5" x14ac:dyDescent="0.25">
      <c r="A1585" s="5" t="s">
        <v>3074</v>
      </c>
      <c r="B1585" s="15" t="s">
        <v>3075</v>
      </c>
      <c r="C1585" s="20" t="s">
        <v>38</v>
      </c>
      <c r="D1585" s="42">
        <v>3.4473249912261963</v>
      </c>
      <c r="E1585" s="53">
        <v>3.4473249912261963</v>
      </c>
    </row>
    <row r="1586" spans="1:5" x14ac:dyDescent="0.25">
      <c r="A1586" s="5" t="s">
        <v>3076</v>
      </c>
      <c r="B1586" s="15" t="s">
        <v>3077</v>
      </c>
      <c r="C1586" s="20" t="s">
        <v>30</v>
      </c>
      <c r="D1586" s="45">
        <v>138.328857421875</v>
      </c>
      <c r="E1586" s="56">
        <v>138.328857421875</v>
      </c>
    </row>
    <row r="1587" spans="1:5" x14ac:dyDescent="0.25">
      <c r="A1587" s="5" t="s">
        <v>3078</v>
      </c>
      <c r="B1587" s="15" t="s">
        <v>3079</v>
      </c>
      <c r="C1587" s="20" t="s">
        <v>371</v>
      </c>
      <c r="D1587" s="45">
        <v>648.80206298828125</v>
      </c>
      <c r="E1587" s="56">
        <v>648.80206298828125</v>
      </c>
    </row>
    <row r="1588" spans="1:5" x14ac:dyDescent="0.25">
      <c r="A1588" s="5" t="s">
        <v>3080</v>
      </c>
      <c r="B1588" s="15" t="s">
        <v>3081</v>
      </c>
      <c r="C1588" s="20" t="s">
        <v>41</v>
      </c>
      <c r="D1588" s="45">
        <v>204.58982849121094</v>
      </c>
      <c r="E1588" s="56">
        <v>186.49642944335937</v>
      </c>
    </row>
    <row r="1589" spans="1:5" x14ac:dyDescent="0.25">
      <c r="A1589" s="5" t="s">
        <v>3082</v>
      </c>
      <c r="B1589" s="15" t="s">
        <v>3083</v>
      </c>
      <c r="C1589" s="20" t="s">
        <v>38</v>
      </c>
      <c r="D1589" s="42">
        <v>3.4473249912261963</v>
      </c>
      <c r="E1589" s="53">
        <v>3.4473249912261963</v>
      </c>
    </row>
    <row r="1590" spans="1:5" x14ac:dyDescent="0.25">
      <c r="A1590" s="5" t="s">
        <v>3084</v>
      </c>
      <c r="B1590" s="15" t="s">
        <v>3085</v>
      </c>
      <c r="C1590" s="20" t="s">
        <v>30</v>
      </c>
      <c r="D1590" s="45">
        <v>138.328857421875</v>
      </c>
      <c r="E1590" s="56">
        <v>138.328857421875</v>
      </c>
    </row>
    <row r="1591" spans="1:5" x14ac:dyDescent="0.25">
      <c r="A1591" s="5" t="s">
        <v>3086</v>
      </c>
      <c r="B1591" s="15" t="s">
        <v>3087</v>
      </c>
      <c r="C1591" s="20" t="s">
        <v>371</v>
      </c>
      <c r="D1591" s="45">
        <v>648.80206298828125</v>
      </c>
      <c r="E1591" s="56">
        <v>648.80206298828125</v>
      </c>
    </row>
    <row r="1592" spans="1:5" x14ac:dyDescent="0.25">
      <c r="A1592" s="5" t="s">
        <v>3088</v>
      </c>
      <c r="B1592" s="15" t="s">
        <v>699</v>
      </c>
      <c r="C1592" s="20" t="s">
        <v>38</v>
      </c>
      <c r="D1592" s="42">
        <v>2.75</v>
      </c>
      <c r="E1592" s="53">
        <v>2.75</v>
      </c>
    </row>
    <row r="1593" spans="1:5" x14ac:dyDescent="0.25">
      <c r="A1593" s="5" t="s">
        <v>3089</v>
      </c>
      <c r="B1593" s="15" t="s">
        <v>3090</v>
      </c>
      <c r="C1593" s="20" t="s">
        <v>30</v>
      </c>
      <c r="D1593" s="43">
        <v>39.311820983886719</v>
      </c>
      <c r="E1593" s="54">
        <v>37.39324951171875</v>
      </c>
    </row>
    <row r="1594" spans="1:5" x14ac:dyDescent="0.25">
      <c r="A1594" s="5" t="s">
        <v>3091</v>
      </c>
      <c r="B1594" s="15" t="s">
        <v>3092</v>
      </c>
      <c r="C1594" s="20" t="s">
        <v>371</v>
      </c>
      <c r="D1594" s="45">
        <v>164.83578491210937</v>
      </c>
      <c r="E1594" s="56">
        <v>156.81500244140625</v>
      </c>
    </row>
    <row r="1595" spans="1:5" x14ac:dyDescent="0.25">
      <c r="A1595" s="5" t="s">
        <v>3093</v>
      </c>
      <c r="B1595" s="15" t="s">
        <v>3094</v>
      </c>
      <c r="C1595" s="20" t="s">
        <v>41</v>
      </c>
      <c r="D1595" s="44">
        <v>15118.5244140625</v>
      </c>
      <c r="E1595" s="55">
        <v>13806.7119140625</v>
      </c>
    </row>
    <row r="1596" spans="1:5" x14ac:dyDescent="0.25">
      <c r="A1596" s="5" t="s">
        <v>3095</v>
      </c>
      <c r="B1596" s="15" t="s">
        <v>705</v>
      </c>
      <c r="C1596" s="20" t="s">
        <v>38</v>
      </c>
      <c r="D1596" s="42">
        <v>1.0135135650634766</v>
      </c>
      <c r="E1596" s="53">
        <v>1.0135135650634766</v>
      </c>
    </row>
    <row r="1597" spans="1:5" x14ac:dyDescent="0.25">
      <c r="A1597" s="5" t="s">
        <v>3096</v>
      </c>
      <c r="B1597" s="15" t="s">
        <v>707</v>
      </c>
      <c r="C1597" s="20" t="s">
        <v>30</v>
      </c>
      <c r="D1597" s="43">
        <v>29.241628646850586</v>
      </c>
      <c r="E1597" s="54">
        <v>27.322345733642578</v>
      </c>
    </row>
    <row r="1598" spans="1:5" x14ac:dyDescent="0.25">
      <c r="A1598" s="5" t="s">
        <v>3097</v>
      </c>
      <c r="B1598" s="15" t="s">
        <v>3098</v>
      </c>
      <c r="C1598" s="20" t="s">
        <v>371</v>
      </c>
      <c r="D1598" s="45">
        <v>122.57319641113281</v>
      </c>
      <c r="E1598" s="56">
        <v>114.54660034179687</v>
      </c>
    </row>
    <row r="1599" spans="1:5" x14ac:dyDescent="0.25">
      <c r="A1599" s="5" t="s">
        <v>3099</v>
      </c>
      <c r="B1599" s="15" t="s">
        <v>711</v>
      </c>
      <c r="C1599" s="20" t="s">
        <v>41</v>
      </c>
      <c r="D1599" s="44">
        <v>15118.5244140625</v>
      </c>
      <c r="E1599" s="55">
        <v>13806.7119140625</v>
      </c>
    </row>
    <row r="1600" spans="1:5" ht="30" x14ac:dyDescent="0.25">
      <c r="A1600" s="5" t="s">
        <v>3100</v>
      </c>
      <c r="B1600" s="15" t="s">
        <v>3101</v>
      </c>
      <c r="C1600" s="20"/>
      <c r="D1600" s="12" t="s">
        <v>1358</v>
      </c>
      <c r="E1600" s="33" t="s">
        <v>1358</v>
      </c>
    </row>
    <row r="1601" spans="1:5" ht="30" x14ac:dyDescent="0.25">
      <c r="A1601" s="5" t="s">
        <v>3102</v>
      </c>
      <c r="B1601" s="15" t="s">
        <v>717</v>
      </c>
      <c r="C1601" s="20" t="s">
        <v>38</v>
      </c>
      <c r="D1601" s="47">
        <v>9.8499998450279236E-2</v>
      </c>
      <c r="E1601" s="58">
        <v>9.8499998450279236E-2</v>
      </c>
    </row>
    <row r="1602" spans="1:5" ht="30" x14ac:dyDescent="0.25">
      <c r="A1602" s="5" t="s">
        <v>3103</v>
      </c>
      <c r="B1602" s="15" t="s">
        <v>3104</v>
      </c>
      <c r="C1602" s="20" t="s">
        <v>30</v>
      </c>
      <c r="D1602" s="43">
        <v>45.512248992919922</v>
      </c>
      <c r="E1602" s="54">
        <v>45.512248992919922</v>
      </c>
    </row>
    <row r="1603" spans="1:5" ht="30" x14ac:dyDescent="0.25">
      <c r="A1603" s="5" t="s">
        <v>3105</v>
      </c>
      <c r="B1603" s="15" t="s">
        <v>3106</v>
      </c>
      <c r="C1603" s="20" t="s">
        <v>155</v>
      </c>
      <c r="D1603" s="44">
        <v>175732.484375</v>
      </c>
      <c r="E1603" s="55">
        <v>160509</v>
      </c>
    </row>
    <row r="1604" spans="1:5" ht="30" x14ac:dyDescent="0.25">
      <c r="A1604" s="5" t="s">
        <v>3107</v>
      </c>
      <c r="B1604" s="15" t="s">
        <v>3108</v>
      </c>
      <c r="C1604" s="20" t="s">
        <v>38</v>
      </c>
      <c r="D1604" s="47">
        <v>0.34473249316215515</v>
      </c>
      <c r="E1604" s="58">
        <v>0.34473249316215515</v>
      </c>
    </row>
    <row r="1605" spans="1:5" x14ac:dyDescent="0.25">
      <c r="A1605" s="5" t="s">
        <v>3109</v>
      </c>
      <c r="B1605" s="15" t="s">
        <v>3110</v>
      </c>
      <c r="C1605" s="20" t="s">
        <v>155</v>
      </c>
      <c r="D1605" s="44">
        <v>110027.09375</v>
      </c>
      <c r="E1605" s="55">
        <v>99960.1640625</v>
      </c>
    </row>
    <row r="1606" spans="1:5" ht="30" x14ac:dyDescent="0.25">
      <c r="A1606" s="5" t="s">
        <v>3111</v>
      </c>
      <c r="B1606" s="15" t="s">
        <v>3112</v>
      </c>
      <c r="C1606" s="20" t="s">
        <v>33</v>
      </c>
      <c r="D1606" s="43">
        <v>98.604286193847656</v>
      </c>
      <c r="E1606" s="54">
        <v>98.588218688964844</v>
      </c>
    </row>
    <row r="1607" spans="1:5" ht="30" x14ac:dyDescent="0.25">
      <c r="A1607" s="5" t="s">
        <v>3113</v>
      </c>
      <c r="B1607" s="15" t="s">
        <v>3114</v>
      </c>
      <c r="C1607" s="20" t="s">
        <v>155</v>
      </c>
      <c r="D1607" s="45">
        <v>173.29266357421875</v>
      </c>
      <c r="E1607" s="56">
        <v>157.43724060058594</v>
      </c>
    </row>
    <row r="1608" spans="1:5" x14ac:dyDescent="0.25">
      <c r="A1608" s="5" t="s">
        <v>3115</v>
      </c>
      <c r="B1608" s="15" t="s">
        <v>3116</v>
      </c>
      <c r="C1608" s="20" t="s">
        <v>155</v>
      </c>
      <c r="D1608" s="43">
        <v>57.764225006103516</v>
      </c>
      <c r="E1608" s="54">
        <v>52.479084014892578</v>
      </c>
    </row>
    <row r="1609" spans="1:5" x14ac:dyDescent="0.25">
      <c r="A1609" s="5" t="s">
        <v>3117</v>
      </c>
      <c r="B1609" s="15" t="s">
        <v>3118</v>
      </c>
      <c r="C1609" s="20" t="s">
        <v>3119</v>
      </c>
      <c r="D1609" s="45">
        <v>128.36495971679687</v>
      </c>
      <c r="E1609" s="56">
        <v>116.62018585205078</v>
      </c>
    </row>
    <row r="1610" spans="1:5" ht="30" x14ac:dyDescent="0.25">
      <c r="A1610" s="5" t="s">
        <v>3120</v>
      </c>
      <c r="B1610" s="15" t="s">
        <v>3121</v>
      </c>
      <c r="C1610" s="20"/>
      <c r="D1610" s="47">
        <v>0.89999997615814209</v>
      </c>
      <c r="E1610" s="58">
        <v>0.89999997615814209</v>
      </c>
    </row>
    <row r="1611" spans="1:5" ht="30" x14ac:dyDescent="0.25">
      <c r="A1611" s="5" t="s">
        <v>3122</v>
      </c>
      <c r="B1611" s="15" t="s">
        <v>3123</v>
      </c>
      <c r="C1611" s="20" t="s">
        <v>33</v>
      </c>
      <c r="D1611" s="43">
        <v>98.623291015625</v>
      </c>
      <c r="E1611" s="54">
        <v>98.607437133789063</v>
      </c>
    </row>
    <row r="1612" spans="1:5" ht="30" x14ac:dyDescent="0.25">
      <c r="A1612" s="5" t="s">
        <v>3124</v>
      </c>
      <c r="B1612" s="15" t="s">
        <v>3125</v>
      </c>
      <c r="C1612" s="20" t="s">
        <v>38</v>
      </c>
      <c r="D1612" s="43">
        <v>90.772491455078125</v>
      </c>
      <c r="E1612" s="54">
        <v>87.884994506835938</v>
      </c>
    </row>
    <row r="1613" spans="1:5" ht="30" x14ac:dyDescent="0.25">
      <c r="A1613" s="5" t="s">
        <v>3126</v>
      </c>
      <c r="B1613" s="15" t="s">
        <v>3127</v>
      </c>
      <c r="C1613" s="20" t="s">
        <v>30</v>
      </c>
      <c r="D1613" s="45">
        <v>536.45916748046875</v>
      </c>
      <c r="E1613" s="56">
        <v>535.4361572265625</v>
      </c>
    </row>
    <row r="1614" spans="1:5" ht="30" x14ac:dyDescent="0.25">
      <c r="A1614" s="5" t="s">
        <v>3128</v>
      </c>
      <c r="B1614" s="15" t="s">
        <v>3129</v>
      </c>
      <c r="C1614" s="20" t="s">
        <v>41</v>
      </c>
      <c r="D1614" s="45">
        <v>407.6177978515625</v>
      </c>
      <c r="E1614" s="56">
        <v>371.56784057617187</v>
      </c>
    </row>
    <row r="1615" spans="1:5" ht="30" x14ac:dyDescent="0.25">
      <c r="A1615" s="5" t="s">
        <v>3130</v>
      </c>
      <c r="B1615" s="15" t="s">
        <v>3131</v>
      </c>
      <c r="C1615" s="20"/>
      <c r="D1615" s="42">
        <v>1</v>
      </c>
      <c r="E1615" s="53">
        <v>1</v>
      </c>
    </row>
    <row r="1616" spans="1:5" ht="30" x14ac:dyDescent="0.25">
      <c r="A1616" s="5" t="s">
        <v>3132</v>
      </c>
      <c r="B1616" s="15" t="s">
        <v>3133</v>
      </c>
      <c r="C1616" s="20"/>
      <c r="D1616" s="42">
        <v>7</v>
      </c>
      <c r="E1616" s="53">
        <v>7</v>
      </c>
    </row>
    <row r="1617" spans="1:5" ht="30" x14ac:dyDescent="0.25">
      <c r="A1617" s="5" t="s">
        <v>3134</v>
      </c>
      <c r="B1617" s="15" t="s">
        <v>3135</v>
      </c>
      <c r="C1617" s="20"/>
      <c r="D1617" s="46">
        <v>0</v>
      </c>
      <c r="E1617" s="57">
        <v>0</v>
      </c>
    </row>
    <row r="1618" spans="1:5" x14ac:dyDescent="0.25">
      <c r="A1618" s="5" t="s">
        <v>3136</v>
      </c>
      <c r="B1618" s="15" t="s">
        <v>3137</v>
      </c>
      <c r="C1618" s="20"/>
      <c r="D1618" s="12" t="s">
        <v>1596</v>
      </c>
      <c r="E1618" s="33" t="s">
        <v>1596</v>
      </c>
    </row>
    <row r="1619" spans="1:5" ht="30" x14ac:dyDescent="0.25">
      <c r="A1619" s="5" t="s">
        <v>3138</v>
      </c>
      <c r="B1619" s="15" t="s">
        <v>3139</v>
      </c>
      <c r="C1619" s="20" t="s">
        <v>155</v>
      </c>
      <c r="D1619" s="44">
        <v>115528.4453125</v>
      </c>
      <c r="E1619" s="55">
        <v>104958.1640625</v>
      </c>
    </row>
    <row r="1620" spans="1:5" ht="30" x14ac:dyDescent="0.25">
      <c r="A1620" s="5" t="s">
        <v>3140</v>
      </c>
      <c r="B1620" s="15" t="s">
        <v>3141</v>
      </c>
      <c r="C1620" s="20" t="s">
        <v>33</v>
      </c>
      <c r="D1620" s="43">
        <v>98.623291015625</v>
      </c>
      <c r="E1620" s="54">
        <v>98.607437133789063</v>
      </c>
    </row>
    <row r="1621" spans="1:5" ht="30" x14ac:dyDescent="0.25">
      <c r="A1621" s="5" t="s">
        <v>788</v>
      </c>
      <c r="B1621" s="15" t="s">
        <v>3142</v>
      </c>
      <c r="C1621" s="20"/>
      <c r="D1621" s="42">
        <v>1.0499999523162842</v>
      </c>
      <c r="E1621" s="53">
        <v>1.0499999523162842</v>
      </c>
    </row>
    <row r="1622" spans="1:5" ht="30" x14ac:dyDescent="0.25">
      <c r="A1622" s="5" t="s">
        <v>3143</v>
      </c>
      <c r="B1622" s="15" t="s">
        <v>3144</v>
      </c>
      <c r="C1622" s="20"/>
      <c r="D1622" s="42">
        <v>1</v>
      </c>
      <c r="E1622" s="53">
        <v>1</v>
      </c>
    </row>
    <row r="1623" spans="1:5" x14ac:dyDescent="0.25">
      <c r="A1623" s="5" t="s">
        <v>3145</v>
      </c>
      <c r="B1623" s="15" t="s">
        <v>3146</v>
      </c>
      <c r="C1623" s="20" t="s">
        <v>155</v>
      </c>
      <c r="D1623" s="44">
        <v>110027.09375</v>
      </c>
      <c r="E1623" s="55">
        <v>99960.1640625</v>
      </c>
    </row>
    <row r="1624" spans="1:5" x14ac:dyDescent="0.25">
      <c r="A1624" s="5" t="s">
        <v>3147</v>
      </c>
      <c r="B1624" s="15" t="s">
        <v>3148</v>
      </c>
      <c r="C1624" s="20" t="s">
        <v>155</v>
      </c>
      <c r="D1624" s="44">
        <v>111584.4921875</v>
      </c>
      <c r="E1624" s="55">
        <v>101391.59375</v>
      </c>
    </row>
    <row r="1625" spans="1:5" ht="30" x14ac:dyDescent="0.25">
      <c r="A1625" s="5" t="s">
        <v>3149</v>
      </c>
      <c r="B1625" s="15" t="s">
        <v>3150</v>
      </c>
      <c r="C1625" s="20" t="s">
        <v>33</v>
      </c>
      <c r="D1625" s="43">
        <v>98.604286193847656</v>
      </c>
      <c r="E1625" s="54">
        <v>98.588218688964844</v>
      </c>
    </row>
    <row r="1626" spans="1:5" x14ac:dyDescent="0.25">
      <c r="A1626" s="5" t="s">
        <v>3151</v>
      </c>
      <c r="B1626" s="15" t="s">
        <v>3152</v>
      </c>
      <c r="C1626" s="20" t="s">
        <v>155</v>
      </c>
      <c r="D1626" s="48">
        <v>1557.3973388671875</v>
      </c>
      <c r="E1626" s="59">
        <v>1431.4281005859375</v>
      </c>
    </row>
    <row r="1627" spans="1:5" ht="30" x14ac:dyDescent="0.25">
      <c r="A1627" s="5" t="s">
        <v>3153</v>
      </c>
      <c r="B1627" s="15" t="s">
        <v>3154</v>
      </c>
      <c r="C1627" s="20" t="s">
        <v>155</v>
      </c>
      <c r="D1627" s="48">
        <v>1366.5380859375</v>
      </c>
      <c r="E1627" s="59">
        <v>1256.0345458984375</v>
      </c>
    </row>
    <row r="1628" spans="1:5" x14ac:dyDescent="0.25">
      <c r="A1628" s="5" t="s">
        <v>3155</v>
      </c>
      <c r="B1628" s="15" t="s">
        <v>3156</v>
      </c>
      <c r="C1628" s="20" t="s">
        <v>155</v>
      </c>
      <c r="D1628" s="45">
        <v>190.85931396484375</v>
      </c>
      <c r="E1628" s="56">
        <v>175.3935546875</v>
      </c>
    </row>
    <row r="1629" spans="1:5" x14ac:dyDescent="0.25">
      <c r="A1629" s="5" t="s">
        <v>3157</v>
      </c>
      <c r="B1629" s="15" t="s">
        <v>3158</v>
      </c>
      <c r="C1629" s="20" t="s">
        <v>27</v>
      </c>
      <c r="D1629" s="43">
        <v>11.030532836914063</v>
      </c>
      <c r="E1629" s="54">
        <v>10.70832633972168</v>
      </c>
    </row>
    <row r="1630" spans="1:5" x14ac:dyDescent="0.25">
      <c r="A1630" s="5" t="s">
        <v>3159</v>
      </c>
      <c r="B1630" s="15" t="s">
        <v>3160</v>
      </c>
      <c r="C1630" s="20" t="s">
        <v>27</v>
      </c>
      <c r="D1630" s="42">
        <v>5.1286425590515137</v>
      </c>
      <c r="E1630" s="53">
        <v>4.9921751022338867</v>
      </c>
    </row>
    <row r="1631" spans="1:5" x14ac:dyDescent="0.25">
      <c r="A1631" s="5" t="s">
        <v>3161</v>
      </c>
      <c r="B1631" s="15" t="s">
        <v>3162</v>
      </c>
      <c r="C1631" s="20" t="s">
        <v>1829</v>
      </c>
      <c r="D1631" s="44">
        <v>185334.25</v>
      </c>
      <c r="E1631" s="55">
        <v>172800.84375</v>
      </c>
    </row>
    <row r="1632" spans="1:5" x14ac:dyDescent="0.25">
      <c r="A1632" s="5" t="s">
        <v>3163</v>
      </c>
      <c r="B1632" s="15" t="s">
        <v>3164</v>
      </c>
      <c r="C1632" s="20" t="s">
        <v>27</v>
      </c>
      <c r="D1632" s="43">
        <v>10.241381645202637</v>
      </c>
      <c r="E1632" s="54">
        <v>10.005058288574219</v>
      </c>
    </row>
    <row r="1633" spans="1:5" x14ac:dyDescent="0.25">
      <c r="A1633" s="5" t="s">
        <v>3165</v>
      </c>
      <c r="B1633" s="15" t="s">
        <v>3166</v>
      </c>
      <c r="C1633" s="20" t="s">
        <v>27</v>
      </c>
      <c r="D1633" s="42">
        <v>3.5074491500854492</v>
      </c>
      <c r="E1633" s="53">
        <v>3.4608120918273926</v>
      </c>
    </row>
    <row r="1634" spans="1:5" x14ac:dyDescent="0.25">
      <c r="A1634" s="5" t="s">
        <v>3167</v>
      </c>
      <c r="B1634" s="15" t="s">
        <v>3168</v>
      </c>
      <c r="C1634" s="20" t="s">
        <v>1829</v>
      </c>
      <c r="D1634" s="44">
        <v>170233.78125</v>
      </c>
      <c r="E1634" s="55">
        <v>159013.15625</v>
      </c>
    </row>
    <row r="1635" spans="1:5" ht="30" x14ac:dyDescent="0.25">
      <c r="A1635" s="5" t="s">
        <v>3169</v>
      </c>
      <c r="B1635" s="15" t="s">
        <v>3170</v>
      </c>
      <c r="C1635" s="20" t="s">
        <v>27</v>
      </c>
      <c r="D1635" s="43">
        <v>21.271915435791016</v>
      </c>
      <c r="E1635" s="54">
        <v>20.713384628295898</v>
      </c>
    </row>
    <row r="1636" spans="1:5" ht="30" x14ac:dyDescent="0.25">
      <c r="A1636" s="5" t="s">
        <v>3171</v>
      </c>
      <c r="B1636" s="15" t="s">
        <v>3172</v>
      </c>
      <c r="C1636" s="20" t="s">
        <v>27</v>
      </c>
      <c r="D1636" s="42">
        <v>5.1286425590515137</v>
      </c>
      <c r="E1636" s="53">
        <v>4.9921751022338867</v>
      </c>
    </row>
    <row r="1637" spans="1:5" ht="30" x14ac:dyDescent="0.25">
      <c r="A1637" s="5" t="s">
        <v>3173</v>
      </c>
      <c r="B1637" s="15" t="s">
        <v>3174</v>
      </c>
      <c r="C1637" s="20" t="s">
        <v>1829</v>
      </c>
      <c r="D1637" s="44">
        <v>355568.03125</v>
      </c>
      <c r="E1637" s="55">
        <v>331814</v>
      </c>
    </row>
    <row r="1638" spans="1:5" x14ac:dyDescent="0.25">
      <c r="A1638" s="5" t="s">
        <v>3175</v>
      </c>
      <c r="B1638" s="15" t="s">
        <v>3176</v>
      </c>
      <c r="C1638" s="20" t="s">
        <v>27</v>
      </c>
      <c r="D1638" s="43">
        <v>23.875900268554688</v>
      </c>
      <c r="E1638" s="54">
        <v>23.268810272216797</v>
      </c>
    </row>
    <row r="1639" spans="1:5" x14ac:dyDescent="0.25">
      <c r="A1639" s="5" t="s">
        <v>3177</v>
      </c>
      <c r="B1639" s="15" t="s">
        <v>3178</v>
      </c>
      <c r="C1639" s="20" t="s">
        <v>27</v>
      </c>
      <c r="D1639" s="42">
        <v>6.1543712615966797</v>
      </c>
      <c r="E1639" s="53">
        <v>5.9906096458435059</v>
      </c>
    </row>
    <row r="1640" spans="1:5" ht="30" x14ac:dyDescent="0.25">
      <c r="A1640" s="5" t="s">
        <v>3179</v>
      </c>
      <c r="B1640" s="15" t="s">
        <v>3180</v>
      </c>
      <c r="C1640" s="20" t="s">
        <v>1013</v>
      </c>
      <c r="D1640" s="44">
        <v>20509736</v>
      </c>
      <c r="E1640" s="55">
        <v>19411402</v>
      </c>
    </row>
    <row r="1641" spans="1:5" ht="30" x14ac:dyDescent="0.25">
      <c r="A1641" s="5" t="s">
        <v>3181</v>
      </c>
      <c r="B1641" s="15" t="s">
        <v>3182</v>
      </c>
      <c r="C1641" s="20" t="s">
        <v>1013</v>
      </c>
      <c r="D1641" s="44">
        <v>24926490</v>
      </c>
      <c r="E1641" s="55">
        <v>23589240</v>
      </c>
    </row>
    <row r="1642" spans="1:5" x14ac:dyDescent="0.25">
      <c r="A1642" s="5" t="s">
        <v>3183</v>
      </c>
      <c r="B1642" s="15" t="s">
        <v>3184</v>
      </c>
      <c r="C1642" s="20"/>
      <c r="D1642" s="12" t="s">
        <v>1596</v>
      </c>
      <c r="E1642" s="33" t="s">
        <v>1596</v>
      </c>
    </row>
    <row r="1643" spans="1:5" ht="30" x14ac:dyDescent="0.25">
      <c r="A1643" s="5" t="s">
        <v>3185</v>
      </c>
      <c r="B1643" s="15" t="s">
        <v>3186</v>
      </c>
      <c r="C1643" s="20"/>
      <c r="D1643" s="12" t="s">
        <v>3187</v>
      </c>
      <c r="E1643" s="33" t="s">
        <v>3187</v>
      </c>
    </row>
    <row r="1644" spans="1:5" ht="30" x14ac:dyDescent="0.25">
      <c r="A1644" s="5" t="s">
        <v>3188</v>
      </c>
      <c r="B1644" s="15" t="s">
        <v>3189</v>
      </c>
      <c r="C1644" s="20" t="s">
        <v>38</v>
      </c>
      <c r="D1644" s="43">
        <v>86.449996948242188</v>
      </c>
      <c r="E1644" s="54">
        <v>83.700004577636719</v>
      </c>
    </row>
    <row r="1645" spans="1:5" ht="30" x14ac:dyDescent="0.25">
      <c r="A1645" s="5" t="s">
        <v>3190</v>
      </c>
      <c r="B1645" s="15" t="s">
        <v>3191</v>
      </c>
      <c r="C1645" s="20" t="s">
        <v>38</v>
      </c>
      <c r="D1645" s="43">
        <v>86.449996948242188</v>
      </c>
      <c r="E1645" s="54">
        <v>83.699996948242187</v>
      </c>
    </row>
    <row r="1646" spans="1:5" ht="30" x14ac:dyDescent="0.25">
      <c r="A1646" s="5" t="s">
        <v>3192</v>
      </c>
      <c r="B1646" s="15" t="s">
        <v>3193</v>
      </c>
      <c r="C1646" s="20" t="s">
        <v>30</v>
      </c>
      <c r="D1646" s="45">
        <v>536.45916748046875</v>
      </c>
      <c r="E1646" s="56">
        <v>535.4361572265625</v>
      </c>
    </row>
    <row r="1647" spans="1:5" x14ac:dyDescent="0.25">
      <c r="A1647" s="5" t="s">
        <v>3194</v>
      </c>
      <c r="B1647" s="15" t="s">
        <v>3195</v>
      </c>
      <c r="C1647" s="20" t="s">
        <v>41</v>
      </c>
      <c r="D1647" s="45">
        <v>407.6177978515625</v>
      </c>
      <c r="E1647" s="56">
        <v>371.56784057617187</v>
      </c>
    </row>
    <row r="1648" spans="1:5" ht="30" x14ac:dyDescent="0.25">
      <c r="A1648" s="5" t="s">
        <v>3196</v>
      </c>
      <c r="B1648" s="15" t="s">
        <v>3197</v>
      </c>
      <c r="C1648" s="20" t="s">
        <v>371</v>
      </c>
      <c r="D1648" s="44">
        <v>3482.171630859375</v>
      </c>
      <c r="E1648" s="55">
        <v>3482.521484375</v>
      </c>
    </row>
    <row r="1649" spans="1:5" ht="30" x14ac:dyDescent="0.25">
      <c r="A1649" s="5" t="s">
        <v>3198</v>
      </c>
      <c r="B1649" s="15" t="s">
        <v>3199</v>
      </c>
      <c r="C1649" s="20" t="s">
        <v>41</v>
      </c>
      <c r="D1649" s="45">
        <v>407.23904418945312</v>
      </c>
      <c r="E1649" s="56">
        <v>371.28787231445312</v>
      </c>
    </row>
    <row r="1650" spans="1:5" ht="30" x14ac:dyDescent="0.25">
      <c r="A1650" s="5" t="s">
        <v>3200</v>
      </c>
      <c r="B1650" s="15" t="s">
        <v>3201</v>
      </c>
      <c r="C1650" s="20" t="s">
        <v>38</v>
      </c>
      <c r="D1650" s="43">
        <v>86.449996948242188</v>
      </c>
      <c r="E1650" s="54">
        <v>83.699996948242187</v>
      </c>
    </row>
    <row r="1651" spans="1:5" ht="30" x14ac:dyDescent="0.25">
      <c r="A1651" s="5" t="s">
        <v>3202</v>
      </c>
      <c r="B1651" s="15" t="s">
        <v>3203</v>
      </c>
      <c r="C1651" s="20" t="s">
        <v>371</v>
      </c>
      <c r="D1651" s="44">
        <v>3482.171630859375</v>
      </c>
      <c r="E1651" s="55">
        <v>3482.521484375</v>
      </c>
    </row>
    <row r="1652" spans="1:5" ht="30" x14ac:dyDescent="0.25">
      <c r="A1652" s="5" t="s">
        <v>3204</v>
      </c>
      <c r="B1652" s="15" t="s">
        <v>3205</v>
      </c>
      <c r="C1652" s="20" t="s">
        <v>38</v>
      </c>
      <c r="D1652" s="43">
        <v>27.680000305175781</v>
      </c>
      <c r="E1652" s="54">
        <v>26.89866828918457</v>
      </c>
    </row>
    <row r="1653" spans="1:5" ht="30" x14ac:dyDescent="0.25">
      <c r="A1653" s="5" t="s">
        <v>3206</v>
      </c>
      <c r="B1653" s="15" t="s">
        <v>3207</v>
      </c>
      <c r="C1653" s="20" t="s">
        <v>371</v>
      </c>
      <c r="D1653" s="44">
        <v>3213.31396484375</v>
      </c>
      <c r="E1653" s="55">
        <v>3214.52099609375</v>
      </c>
    </row>
    <row r="1654" spans="1:5" ht="30" x14ac:dyDescent="0.25">
      <c r="A1654" s="5" t="s">
        <v>3208</v>
      </c>
      <c r="B1654" s="15" t="s">
        <v>3209</v>
      </c>
      <c r="C1654" s="20" t="s">
        <v>38</v>
      </c>
      <c r="D1654" s="43">
        <v>27.680000305175781</v>
      </c>
      <c r="E1654" s="54">
        <v>26.89866828918457</v>
      </c>
    </row>
    <row r="1655" spans="1:5" ht="30" x14ac:dyDescent="0.25">
      <c r="A1655" s="5" t="s">
        <v>3210</v>
      </c>
      <c r="B1655" s="15" t="s">
        <v>3211</v>
      </c>
      <c r="C1655" s="20" t="s">
        <v>30</v>
      </c>
      <c r="D1655" s="45">
        <v>390.20571899414062</v>
      </c>
      <c r="E1655" s="56">
        <v>390.13174438476562</v>
      </c>
    </row>
    <row r="1656" spans="1:5" x14ac:dyDescent="0.25">
      <c r="A1656" s="5" t="s">
        <v>3212</v>
      </c>
      <c r="B1656" s="15" t="s">
        <v>3213</v>
      </c>
      <c r="C1656" s="20" t="s">
        <v>41</v>
      </c>
      <c r="D1656" s="45">
        <v>407.23904418945312</v>
      </c>
      <c r="E1656" s="56">
        <v>371.28787231445312</v>
      </c>
    </row>
    <row r="1657" spans="1:5" ht="30" x14ac:dyDescent="0.25">
      <c r="A1657" s="5" t="s">
        <v>3214</v>
      </c>
      <c r="B1657" s="15" t="s">
        <v>3215</v>
      </c>
      <c r="C1657" s="20" t="s">
        <v>371</v>
      </c>
      <c r="D1657" s="44">
        <v>3213.31396484375</v>
      </c>
      <c r="E1657" s="55">
        <v>3214.52099609375</v>
      </c>
    </row>
    <row r="1658" spans="1:5" ht="30" x14ac:dyDescent="0.25">
      <c r="A1658" s="5" t="s">
        <v>3216</v>
      </c>
      <c r="B1658" s="15" t="s">
        <v>3217</v>
      </c>
      <c r="C1658" s="20" t="s">
        <v>162</v>
      </c>
      <c r="D1658" s="43">
        <v>12.018318176269531</v>
      </c>
      <c r="E1658" s="54">
        <v>11.287700653076172</v>
      </c>
    </row>
    <row r="1659" spans="1:5" x14ac:dyDescent="0.25">
      <c r="A1659" s="5" t="s">
        <v>3218</v>
      </c>
      <c r="B1659" s="15" t="s">
        <v>3219</v>
      </c>
      <c r="C1659" s="20" t="s">
        <v>371</v>
      </c>
      <c r="D1659" s="46">
        <v>0</v>
      </c>
      <c r="E1659" s="57">
        <v>0</v>
      </c>
    </row>
    <row r="1660" spans="1:5" ht="30" x14ac:dyDescent="0.25">
      <c r="A1660" s="5" t="s">
        <v>3220</v>
      </c>
      <c r="B1660" s="15" t="s">
        <v>3221</v>
      </c>
      <c r="C1660" s="20" t="s">
        <v>371</v>
      </c>
      <c r="D1660" s="46">
        <v>0</v>
      </c>
      <c r="E1660" s="57">
        <v>0</v>
      </c>
    </row>
    <row r="1661" spans="1:5" ht="30" x14ac:dyDescent="0.25">
      <c r="A1661" s="5" t="s">
        <v>3222</v>
      </c>
      <c r="B1661" s="15" t="s">
        <v>3223</v>
      </c>
      <c r="C1661" s="20" t="s">
        <v>1816</v>
      </c>
      <c r="D1661" s="47">
        <v>1.1632867157459259E-2</v>
      </c>
      <c r="E1661" s="58">
        <v>1.0956614278256893E-2</v>
      </c>
    </row>
    <row r="1662" spans="1:5" ht="30" x14ac:dyDescent="0.25">
      <c r="A1662" s="5" t="s">
        <v>3224</v>
      </c>
      <c r="B1662" s="15" t="s">
        <v>3225</v>
      </c>
      <c r="C1662" s="20"/>
      <c r="D1662" s="42">
        <v>3.1231935024261475</v>
      </c>
      <c r="E1662" s="53">
        <v>3.1116781234741211</v>
      </c>
    </row>
    <row r="1663" spans="1:5" ht="30" x14ac:dyDescent="0.25">
      <c r="A1663" s="5" t="s">
        <v>3226</v>
      </c>
      <c r="B1663" s="15" t="s">
        <v>3227</v>
      </c>
      <c r="C1663" s="20" t="s">
        <v>33</v>
      </c>
      <c r="D1663" s="43">
        <v>73.497238159179688</v>
      </c>
      <c r="E1663" s="54">
        <v>73.447929382324219</v>
      </c>
    </row>
    <row r="1664" spans="1:5" ht="30" x14ac:dyDescent="0.25">
      <c r="A1664" s="5" t="s">
        <v>3228</v>
      </c>
      <c r="B1664" s="15" t="s">
        <v>3229</v>
      </c>
      <c r="C1664" s="20" t="s">
        <v>33</v>
      </c>
      <c r="D1664" s="43">
        <v>75.665336608886719</v>
      </c>
      <c r="E1664" s="54">
        <v>75.609825134277344</v>
      </c>
    </row>
    <row r="1665" spans="1:5" ht="30" x14ac:dyDescent="0.25">
      <c r="A1665" s="5" t="s">
        <v>3230</v>
      </c>
      <c r="B1665" s="15" t="s">
        <v>3231</v>
      </c>
      <c r="C1665" s="20" t="s">
        <v>33</v>
      </c>
      <c r="D1665" s="43">
        <v>75.665336608886719</v>
      </c>
      <c r="E1665" s="54">
        <v>75.609825134277344</v>
      </c>
    </row>
    <row r="1666" spans="1:5" ht="30" x14ac:dyDescent="0.25">
      <c r="A1666" s="5" t="s">
        <v>3232</v>
      </c>
      <c r="B1666" s="15" t="s">
        <v>3233</v>
      </c>
      <c r="C1666" s="20" t="s">
        <v>155</v>
      </c>
      <c r="D1666" s="44">
        <v>30414.169921875</v>
      </c>
      <c r="E1666" s="55">
        <v>27640.794921875</v>
      </c>
    </row>
    <row r="1667" spans="1:5" x14ac:dyDescent="0.25">
      <c r="A1667" s="5" t="s">
        <v>3234</v>
      </c>
      <c r="B1667" s="15" t="s">
        <v>3235</v>
      </c>
      <c r="C1667" s="20" t="s">
        <v>155</v>
      </c>
      <c r="D1667" s="44">
        <v>30338.134765625</v>
      </c>
      <c r="E1667" s="55">
        <v>27571.6953125</v>
      </c>
    </row>
    <row r="1668" spans="1:5" ht="30" x14ac:dyDescent="0.25">
      <c r="A1668" s="5" t="s">
        <v>3236</v>
      </c>
      <c r="B1668" s="15" t="s">
        <v>3237</v>
      </c>
      <c r="C1668" s="20" t="s">
        <v>155</v>
      </c>
      <c r="D1668" s="43">
        <v>76.035354614257813</v>
      </c>
      <c r="E1668" s="54">
        <v>69.101921081542969</v>
      </c>
    </row>
    <row r="1669" spans="1:5" x14ac:dyDescent="0.25">
      <c r="A1669" s="5" t="s">
        <v>3238</v>
      </c>
      <c r="B1669" s="15" t="s">
        <v>3239</v>
      </c>
      <c r="C1669" s="20"/>
      <c r="D1669" s="12" t="s">
        <v>1596</v>
      </c>
      <c r="E1669" s="33" t="s">
        <v>1596</v>
      </c>
    </row>
    <row r="1670" spans="1:5" ht="30" x14ac:dyDescent="0.25">
      <c r="A1670" s="5" t="s">
        <v>3240</v>
      </c>
      <c r="B1670" s="15" t="s">
        <v>3241</v>
      </c>
      <c r="C1670" s="20"/>
      <c r="D1670" s="12" t="s">
        <v>3187</v>
      </c>
      <c r="E1670" s="33" t="s">
        <v>3187</v>
      </c>
    </row>
    <row r="1671" spans="1:5" ht="30" x14ac:dyDescent="0.25">
      <c r="A1671" s="5" t="s">
        <v>3242</v>
      </c>
      <c r="B1671" s="15" t="s">
        <v>3243</v>
      </c>
      <c r="C1671" s="20" t="s">
        <v>38</v>
      </c>
      <c r="D1671" s="43">
        <v>27.680000305175781</v>
      </c>
      <c r="E1671" s="54">
        <v>26.89866828918457</v>
      </c>
    </row>
    <row r="1672" spans="1:5" ht="30" x14ac:dyDescent="0.25">
      <c r="A1672" s="5" t="s">
        <v>3244</v>
      </c>
      <c r="B1672" s="15" t="s">
        <v>3245</v>
      </c>
      <c r="C1672" s="20" t="s">
        <v>38</v>
      </c>
      <c r="D1672" s="43">
        <v>27.680000305175781</v>
      </c>
      <c r="E1672" s="54">
        <v>26.89866828918457</v>
      </c>
    </row>
    <row r="1673" spans="1:5" ht="30" x14ac:dyDescent="0.25">
      <c r="A1673" s="5" t="s">
        <v>3246</v>
      </c>
      <c r="B1673" s="15" t="s">
        <v>3247</v>
      </c>
      <c r="C1673" s="20" t="s">
        <v>30</v>
      </c>
      <c r="D1673" s="45">
        <v>390.20571899414062</v>
      </c>
      <c r="E1673" s="56">
        <v>390.13174438476562</v>
      </c>
    </row>
    <row r="1674" spans="1:5" x14ac:dyDescent="0.25">
      <c r="A1674" s="5" t="s">
        <v>3248</v>
      </c>
      <c r="B1674" s="15" t="s">
        <v>3249</v>
      </c>
      <c r="C1674" s="20" t="s">
        <v>41</v>
      </c>
      <c r="D1674" s="45">
        <v>389.055908203125</v>
      </c>
      <c r="E1674" s="56">
        <v>354.70089721679687</v>
      </c>
    </row>
    <row r="1675" spans="1:5" ht="30" x14ac:dyDescent="0.25">
      <c r="A1675" s="5" t="s">
        <v>3250</v>
      </c>
      <c r="B1675" s="15" t="s">
        <v>3251</v>
      </c>
      <c r="C1675" s="20" t="s">
        <v>371</v>
      </c>
      <c r="D1675" s="44">
        <v>3213.31396484375</v>
      </c>
      <c r="E1675" s="55">
        <v>3214.52099609375</v>
      </c>
    </row>
    <row r="1676" spans="1:5" ht="30" x14ac:dyDescent="0.25">
      <c r="A1676" s="5" t="s">
        <v>3252</v>
      </c>
      <c r="B1676" s="15" t="s">
        <v>3253</v>
      </c>
      <c r="C1676" s="20" t="s">
        <v>41</v>
      </c>
      <c r="D1676" s="45">
        <v>389.055908203125</v>
      </c>
      <c r="E1676" s="56">
        <v>354.70089721679687</v>
      </c>
    </row>
    <row r="1677" spans="1:5" ht="30" x14ac:dyDescent="0.25">
      <c r="A1677" s="5" t="s">
        <v>3254</v>
      </c>
      <c r="B1677" s="15" t="s">
        <v>3255</v>
      </c>
      <c r="C1677" s="20" t="s">
        <v>38</v>
      </c>
      <c r="D1677" s="43">
        <v>27.680000305175781</v>
      </c>
      <c r="E1677" s="54">
        <v>26.89866828918457</v>
      </c>
    </row>
    <row r="1678" spans="1:5" ht="30" x14ac:dyDescent="0.25">
      <c r="A1678" s="5" t="s">
        <v>3256</v>
      </c>
      <c r="B1678" s="15" t="s">
        <v>3257</v>
      </c>
      <c r="C1678" s="20" t="s">
        <v>371</v>
      </c>
      <c r="D1678" s="44">
        <v>3213.31396484375</v>
      </c>
      <c r="E1678" s="55">
        <v>3214.52099609375</v>
      </c>
    </row>
    <row r="1679" spans="1:5" ht="30" x14ac:dyDescent="0.25">
      <c r="A1679" s="5" t="s">
        <v>3258</v>
      </c>
      <c r="B1679" s="15" t="s">
        <v>3259</v>
      </c>
      <c r="C1679" s="20" t="s">
        <v>38</v>
      </c>
      <c r="D1679" s="43">
        <v>18.75</v>
      </c>
      <c r="E1679" s="54">
        <v>17.958671569824219</v>
      </c>
    </row>
    <row r="1680" spans="1:5" ht="30" x14ac:dyDescent="0.25">
      <c r="A1680" s="5" t="s">
        <v>3260</v>
      </c>
      <c r="B1680" s="15" t="s">
        <v>3261</v>
      </c>
      <c r="C1680" s="20" t="s">
        <v>371</v>
      </c>
      <c r="D1680" s="44">
        <v>3127.170166015625</v>
      </c>
      <c r="E1680" s="55">
        <v>3125.259521484375</v>
      </c>
    </row>
    <row r="1681" spans="1:5" ht="30" x14ac:dyDescent="0.25">
      <c r="A1681" s="5" t="s">
        <v>3262</v>
      </c>
      <c r="B1681" s="15" t="s">
        <v>3263</v>
      </c>
      <c r="C1681" s="20" t="s">
        <v>38</v>
      </c>
      <c r="D1681" s="43">
        <v>18.75</v>
      </c>
      <c r="E1681" s="54">
        <v>17.958671569824219</v>
      </c>
    </row>
    <row r="1682" spans="1:5" ht="30" x14ac:dyDescent="0.25">
      <c r="A1682" s="5" t="s">
        <v>3264</v>
      </c>
      <c r="B1682" s="15" t="s">
        <v>3265</v>
      </c>
      <c r="C1682" s="20" t="s">
        <v>30</v>
      </c>
      <c r="D1682" s="45">
        <v>344.099365234375</v>
      </c>
      <c r="E1682" s="56">
        <v>342.4654541015625</v>
      </c>
    </row>
    <row r="1683" spans="1:5" x14ac:dyDescent="0.25">
      <c r="A1683" s="5" t="s">
        <v>3266</v>
      </c>
      <c r="B1683" s="15" t="s">
        <v>3267</v>
      </c>
      <c r="C1683" s="20" t="s">
        <v>41</v>
      </c>
      <c r="D1683" s="45">
        <v>389.055908203125</v>
      </c>
      <c r="E1683" s="56">
        <v>354.70089721679687</v>
      </c>
    </row>
    <row r="1684" spans="1:5" ht="30" x14ac:dyDescent="0.25">
      <c r="A1684" s="5" t="s">
        <v>3268</v>
      </c>
      <c r="B1684" s="15" t="s">
        <v>3269</v>
      </c>
      <c r="C1684" s="20" t="s">
        <v>371</v>
      </c>
      <c r="D1684" s="44">
        <v>3127.170166015625</v>
      </c>
      <c r="E1684" s="55">
        <v>3125.259521484375</v>
      </c>
    </row>
    <row r="1685" spans="1:5" ht="30" x14ac:dyDescent="0.25">
      <c r="A1685" s="5" t="s">
        <v>3270</v>
      </c>
      <c r="B1685" s="15" t="s">
        <v>3271</v>
      </c>
      <c r="C1685" s="20" t="s">
        <v>162</v>
      </c>
      <c r="D1685" s="43">
        <v>15.841483116149902</v>
      </c>
      <c r="E1685" s="54">
        <v>15.05747127532959</v>
      </c>
    </row>
    <row r="1686" spans="1:5" x14ac:dyDescent="0.25">
      <c r="A1686" s="5" t="s">
        <v>3272</v>
      </c>
      <c r="B1686" s="15" t="s">
        <v>3273</v>
      </c>
      <c r="C1686" s="20" t="s">
        <v>371</v>
      </c>
      <c r="D1686" s="46">
        <v>0</v>
      </c>
      <c r="E1686" s="57">
        <v>0</v>
      </c>
    </row>
    <row r="1687" spans="1:5" ht="30" x14ac:dyDescent="0.25">
      <c r="A1687" s="5" t="s">
        <v>3274</v>
      </c>
      <c r="B1687" s="15" t="s">
        <v>3275</v>
      </c>
      <c r="C1687" s="20" t="s">
        <v>371</v>
      </c>
      <c r="D1687" s="46">
        <v>0</v>
      </c>
      <c r="E1687" s="57">
        <v>0</v>
      </c>
    </row>
    <row r="1688" spans="1:5" ht="30" x14ac:dyDescent="0.25">
      <c r="A1688" s="5" t="s">
        <v>3276</v>
      </c>
      <c r="B1688" s="15" t="s">
        <v>3277</v>
      </c>
      <c r="C1688" s="20" t="s">
        <v>1816</v>
      </c>
      <c r="D1688" s="47">
        <v>3.1705010682344437E-2</v>
      </c>
      <c r="E1688" s="58">
        <v>2.9760895296931267E-2</v>
      </c>
    </row>
    <row r="1689" spans="1:5" ht="30" x14ac:dyDescent="0.25">
      <c r="A1689" s="5" t="s">
        <v>3278</v>
      </c>
      <c r="B1689" s="15" t="s">
        <v>3279</v>
      </c>
      <c r="C1689" s="20"/>
      <c r="D1689" s="42">
        <v>1.4762667417526245</v>
      </c>
      <c r="E1689" s="53">
        <v>1.4978095293045044</v>
      </c>
    </row>
    <row r="1690" spans="1:5" ht="30" x14ac:dyDescent="0.25">
      <c r="A1690" s="5" t="s">
        <v>3280</v>
      </c>
      <c r="B1690" s="15" t="s">
        <v>3281</v>
      </c>
      <c r="C1690" s="20" t="s">
        <v>33</v>
      </c>
      <c r="D1690" s="43">
        <v>78.1536865234375</v>
      </c>
      <c r="E1690" s="54">
        <v>78.105918884277344</v>
      </c>
    </row>
    <row r="1691" spans="1:5" ht="30" x14ac:dyDescent="0.25">
      <c r="A1691" s="5" t="s">
        <v>3282</v>
      </c>
      <c r="B1691" s="15" t="s">
        <v>3283</v>
      </c>
      <c r="C1691" s="20" t="s">
        <v>33</v>
      </c>
      <c r="D1691" s="43">
        <v>78.532676696777344</v>
      </c>
      <c r="E1691" s="54">
        <v>78.500068664550781</v>
      </c>
    </row>
    <row r="1692" spans="1:5" ht="30" x14ac:dyDescent="0.25">
      <c r="A1692" s="5" t="s">
        <v>3284</v>
      </c>
      <c r="B1692" s="15" t="s">
        <v>3285</v>
      </c>
      <c r="C1692" s="20" t="s">
        <v>33</v>
      </c>
      <c r="D1692" s="43">
        <v>78.532676696777344</v>
      </c>
      <c r="E1692" s="54">
        <v>78.500068664550781</v>
      </c>
    </row>
    <row r="1693" spans="1:5" ht="30" x14ac:dyDescent="0.25">
      <c r="A1693" s="5" t="s">
        <v>3286</v>
      </c>
      <c r="B1693" s="15" t="s">
        <v>3287</v>
      </c>
      <c r="C1693" s="20" t="s">
        <v>155</v>
      </c>
      <c r="D1693" s="44">
        <v>9309.7841796875</v>
      </c>
      <c r="E1693" s="55">
        <v>8794.8837890625</v>
      </c>
    </row>
    <row r="1694" spans="1:5" x14ac:dyDescent="0.25">
      <c r="A1694" s="5" t="s">
        <v>3288</v>
      </c>
      <c r="B1694" s="15" t="s">
        <v>3289</v>
      </c>
      <c r="C1694" s="20" t="s">
        <v>155</v>
      </c>
      <c r="D1694" s="44">
        <v>9286.5107421875</v>
      </c>
      <c r="E1694" s="55">
        <v>8772.896484375</v>
      </c>
    </row>
    <row r="1695" spans="1:5" ht="30" x14ac:dyDescent="0.25">
      <c r="A1695" s="5" t="s">
        <v>3290</v>
      </c>
      <c r="B1695" s="15" t="s">
        <v>3291</v>
      </c>
      <c r="C1695" s="20" t="s">
        <v>155</v>
      </c>
      <c r="D1695" s="43">
        <v>23.274438858032227</v>
      </c>
      <c r="E1695" s="54">
        <v>21.987186431884766</v>
      </c>
    </row>
    <row r="1696" spans="1:5" x14ac:dyDescent="0.25">
      <c r="A1696" s="5" t="s">
        <v>3292</v>
      </c>
      <c r="B1696" s="15" t="s">
        <v>3293</v>
      </c>
      <c r="C1696" s="20"/>
      <c r="D1696" s="12" t="s">
        <v>1596</v>
      </c>
      <c r="E1696" s="33" t="s">
        <v>1596</v>
      </c>
    </row>
    <row r="1697" spans="1:5" ht="30" x14ac:dyDescent="0.25">
      <c r="A1697" s="5" t="s">
        <v>3294</v>
      </c>
      <c r="B1697" s="15" t="s">
        <v>3295</v>
      </c>
      <c r="C1697" s="20"/>
      <c r="D1697" s="12" t="s">
        <v>3187</v>
      </c>
      <c r="E1697" s="33" t="s">
        <v>3187</v>
      </c>
    </row>
    <row r="1698" spans="1:5" ht="30" x14ac:dyDescent="0.25">
      <c r="A1698" s="5" t="s">
        <v>3296</v>
      </c>
      <c r="B1698" s="15" t="s">
        <v>3297</v>
      </c>
      <c r="C1698" s="20" t="s">
        <v>38</v>
      </c>
      <c r="D1698" s="43">
        <v>18.75</v>
      </c>
      <c r="E1698" s="54">
        <v>17.958671569824219</v>
      </c>
    </row>
    <row r="1699" spans="1:5" ht="30" x14ac:dyDescent="0.25">
      <c r="A1699" s="5" t="s">
        <v>3298</v>
      </c>
      <c r="B1699" s="15" t="s">
        <v>3299</v>
      </c>
      <c r="C1699" s="20" t="s">
        <v>38</v>
      </c>
      <c r="D1699" s="43">
        <v>18.75</v>
      </c>
      <c r="E1699" s="54">
        <v>17.958671569824219</v>
      </c>
    </row>
    <row r="1700" spans="1:5" ht="30" x14ac:dyDescent="0.25">
      <c r="A1700" s="5" t="s">
        <v>3300</v>
      </c>
      <c r="B1700" s="15" t="s">
        <v>3301</v>
      </c>
      <c r="C1700" s="20" t="s">
        <v>30</v>
      </c>
      <c r="D1700" s="45">
        <v>344.099365234375</v>
      </c>
      <c r="E1700" s="56">
        <v>342.4654541015625</v>
      </c>
    </row>
    <row r="1701" spans="1:5" x14ac:dyDescent="0.25">
      <c r="A1701" s="5" t="s">
        <v>3302</v>
      </c>
      <c r="B1701" s="15" t="s">
        <v>3303</v>
      </c>
      <c r="C1701" s="20" t="s">
        <v>41</v>
      </c>
      <c r="D1701" s="45">
        <v>358.384033203125</v>
      </c>
      <c r="E1701" s="56">
        <v>326.61453247070312</v>
      </c>
    </row>
    <row r="1702" spans="1:5" ht="30" x14ac:dyDescent="0.25">
      <c r="A1702" s="5" t="s">
        <v>3304</v>
      </c>
      <c r="B1702" s="15" t="s">
        <v>3305</v>
      </c>
      <c r="C1702" s="20" t="s">
        <v>371</v>
      </c>
      <c r="D1702" s="44">
        <v>3127.170166015625</v>
      </c>
      <c r="E1702" s="55">
        <v>3125.259521484375</v>
      </c>
    </row>
    <row r="1703" spans="1:5" ht="30" x14ac:dyDescent="0.25">
      <c r="A1703" s="5" t="s">
        <v>3306</v>
      </c>
      <c r="B1703" s="15" t="s">
        <v>3307</v>
      </c>
      <c r="C1703" s="20" t="s">
        <v>41</v>
      </c>
      <c r="D1703" s="45">
        <v>358.384033203125</v>
      </c>
      <c r="E1703" s="56">
        <v>326.61453247070312</v>
      </c>
    </row>
    <row r="1704" spans="1:5" ht="30" x14ac:dyDescent="0.25">
      <c r="A1704" s="5" t="s">
        <v>3308</v>
      </c>
      <c r="B1704" s="15" t="s">
        <v>3309</v>
      </c>
      <c r="C1704" s="20" t="s">
        <v>38</v>
      </c>
      <c r="D1704" s="43">
        <v>18.75</v>
      </c>
      <c r="E1704" s="54">
        <v>17.958671569824219</v>
      </c>
    </row>
    <row r="1705" spans="1:5" ht="30" x14ac:dyDescent="0.25">
      <c r="A1705" s="5" t="s">
        <v>3310</v>
      </c>
      <c r="B1705" s="15" t="s">
        <v>3311</v>
      </c>
      <c r="C1705" s="20" t="s">
        <v>371</v>
      </c>
      <c r="D1705" s="44">
        <v>3127.170166015625</v>
      </c>
      <c r="E1705" s="55">
        <v>3125.259521484375</v>
      </c>
    </row>
    <row r="1706" spans="1:5" ht="30" x14ac:dyDescent="0.25">
      <c r="A1706" s="5" t="s">
        <v>3312</v>
      </c>
      <c r="B1706" s="15" t="s">
        <v>3313</v>
      </c>
      <c r="C1706" s="20" t="s">
        <v>38</v>
      </c>
      <c r="D1706" s="42">
        <v>6.3600001335144043</v>
      </c>
      <c r="E1706" s="53">
        <v>6.1804080009460449</v>
      </c>
    </row>
    <row r="1707" spans="1:5" ht="30" x14ac:dyDescent="0.25">
      <c r="A1707" s="5" t="s">
        <v>3314</v>
      </c>
      <c r="B1707" s="15" t="s">
        <v>3315</v>
      </c>
      <c r="C1707" s="20" t="s">
        <v>371</v>
      </c>
      <c r="D1707" s="48">
        <v>2905.897216796875</v>
      </c>
      <c r="E1707" s="59">
        <v>2907.152587890625</v>
      </c>
    </row>
    <row r="1708" spans="1:5" ht="30" x14ac:dyDescent="0.25">
      <c r="A1708" s="5" t="s">
        <v>3316</v>
      </c>
      <c r="B1708" s="15" t="s">
        <v>3317</v>
      </c>
      <c r="C1708" s="20" t="s">
        <v>38</v>
      </c>
      <c r="D1708" s="42">
        <v>6.3600001335144043</v>
      </c>
      <c r="E1708" s="53">
        <v>6.1804080009460449</v>
      </c>
    </row>
    <row r="1709" spans="1:5" ht="30" x14ac:dyDescent="0.25">
      <c r="A1709" s="5" t="s">
        <v>3318</v>
      </c>
      <c r="B1709" s="15" t="s">
        <v>3319</v>
      </c>
      <c r="C1709" s="20" t="s">
        <v>30</v>
      </c>
      <c r="D1709" s="45">
        <v>226.26481628417969</v>
      </c>
      <c r="E1709" s="56">
        <v>226.49711608886719</v>
      </c>
    </row>
    <row r="1710" spans="1:5" x14ac:dyDescent="0.25">
      <c r="A1710" s="5" t="s">
        <v>3320</v>
      </c>
      <c r="B1710" s="15" t="s">
        <v>3321</v>
      </c>
      <c r="C1710" s="20" t="s">
        <v>41</v>
      </c>
      <c r="D1710" s="45">
        <v>358.384033203125</v>
      </c>
      <c r="E1710" s="56">
        <v>326.61453247070312</v>
      </c>
    </row>
    <row r="1711" spans="1:5" ht="30" x14ac:dyDescent="0.25">
      <c r="A1711" s="5" t="s">
        <v>3322</v>
      </c>
      <c r="B1711" s="15" t="s">
        <v>3323</v>
      </c>
      <c r="C1711" s="20" t="s">
        <v>371</v>
      </c>
      <c r="D1711" s="48">
        <v>2905.897216796875</v>
      </c>
      <c r="E1711" s="59">
        <v>2907.152587890625</v>
      </c>
    </row>
    <row r="1712" spans="1:5" ht="30" x14ac:dyDescent="0.25">
      <c r="A1712" s="5" t="s">
        <v>3324</v>
      </c>
      <c r="B1712" s="15" t="s">
        <v>3325</v>
      </c>
      <c r="C1712" s="20" t="s">
        <v>162</v>
      </c>
      <c r="D1712" s="43">
        <v>35.091861724853516</v>
      </c>
      <c r="E1712" s="54">
        <v>32.954822540283203</v>
      </c>
    </row>
    <row r="1713" spans="1:5" x14ac:dyDescent="0.25">
      <c r="A1713" s="5" t="s">
        <v>3326</v>
      </c>
      <c r="B1713" s="15" t="s">
        <v>3327</v>
      </c>
      <c r="C1713" s="20" t="s">
        <v>371</v>
      </c>
      <c r="D1713" s="46">
        <v>0</v>
      </c>
      <c r="E1713" s="57">
        <v>0</v>
      </c>
    </row>
    <row r="1714" spans="1:5" ht="30" x14ac:dyDescent="0.25">
      <c r="A1714" s="5" t="s">
        <v>3328</v>
      </c>
      <c r="B1714" s="15" t="s">
        <v>3329</v>
      </c>
      <c r="C1714" s="20" t="s">
        <v>371</v>
      </c>
      <c r="D1714" s="46">
        <v>0</v>
      </c>
      <c r="E1714" s="57">
        <v>0</v>
      </c>
    </row>
    <row r="1715" spans="1:5" ht="30" x14ac:dyDescent="0.25">
      <c r="A1715" s="5" t="s">
        <v>3330</v>
      </c>
      <c r="B1715" s="15" t="s">
        <v>3331</v>
      </c>
      <c r="C1715" s="20" t="s">
        <v>1816</v>
      </c>
      <c r="D1715" s="47">
        <v>4.1681338101625443E-2</v>
      </c>
      <c r="E1715" s="58">
        <v>3.9631906896829605E-2</v>
      </c>
    </row>
    <row r="1716" spans="1:5" ht="30" x14ac:dyDescent="0.25">
      <c r="A1716" s="5" t="s">
        <v>3332</v>
      </c>
      <c r="B1716" s="15" t="s">
        <v>3333</v>
      </c>
      <c r="C1716" s="20"/>
      <c r="D1716" s="42">
        <v>2.9481132030487061</v>
      </c>
      <c r="E1716" s="53">
        <v>2.9057421684265137</v>
      </c>
    </row>
    <row r="1717" spans="1:5" ht="30" x14ac:dyDescent="0.25">
      <c r="A1717" s="5" t="s">
        <v>3334</v>
      </c>
      <c r="B1717" s="15" t="s">
        <v>3335</v>
      </c>
      <c r="C1717" s="20" t="s">
        <v>33</v>
      </c>
      <c r="D1717" s="43">
        <v>82.707534790039063</v>
      </c>
      <c r="E1717" s="54">
        <v>82.634819030761719</v>
      </c>
    </row>
    <row r="1718" spans="1:5" ht="30" x14ac:dyDescent="0.25">
      <c r="A1718" s="5" t="s">
        <v>3336</v>
      </c>
      <c r="B1718" s="15" t="s">
        <v>3337</v>
      </c>
      <c r="C1718" s="20" t="s">
        <v>33</v>
      </c>
      <c r="D1718" s="43">
        <v>84.043922424316406</v>
      </c>
      <c r="E1718" s="54">
        <v>83.958389282226563</v>
      </c>
    </row>
    <row r="1719" spans="1:5" ht="30" x14ac:dyDescent="0.25">
      <c r="A1719" s="5" t="s">
        <v>3338</v>
      </c>
      <c r="B1719" s="15" t="s">
        <v>3339</v>
      </c>
      <c r="C1719" s="20" t="s">
        <v>33</v>
      </c>
      <c r="D1719" s="43">
        <v>84.043922424316406</v>
      </c>
      <c r="E1719" s="54">
        <v>83.958389282226563</v>
      </c>
    </row>
    <row r="1720" spans="1:5" ht="30" x14ac:dyDescent="0.25">
      <c r="A1720" s="5" t="s">
        <v>3340</v>
      </c>
      <c r="B1720" s="15" t="s">
        <v>3341</v>
      </c>
      <c r="C1720" s="20" t="s">
        <v>155</v>
      </c>
      <c r="D1720" s="44">
        <v>22028.3203125</v>
      </c>
      <c r="E1720" s="55">
        <v>19788.3203125</v>
      </c>
    </row>
    <row r="1721" spans="1:5" x14ac:dyDescent="0.25">
      <c r="A1721" s="5" t="s">
        <v>3342</v>
      </c>
      <c r="B1721" s="15" t="s">
        <v>3343</v>
      </c>
      <c r="C1721" s="20" t="s">
        <v>155</v>
      </c>
      <c r="D1721" s="44">
        <v>21973.248046875</v>
      </c>
      <c r="E1721" s="55">
        <v>19738.8515625</v>
      </c>
    </row>
    <row r="1722" spans="1:5" ht="30" x14ac:dyDescent="0.25">
      <c r="A1722" s="5" t="s">
        <v>3344</v>
      </c>
      <c r="B1722" s="15" t="s">
        <v>3345</v>
      </c>
      <c r="C1722" s="20" t="s">
        <v>155</v>
      </c>
      <c r="D1722" s="43">
        <v>55.070747375488281</v>
      </c>
      <c r="E1722" s="54">
        <v>49.470752716064453</v>
      </c>
    </row>
    <row r="1723" spans="1:5" x14ac:dyDescent="0.25">
      <c r="A1723" s="5" t="s">
        <v>3346</v>
      </c>
      <c r="B1723" s="15" t="s">
        <v>3347</v>
      </c>
      <c r="C1723" s="20"/>
      <c r="D1723" s="12" t="s">
        <v>1596</v>
      </c>
      <c r="E1723" s="33" t="s">
        <v>1596</v>
      </c>
    </row>
    <row r="1724" spans="1:5" ht="30" x14ac:dyDescent="0.25">
      <c r="A1724" s="5" t="s">
        <v>3348</v>
      </c>
      <c r="B1724" s="15" t="s">
        <v>3349</v>
      </c>
      <c r="C1724" s="20"/>
      <c r="D1724" s="12" t="s">
        <v>3187</v>
      </c>
      <c r="E1724" s="33" t="s">
        <v>3187</v>
      </c>
    </row>
    <row r="1725" spans="1:5" ht="30" x14ac:dyDescent="0.25">
      <c r="A1725" s="5" t="s">
        <v>3350</v>
      </c>
      <c r="B1725" s="15" t="s">
        <v>3351</v>
      </c>
      <c r="C1725" s="20" t="s">
        <v>38</v>
      </c>
      <c r="D1725" s="42">
        <v>6.3600001335144043</v>
      </c>
      <c r="E1725" s="53">
        <v>6.1804080009460449</v>
      </c>
    </row>
    <row r="1726" spans="1:5" ht="30" x14ac:dyDescent="0.25">
      <c r="A1726" s="5" t="s">
        <v>3352</v>
      </c>
      <c r="B1726" s="15" t="s">
        <v>3353</v>
      </c>
      <c r="C1726" s="20" t="s">
        <v>38</v>
      </c>
      <c r="D1726" s="42">
        <v>6.3600001335144043</v>
      </c>
      <c r="E1726" s="53">
        <v>6.1804080009460449</v>
      </c>
    </row>
    <row r="1727" spans="1:5" ht="30" x14ac:dyDescent="0.25">
      <c r="A1727" s="5" t="s">
        <v>3354</v>
      </c>
      <c r="B1727" s="15" t="s">
        <v>3355</v>
      </c>
      <c r="C1727" s="20" t="s">
        <v>30</v>
      </c>
      <c r="D1727" s="45">
        <v>226.26481628417969</v>
      </c>
      <c r="E1727" s="56">
        <v>226.49711608886719</v>
      </c>
    </row>
    <row r="1728" spans="1:5" x14ac:dyDescent="0.25">
      <c r="A1728" s="5" t="s">
        <v>3356</v>
      </c>
      <c r="B1728" s="15" t="s">
        <v>3357</v>
      </c>
      <c r="C1728" s="20" t="s">
        <v>41</v>
      </c>
      <c r="D1728" s="45">
        <v>356.9803466796875</v>
      </c>
      <c r="E1728" s="56">
        <v>325.32882690429688</v>
      </c>
    </row>
    <row r="1729" spans="1:5" ht="30" x14ac:dyDescent="0.25">
      <c r="A1729" s="5" t="s">
        <v>3358</v>
      </c>
      <c r="B1729" s="15" t="s">
        <v>3359</v>
      </c>
      <c r="C1729" s="20" t="s">
        <v>371</v>
      </c>
      <c r="D1729" s="48">
        <v>2905.897216796875</v>
      </c>
      <c r="E1729" s="59">
        <v>2907.152587890625</v>
      </c>
    </row>
    <row r="1730" spans="1:5" ht="30" x14ac:dyDescent="0.25">
      <c r="A1730" s="5" t="s">
        <v>3360</v>
      </c>
      <c r="B1730" s="15" t="s">
        <v>3361</v>
      </c>
      <c r="C1730" s="20" t="s">
        <v>41</v>
      </c>
      <c r="D1730" s="45">
        <v>356.9803466796875</v>
      </c>
      <c r="E1730" s="56">
        <v>325.32882690429688</v>
      </c>
    </row>
    <row r="1731" spans="1:5" ht="30" x14ac:dyDescent="0.25">
      <c r="A1731" s="5" t="s">
        <v>3362</v>
      </c>
      <c r="B1731" s="15" t="s">
        <v>3363</v>
      </c>
      <c r="C1731" s="20" t="s">
        <v>38</v>
      </c>
      <c r="D1731" s="42">
        <v>6.3600001335144043</v>
      </c>
      <c r="E1731" s="53">
        <v>6.1804080009460449</v>
      </c>
    </row>
    <row r="1732" spans="1:5" ht="30" x14ac:dyDescent="0.25">
      <c r="A1732" s="5" t="s">
        <v>3364</v>
      </c>
      <c r="B1732" s="15" t="s">
        <v>3365</v>
      </c>
      <c r="C1732" s="20" t="s">
        <v>371</v>
      </c>
      <c r="D1732" s="48">
        <v>2905.897216796875</v>
      </c>
      <c r="E1732" s="59">
        <v>2907.152587890625</v>
      </c>
    </row>
    <row r="1733" spans="1:5" ht="30" x14ac:dyDescent="0.25">
      <c r="A1733" s="5" t="s">
        <v>3366</v>
      </c>
      <c r="B1733" s="15" t="s">
        <v>3367</v>
      </c>
      <c r="C1733" s="20" t="s">
        <v>38</v>
      </c>
      <c r="D1733" s="42">
        <v>5.5</v>
      </c>
      <c r="E1733" s="53">
        <v>5.3442449569702148</v>
      </c>
    </row>
    <row r="1734" spans="1:5" ht="30" x14ac:dyDescent="0.25">
      <c r="A1734" s="5" t="s">
        <v>3368</v>
      </c>
      <c r="B1734" s="15" t="s">
        <v>3369</v>
      </c>
      <c r="C1734" s="20" t="s">
        <v>371</v>
      </c>
      <c r="D1734" s="48">
        <v>2879.030029296875</v>
      </c>
      <c r="E1734" s="59">
        <v>2880.267333984375</v>
      </c>
    </row>
    <row r="1735" spans="1:5" ht="30" x14ac:dyDescent="0.25">
      <c r="A1735" s="5" t="s">
        <v>3370</v>
      </c>
      <c r="B1735" s="15" t="s">
        <v>3371</v>
      </c>
      <c r="C1735" s="20" t="s">
        <v>38</v>
      </c>
      <c r="D1735" s="42">
        <v>5.5</v>
      </c>
      <c r="E1735" s="53">
        <v>5.3442449569702148</v>
      </c>
    </row>
    <row r="1736" spans="1:5" ht="30" x14ac:dyDescent="0.25">
      <c r="A1736" s="5" t="s">
        <v>3372</v>
      </c>
      <c r="B1736" s="15" t="s">
        <v>3373</v>
      </c>
      <c r="C1736" s="20" t="s">
        <v>30</v>
      </c>
      <c r="D1736" s="45">
        <v>211.94355773925781</v>
      </c>
      <c r="E1736" s="56">
        <v>212.18142700195312</v>
      </c>
    </row>
    <row r="1737" spans="1:5" x14ac:dyDescent="0.25">
      <c r="A1737" s="5" t="s">
        <v>3374</v>
      </c>
      <c r="B1737" s="15" t="s">
        <v>3375</v>
      </c>
      <c r="C1737" s="20" t="s">
        <v>41</v>
      </c>
      <c r="D1737" s="45">
        <v>356.9803466796875</v>
      </c>
      <c r="E1737" s="56">
        <v>325.32882690429688</v>
      </c>
    </row>
    <row r="1738" spans="1:5" ht="30" x14ac:dyDescent="0.25">
      <c r="A1738" s="5" t="s">
        <v>3376</v>
      </c>
      <c r="B1738" s="15" t="s">
        <v>3377</v>
      </c>
      <c r="C1738" s="20" t="s">
        <v>371</v>
      </c>
      <c r="D1738" s="48">
        <v>2879.030029296875</v>
      </c>
      <c r="E1738" s="59">
        <v>2880.267333984375</v>
      </c>
    </row>
    <row r="1739" spans="1:5" ht="30" x14ac:dyDescent="0.25">
      <c r="A1739" s="5" t="s">
        <v>3378</v>
      </c>
      <c r="B1739" s="15" t="s">
        <v>3379</v>
      </c>
      <c r="C1739" s="20" t="s">
        <v>162</v>
      </c>
      <c r="D1739" s="43">
        <v>39.290470123291016</v>
      </c>
      <c r="E1739" s="54">
        <v>36.900409698486328</v>
      </c>
    </row>
    <row r="1740" spans="1:5" x14ac:dyDescent="0.25">
      <c r="A1740" s="5" t="s">
        <v>3380</v>
      </c>
      <c r="B1740" s="15" t="s">
        <v>3381</v>
      </c>
      <c r="C1740" s="20" t="s">
        <v>371</v>
      </c>
      <c r="D1740" s="46">
        <v>0</v>
      </c>
      <c r="E1740" s="57">
        <v>0</v>
      </c>
    </row>
    <row r="1741" spans="1:5" ht="30" x14ac:dyDescent="0.25">
      <c r="A1741" s="5" t="s">
        <v>3382</v>
      </c>
      <c r="B1741" s="15" t="s">
        <v>3383</v>
      </c>
      <c r="C1741" s="20" t="s">
        <v>371</v>
      </c>
      <c r="D1741" s="46">
        <v>0</v>
      </c>
      <c r="E1741" s="57">
        <v>0</v>
      </c>
    </row>
    <row r="1742" spans="1:5" ht="30" x14ac:dyDescent="0.25">
      <c r="A1742" s="5" t="s">
        <v>3384</v>
      </c>
      <c r="B1742" s="15" t="s">
        <v>3385</v>
      </c>
      <c r="C1742" s="20" t="s">
        <v>1816</v>
      </c>
      <c r="D1742" s="47">
        <v>0.11054684966802597</v>
      </c>
      <c r="E1742" s="58">
        <v>0.10374268144369125</v>
      </c>
    </row>
    <row r="1743" spans="1:5" ht="30" x14ac:dyDescent="0.25">
      <c r="A1743" s="5" t="s">
        <v>3386</v>
      </c>
      <c r="B1743" s="15" t="s">
        <v>3387</v>
      </c>
      <c r="C1743" s="20"/>
      <c r="D1743" s="42">
        <v>1.1563637256622314</v>
      </c>
      <c r="E1743" s="53">
        <v>1.1564605236053467</v>
      </c>
    </row>
    <row r="1744" spans="1:5" ht="30" x14ac:dyDescent="0.25">
      <c r="A1744" s="5" t="s">
        <v>3388</v>
      </c>
      <c r="B1744" s="15" t="s">
        <v>3389</v>
      </c>
      <c r="C1744" s="20" t="s">
        <v>33</v>
      </c>
      <c r="D1744" s="43">
        <v>83.891319274902344</v>
      </c>
      <c r="E1744" s="54">
        <v>83.789222717285156</v>
      </c>
    </row>
    <row r="1745" spans="1:5" ht="30" x14ac:dyDescent="0.25">
      <c r="A1745" s="5" t="s">
        <v>3390</v>
      </c>
      <c r="B1745" s="15" t="s">
        <v>3391</v>
      </c>
      <c r="C1745" s="20" t="s">
        <v>33</v>
      </c>
      <c r="D1745" s="43">
        <v>83.891098022460938</v>
      </c>
      <c r="E1745" s="54">
        <v>83.789619445800781</v>
      </c>
    </row>
    <row r="1746" spans="1:5" ht="30" x14ac:dyDescent="0.25">
      <c r="A1746" s="5" t="s">
        <v>3392</v>
      </c>
      <c r="B1746" s="15" t="s">
        <v>3393</v>
      </c>
      <c r="C1746" s="20" t="s">
        <v>33</v>
      </c>
      <c r="D1746" s="43">
        <v>83.891098022460938</v>
      </c>
      <c r="E1746" s="54">
        <v>83.789619445800781</v>
      </c>
    </row>
    <row r="1747" spans="1:5" ht="30" x14ac:dyDescent="0.25">
      <c r="A1747" s="5" t="s">
        <v>3394</v>
      </c>
      <c r="B1747" s="15" t="s">
        <v>3395</v>
      </c>
      <c r="C1747" s="20" t="s">
        <v>155</v>
      </c>
      <c r="D1747" s="48">
        <v>2664.216064453125</v>
      </c>
      <c r="E1747" s="59">
        <v>2429.636474609375</v>
      </c>
    </row>
    <row r="1748" spans="1:5" x14ac:dyDescent="0.25">
      <c r="A1748" s="5" t="s">
        <v>3396</v>
      </c>
      <c r="B1748" s="15" t="s">
        <v>3397</v>
      </c>
      <c r="C1748" s="20" t="s">
        <v>155</v>
      </c>
      <c r="D1748" s="48">
        <v>2657.5556640625</v>
      </c>
      <c r="E1748" s="59">
        <v>2423.5625</v>
      </c>
    </row>
    <row r="1749" spans="1:5" ht="30" x14ac:dyDescent="0.25">
      <c r="A1749" s="5" t="s">
        <v>3398</v>
      </c>
      <c r="B1749" s="15" t="s">
        <v>3399</v>
      </c>
      <c r="C1749" s="20" t="s">
        <v>155</v>
      </c>
      <c r="D1749" s="42">
        <v>6.6605339050292969</v>
      </c>
      <c r="E1749" s="53">
        <v>6.0740857124328613</v>
      </c>
    </row>
    <row r="1750" spans="1:5" x14ac:dyDescent="0.25">
      <c r="A1750" s="5" t="s">
        <v>3400</v>
      </c>
      <c r="B1750" s="15" t="s">
        <v>3401</v>
      </c>
      <c r="C1750" s="20"/>
      <c r="D1750" s="12" t="s">
        <v>1596</v>
      </c>
      <c r="E1750" s="33" t="s">
        <v>1596</v>
      </c>
    </row>
    <row r="1751" spans="1:5" ht="30" x14ac:dyDescent="0.25">
      <c r="A1751" s="5" t="s">
        <v>3402</v>
      </c>
      <c r="B1751" s="15" t="s">
        <v>3403</v>
      </c>
      <c r="C1751" s="20"/>
      <c r="D1751" s="12" t="s">
        <v>3187</v>
      </c>
      <c r="E1751" s="33" t="s">
        <v>3187</v>
      </c>
    </row>
    <row r="1752" spans="1:5" ht="30" x14ac:dyDescent="0.25">
      <c r="A1752" s="5" t="s">
        <v>3404</v>
      </c>
      <c r="B1752" s="15" t="s">
        <v>3405</v>
      </c>
      <c r="C1752" s="20" t="s">
        <v>38</v>
      </c>
      <c r="D1752" s="42">
        <v>5.5</v>
      </c>
      <c r="E1752" s="53">
        <v>5.3442449569702148</v>
      </c>
    </row>
    <row r="1753" spans="1:5" ht="30" x14ac:dyDescent="0.25">
      <c r="A1753" s="5" t="s">
        <v>3406</v>
      </c>
      <c r="B1753" s="15" t="s">
        <v>3407</v>
      </c>
      <c r="C1753" s="20" t="s">
        <v>38</v>
      </c>
      <c r="D1753" s="42">
        <v>5.5</v>
      </c>
      <c r="E1753" s="53">
        <v>5.3442449569702148</v>
      </c>
    </row>
    <row r="1754" spans="1:5" ht="30" x14ac:dyDescent="0.25">
      <c r="A1754" s="5" t="s">
        <v>3408</v>
      </c>
      <c r="B1754" s="15" t="s">
        <v>3409</v>
      </c>
      <c r="C1754" s="20" t="s">
        <v>30</v>
      </c>
      <c r="D1754" s="45">
        <v>211.94355773925781</v>
      </c>
      <c r="E1754" s="56">
        <v>212.18142700195312</v>
      </c>
    </row>
    <row r="1755" spans="1:5" x14ac:dyDescent="0.25">
      <c r="A1755" s="5" t="s">
        <v>3410</v>
      </c>
      <c r="B1755" s="15" t="s">
        <v>3411</v>
      </c>
      <c r="C1755" s="20" t="s">
        <v>41</v>
      </c>
      <c r="D1755" s="45">
        <v>337.60202026367188</v>
      </c>
      <c r="E1755" s="56">
        <v>307.17172241210937</v>
      </c>
    </row>
    <row r="1756" spans="1:5" ht="30" x14ac:dyDescent="0.25">
      <c r="A1756" s="5" t="s">
        <v>3412</v>
      </c>
      <c r="B1756" s="15" t="s">
        <v>3413</v>
      </c>
      <c r="C1756" s="20" t="s">
        <v>371</v>
      </c>
      <c r="D1756" s="48">
        <v>2879.030029296875</v>
      </c>
      <c r="E1756" s="59">
        <v>2880.267333984375</v>
      </c>
    </row>
    <row r="1757" spans="1:5" ht="30" x14ac:dyDescent="0.25">
      <c r="A1757" s="5" t="s">
        <v>3414</v>
      </c>
      <c r="B1757" s="15" t="s">
        <v>3415</v>
      </c>
      <c r="C1757" s="20" t="s">
        <v>41</v>
      </c>
      <c r="D1757" s="45">
        <v>337.60202026367188</v>
      </c>
      <c r="E1757" s="56">
        <v>307.17172241210937</v>
      </c>
    </row>
    <row r="1758" spans="1:5" ht="30" x14ac:dyDescent="0.25">
      <c r="A1758" s="5" t="s">
        <v>3416</v>
      </c>
      <c r="B1758" s="15" t="s">
        <v>3417</v>
      </c>
      <c r="C1758" s="20" t="s">
        <v>38</v>
      </c>
      <c r="D1758" s="42">
        <v>5.5</v>
      </c>
      <c r="E1758" s="53">
        <v>5.3442449569702148</v>
      </c>
    </row>
    <row r="1759" spans="1:5" ht="30" x14ac:dyDescent="0.25">
      <c r="A1759" s="5" t="s">
        <v>3418</v>
      </c>
      <c r="B1759" s="15" t="s">
        <v>3419</v>
      </c>
      <c r="C1759" s="20" t="s">
        <v>371</v>
      </c>
      <c r="D1759" s="48">
        <v>2879.030029296875</v>
      </c>
      <c r="E1759" s="59">
        <v>2880.267333984375</v>
      </c>
    </row>
    <row r="1760" spans="1:5" ht="30" x14ac:dyDescent="0.25">
      <c r="A1760" s="5" t="s">
        <v>3420</v>
      </c>
      <c r="B1760" s="15" t="s">
        <v>3421</v>
      </c>
      <c r="C1760" s="20" t="s">
        <v>38</v>
      </c>
      <c r="D1760" s="42">
        <v>2.1800000667572021</v>
      </c>
      <c r="E1760" s="53">
        <v>2.1184473037719727</v>
      </c>
    </row>
    <row r="1761" spans="1:5" ht="30" x14ac:dyDescent="0.25">
      <c r="A1761" s="5" t="s">
        <v>3422</v>
      </c>
      <c r="B1761" s="15" t="s">
        <v>3423</v>
      </c>
      <c r="C1761" s="20" t="s">
        <v>371</v>
      </c>
      <c r="D1761" s="48">
        <v>2721.9921875</v>
      </c>
      <c r="E1761" s="59">
        <v>2723.0751953125</v>
      </c>
    </row>
    <row r="1762" spans="1:5" ht="30" x14ac:dyDescent="0.25">
      <c r="A1762" s="5" t="s">
        <v>3424</v>
      </c>
      <c r="B1762" s="15" t="s">
        <v>3425</v>
      </c>
      <c r="C1762" s="20" t="s">
        <v>38</v>
      </c>
      <c r="D1762" s="42">
        <v>2.1800000667572021</v>
      </c>
      <c r="E1762" s="53">
        <v>2.1184470653533936</v>
      </c>
    </row>
    <row r="1763" spans="1:5" ht="30" x14ac:dyDescent="0.25">
      <c r="A1763" s="5" t="s">
        <v>3426</v>
      </c>
      <c r="B1763" s="15" t="s">
        <v>3427</v>
      </c>
      <c r="C1763" s="20" t="s">
        <v>30</v>
      </c>
      <c r="D1763" s="45">
        <v>128.38185119628906</v>
      </c>
      <c r="E1763" s="56">
        <v>128.59309387207031</v>
      </c>
    </row>
    <row r="1764" spans="1:5" x14ac:dyDescent="0.25">
      <c r="A1764" s="5" t="s">
        <v>3428</v>
      </c>
      <c r="B1764" s="15" t="s">
        <v>3429</v>
      </c>
      <c r="C1764" s="20" t="s">
        <v>41</v>
      </c>
      <c r="D1764" s="45">
        <v>337.60202026367188</v>
      </c>
      <c r="E1764" s="56">
        <v>307.17172241210937</v>
      </c>
    </row>
    <row r="1765" spans="1:5" ht="30" x14ac:dyDescent="0.25">
      <c r="A1765" s="5" t="s">
        <v>3430</v>
      </c>
      <c r="B1765" s="15" t="s">
        <v>3431</v>
      </c>
      <c r="C1765" s="20" t="s">
        <v>371</v>
      </c>
      <c r="D1765" s="48">
        <v>2721.9921875</v>
      </c>
      <c r="E1765" s="59">
        <v>2723.0751953125</v>
      </c>
    </row>
    <row r="1766" spans="1:5" ht="30" x14ac:dyDescent="0.25">
      <c r="A1766" s="5" t="s">
        <v>3432</v>
      </c>
      <c r="B1766" s="15" t="s">
        <v>3433</v>
      </c>
      <c r="C1766" s="20" t="s">
        <v>162</v>
      </c>
      <c r="D1766" s="43">
        <v>77.807937622070312</v>
      </c>
      <c r="E1766" s="54">
        <v>72.948486328125</v>
      </c>
    </row>
    <row r="1767" spans="1:5" x14ac:dyDescent="0.25">
      <c r="A1767" s="5" t="s">
        <v>3434</v>
      </c>
      <c r="B1767" s="15" t="s">
        <v>3435</v>
      </c>
      <c r="C1767" s="20" t="s">
        <v>371</v>
      </c>
      <c r="D1767" s="46">
        <v>0</v>
      </c>
      <c r="E1767" s="57">
        <v>0</v>
      </c>
    </row>
    <row r="1768" spans="1:5" ht="30" x14ac:dyDescent="0.25">
      <c r="A1768" s="5" t="s">
        <v>3436</v>
      </c>
      <c r="B1768" s="15" t="s">
        <v>3437</v>
      </c>
      <c r="C1768" s="20" t="s">
        <v>371</v>
      </c>
      <c r="D1768" s="46">
        <v>0</v>
      </c>
      <c r="E1768" s="57">
        <v>0</v>
      </c>
    </row>
    <row r="1769" spans="1:5" ht="30" x14ac:dyDescent="0.25">
      <c r="A1769" s="5" t="s">
        <v>3438</v>
      </c>
      <c r="B1769" s="15" t="s">
        <v>3439</v>
      </c>
      <c r="C1769" s="20" t="s">
        <v>1816</v>
      </c>
      <c r="D1769" s="47">
        <v>0.11919192969799042</v>
      </c>
      <c r="E1769" s="58">
        <v>0.11168480664491653</v>
      </c>
    </row>
    <row r="1770" spans="1:5" ht="30" x14ac:dyDescent="0.25">
      <c r="A1770" s="5" t="s">
        <v>3440</v>
      </c>
      <c r="B1770" s="15" t="s">
        <v>3441</v>
      </c>
      <c r="C1770" s="20"/>
      <c r="D1770" s="42">
        <v>2.5229356288909912</v>
      </c>
      <c r="E1770" s="53">
        <v>2.5227179527282715</v>
      </c>
    </row>
    <row r="1771" spans="1:5" ht="30" x14ac:dyDescent="0.25">
      <c r="A1771" s="5" t="s">
        <v>3442</v>
      </c>
      <c r="B1771" s="15" t="s">
        <v>3443</v>
      </c>
      <c r="C1771" s="20" t="s">
        <v>33</v>
      </c>
      <c r="D1771" s="43">
        <v>85.763832092285156</v>
      </c>
      <c r="E1771" s="54">
        <v>85.739631652832031</v>
      </c>
    </row>
    <row r="1772" spans="1:5" ht="30" x14ac:dyDescent="0.25">
      <c r="A1772" s="5" t="s">
        <v>3444</v>
      </c>
      <c r="B1772" s="15" t="s">
        <v>3445</v>
      </c>
      <c r="C1772" s="20" t="s">
        <v>33</v>
      </c>
      <c r="D1772" s="43">
        <v>86.602073669433594</v>
      </c>
      <c r="E1772" s="54">
        <v>86.596405029296875</v>
      </c>
    </row>
    <row r="1773" spans="1:5" ht="30" x14ac:dyDescent="0.25">
      <c r="A1773" s="5" t="s">
        <v>3446</v>
      </c>
      <c r="B1773" s="15" t="s">
        <v>3447</v>
      </c>
      <c r="C1773" s="20" t="s">
        <v>33</v>
      </c>
      <c r="D1773" s="43">
        <v>86.602073669433594</v>
      </c>
      <c r="E1773" s="54">
        <v>86.596405029296875</v>
      </c>
    </row>
    <row r="1774" spans="1:5" ht="30" x14ac:dyDescent="0.25">
      <c r="A1774" s="5" t="s">
        <v>3448</v>
      </c>
      <c r="B1774" s="15" t="s">
        <v>3449</v>
      </c>
      <c r="C1774" s="20" t="s">
        <v>155</v>
      </c>
      <c r="D1774" s="44">
        <v>14726.9775390625</v>
      </c>
      <c r="E1774" s="55">
        <v>13412.716796875</v>
      </c>
    </row>
    <row r="1775" spans="1:5" x14ac:dyDescent="0.25">
      <c r="A1775" s="5" t="s">
        <v>3450</v>
      </c>
      <c r="B1775" s="15" t="s">
        <v>3451</v>
      </c>
      <c r="C1775" s="20" t="s">
        <v>155</v>
      </c>
      <c r="D1775" s="44">
        <v>14690.16015625</v>
      </c>
      <c r="E1775" s="55">
        <v>13379.185546875</v>
      </c>
    </row>
    <row r="1776" spans="1:5" ht="30" x14ac:dyDescent="0.25">
      <c r="A1776" s="5" t="s">
        <v>3452</v>
      </c>
      <c r="B1776" s="15" t="s">
        <v>3453</v>
      </c>
      <c r="C1776" s="20" t="s">
        <v>155</v>
      </c>
      <c r="D1776" s="43">
        <v>36.817405700683594</v>
      </c>
      <c r="E1776" s="54">
        <v>33.531761169433594</v>
      </c>
    </row>
    <row r="1777" spans="1:5" x14ac:dyDescent="0.25">
      <c r="A1777" s="5" t="s">
        <v>3454</v>
      </c>
      <c r="B1777" s="15" t="s">
        <v>3455</v>
      </c>
      <c r="C1777" s="20"/>
      <c r="D1777" s="12" t="s">
        <v>1596</v>
      </c>
      <c r="E1777" s="33" t="s">
        <v>1596</v>
      </c>
    </row>
    <row r="1778" spans="1:5" ht="30" x14ac:dyDescent="0.25">
      <c r="A1778" s="5" t="s">
        <v>3456</v>
      </c>
      <c r="B1778" s="15" t="s">
        <v>3457</v>
      </c>
      <c r="C1778" s="20"/>
      <c r="D1778" s="12" t="s">
        <v>3187</v>
      </c>
      <c r="E1778" s="33" t="s">
        <v>3187</v>
      </c>
    </row>
    <row r="1779" spans="1:5" ht="30" x14ac:dyDescent="0.25">
      <c r="A1779" s="5" t="s">
        <v>3458</v>
      </c>
      <c r="B1779" s="15" t="s">
        <v>3459</v>
      </c>
      <c r="C1779" s="20" t="s">
        <v>38</v>
      </c>
      <c r="D1779" s="42">
        <v>2.1800000667572021</v>
      </c>
      <c r="E1779" s="53">
        <v>2.1184470653533936</v>
      </c>
    </row>
    <row r="1780" spans="1:5" ht="30" x14ac:dyDescent="0.25">
      <c r="A1780" s="5" t="s">
        <v>3460</v>
      </c>
      <c r="B1780" s="15" t="s">
        <v>3461</v>
      </c>
      <c r="C1780" s="20" t="s">
        <v>38</v>
      </c>
      <c r="D1780" s="42">
        <v>2.1800000667572021</v>
      </c>
      <c r="E1780" s="53">
        <v>2.1184470653533936</v>
      </c>
    </row>
    <row r="1781" spans="1:5" ht="30" x14ac:dyDescent="0.25">
      <c r="A1781" s="5" t="s">
        <v>3462</v>
      </c>
      <c r="B1781" s="15" t="s">
        <v>3463</v>
      </c>
      <c r="C1781" s="20" t="s">
        <v>30</v>
      </c>
      <c r="D1781" s="45">
        <v>128.38185119628906</v>
      </c>
      <c r="E1781" s="56">
        <v>128.59309387207031</v>
      </c>
    </row>
    <row r="1782" spans="1:5" x14ac:dyDescent="0.25">
      <c r="A1782" s="5" t="s">
        <v>3464</v>
      </c>
      <c r="B1782" s="15" t="s">
        <v>3465</v>
      </c>
      <c r="C1782" s="20" t="s">
        <v>41</v>
      </c>
      <c r="D1782" s="45">
        <v>326.7362060546875</v>
      </c>
      <c r="E1782" s="56">
        <v>297.38473510742187</v>
      </c>
    </row>
    <row r="1783" spans="1:5" ht="30" x14ac:dyDescent="0.25">
      <c r="A1783" s="5" t="s">
        <v>3466</v>
      </c>
      <c r="B1783" s="15" t="s">
        <v>3467</v>
      </c>
      <c r="C1783" s="20" t="s">
        <v>371</v>
      </c>
      <c r="D1783" s="48">
        <v>2721.9921875</v>
      </c>
      <c r="E1783" s="59">
        <v>2723.0751953125</v>
      </c>
    </row>
    <row r="1784" spans="1:5" ht="30" x14ac:dyDescent="0.25">
      <c r="A1784" s="5" t="s">
        <v>3468</v>
      </c>
      <c r="B1784" s="15" t="s">
        <v>3469</v>
      </c>
      <c r="C1784" s="20" t="s">
        <v>41</v>
      </c>
      <c r="D1784" s="45">
        <v>326.7362060546875</v>
      </c>
      <c r="E1784" s="56">
        <v>297.38473510742187</v>
      </c>
    </row>
    <row r="1785" spans="1:5" ht="30" x14ac:dyDescent="0.25">
      <c r="A1785" s="5" t="s">
        <v>3470</v>
      </c>
      <c r="B1785" s="15" t="s">
        <v>3471</v>
      </c>
      <c r="C1785" s="20" t="s">
        <v>38</v>
      </c>
      <c r="D1785" s="42">
        <v>2.1800000667572021</v>
      </c>
      <c r="E1785" s="53">
        <v>2.1184470653533936</v>
      </c>
    </row>
    <row r="1786" spans="1:5" ht="30" x14ac:dyDescent="0.25">
      <c r="A1786" s="5" t="s">
        <v>3472</v>
      </c>
      <c r="B1786" s="15" t="s">
        <v>3473</v>
      </c>
      <c r="C1786" s="20" t="s">
        <v>371</v>
      </c>
      <c r="D1786" s="48">
        <v>2721.9921875</v>
      </c>
      <c r="E1786" s="59">
        <v>2723.0751953125</v>
      </c>
    </row>
    <row r="1787" spans="1:5" ht="30" x14ac:dyDescent="0.25">
      <c r="A1787" s="5" t="s">
        <v>3474</v>
      </c>
      <c r="B1787" s="15" t="s">
        <v>3475</v>
      </c>
      <c r="C1787" s="20" t="s">
        <v>38</v>
      </c>
      <c r="D1787" s="42">
        <v>1.3400000333786011</v>
      </c>
      <c r="E1787" s="53">
        <v>1.3021962642669678</v>
      </c>
    </row>
    <row r="1788" spans="1:5" ht="30" x14ac:dyDescent="0.25">
      <c r="A1788" s="5" t="s">
        <v>3476</v>
      </c>
      <c r="B1788" s="15" t="s">
        <v>3477</v>
      </c>
      <c r="C1788" s="20" t="s">
        <v>371</v>
      </c>
      <c r="D1788" s="48">
        <v>2648.63720703125</v>
      </c>
      <c r="E1788" s="59">
        <v>2650.006591796875</v>
      </c>
    </row>
    <row r="1789" spans="1:5" ht="30" x14ac:dyDescent="0.25">
      <c r="A1789" s="5" t="s">
        <v>3478</v>
      </c>
      <c r="B1789" s="15" t="s">
        <v>3479</v>
      </c>
      <c r="C1789" s="20" t="s">
        <v>38</v>
      </c>
      <c r="D1789" s="42">
        <v>1.3400000333786011</v>
      </c>
      <c r="E1789" s="53">
        <v>1.3021962642669678</v>
      </c>
    </row>
    <row r="1790" spans="1:5" ht="30" x14ac:dyDescent="0.25">
      <c r="A1790" s="5" t="s">
        <v>3480</v>
      </c>
      <c r="B1790" s="15" t="s">
        <v>3481</v>
      </c>
      <c r="C1790" s="20" t="s">
        <v>30</v>
      </c>
      <c r="D1790" s="45">
        <v>107.99858093261719</v>
      </c>
      <c r="E1790" s="56">
        <v>107.15884399414062</v>
      </c>
    </row>
    <row r="1791" spans="1:5" x14ac:dyDescent="0.25">
      <c r="A1791" s="5" t="s">
        <v>3482</v>
      </c>
      <c r="B1791" s="15" t="s">
        <v>3483</v>
      </c>
      <c r="C1791" s="20" t="s">
        <v>41</v>
      </c>
      <c r="D1791" s="45">
        <v>326.7362060546875</v>
      </c>
      <c r="E1791" s="56">
        <v>297.38473510742187</v>
      </c>
    </row>
    <row r="1792" spans="1:5" ht="30" x14ac:dyDescent="0.25">
      <c r="A1792" s="5" t="s">
        <v>3484</v>
      </c>
      <c r="B1792" s="15" t="s">
        <v>3485</v>
      </c>
      <c r="C1792" s="20" t="s">
        <v>371</v>
      </c>
      <c r="D1792" s="48">
        <v>2648.63720703125</v>
      </c>
      <c r="E1792" s="59">
        <v>2650.006591796875</v>
      </c>
    </row>
    <row r="1793" spans="1:5" ht="30" x14ac:dyDescent="0.25">
      <c r="A1793" s="5" t="s">
        <v>3486</v>
      </c>
      <c r="B1793" s="15" t="s">
        <v>3487</v>
      </c>
      <c r="C1793" s="20" t="s">
        <v>162</v>
      </c>
      <c r="D1793" s="45">
        <v>114.86808776855469</v>
      </c>
      <c r="E1793" s="56">
        <v>107.51728820800781</v>
      </c>
    </row>
    <row r="1794" spans="1:5" x14ac:dyDescent="0.25">
      <c r="A1794" s="5" t="s">
        <v>3488</v>
      </c>
      <c r="B1794" s="15" t="s">
        <v>3489</v>
      </c>
      <c r="C1794" s="20" t="s">
        <v>371</v>
      </c>
      <c r="D1794" s="46">
        <v>0</v>
      </c>
      <c r="E1794" s="57">
        <v>0</v>
      </c>
    </row>
    <row r="1795" spans="1:5" ht="30" x14ac:dyDescent="0.25">
      <c r="A1795" s="5" t="s">
        <v>3490</v>
      </c>
      <c r="B1795" s="15" t="s">
        <v>3491</v>
      </c>
      <c r="C1795" s="20" t="s">
        <v>371</v>
      </c>
      <c r="D1795" s="46">
        <v>0</v>
      </c>
      <c r="E1795" s="57">
        <v>0</v>
      </c>
    </row>
    <row r="1796" spans="1:5" ht="30" x14ac:dyDescent="0.25">
      <c r="A1796" s="5" t="s">
        <v>3492</v>
      </c>
      <c r="B1796" s="15" t="s">
        <v>3493</v>
      </c>
      <c r="C1796" s="20" t="s">
        <v>1816</v>
      </c>
      <c r="D1796" s="47">
        <v>0.2651430070400238</v>
      </c>
      <c r="E1796" s="58">
        <v>0.24850158393383026</v>
      </c>
    </row>
    <row r="1797" spans="1:5" ht="30" x14ac:dyDescent="0.25">
      <c r="A1797" s="5" t="s">
        <v>3494</v>
      </c>
      <c r="B1797" s="15" t="s">
        <v>3495</v>
      </c>
      <c r="C1797" s="20"/>
      <c r="D1797" s="42">
        <v>1.6268657445907593</v>
      </c>
      <c r="E1797" s="53">
        <v>1.626826286315918</v>
      </c>
    </row>
    <row r="1798" spans="1:5" ht="30" x14ac:dyDescent="0.25">
      <c r="A1798" s="5" t="s">
        <v>3496</v>
      </c>
      <c r="B1798" s="15" t="s">
        <v>3497</v>
      </c>
      <c r="C1798" s="20" t="s">
        <v>33</v>
      </c>
      <c r="D1798" s="43">
        <v>86.627830505371094</v>
      </c>
      <c r="E1798" s="54">
        <v>86.321052551269531</v>
      </c>
    </row>
    <row r="1799" spans="1:5" ht="30" x14ac:dyDescent="0.25">
      <c r="A1799" s="5" t="s">
        <v>3498</v>
      </c>
      <c r="B1799" s="15" t="s">
        <v>3499</v>
      </c>
      <c r="C1799" s="20" t="s">
        <v>33</v>
      </c>
      <c r="D1799" s="43">
        <v>86.627952575683594</v>
      </c>
      <c r="E1799" s="54">
        <v>86.320899963378906</v>
      </c>
    </row>
    <row r="1800" spans="1:5" ht="30" x14ac:dyDescent="0.25">
      <c r="A1800" s="5" t="s">
        <v>3500</v>
      </c>
      <c r="B1800" s="15" t="s">
        <v>3501</v>
      </c>
      <c r="C1800" s="20" t="s">
        <v>33</v>
      </c>
      <c r="D1800" s="43">
        <v>86.627952575683594</v>
      </c>
      <c r="E1800" s="54">
        <v>86.320899963378906</v>
      </c>
    </row>
    <row r="1801" spans="1:5" ht="30" x14ac:dyDescent="0.25">
      <c r="A1801" s="5" t="s">
        <v>3502</v>
      </c>
      <c r="B1801" s="15" t="s">
        <v>3503</v>
      </c>
      <c r="C1801" s="20" t="s">
        <v>155</v>
      </c>
      <c r="D1801" s="44">
        <v>6657.79833984375</v>
      </c>
      <c r="E1801" s="55">
        <v>6036.04736328125</v>
      </c>
    </row>
    <row r="1802" spans="1:5" x14ac:dyDescent="0.25">
      <c r="A1802" s="5" t="s">
        <v>3504</v>
      </c>
      <c r="B1802" s="15" t="s">
        <v>3505</v>
      </c>
      <c r="C1802" s="20" t="s">
        <v>155</v>
      </c>
      <c r="D1802" s="44">
        <v>6641.15380859375</v>
      </c>
      <c r="E1802" s="55">
        <v>6020.95751953125</v>
      </c>
    </row>
    <row r="1803" spans="1:5" ht="30" x14ac:dyDescent="0.25">
      <c r="A1803" s="5" t="s">
        <v>3506</v>
      </c>
      <c r="B1803" s="15" t="s">
        <v>3507</v>
      </c>
      <c r="C1803" s="20" t="s">
        <v>155</v>
      </c>
      <c r="D1803" s="43">
        <v>16.644479751586914</v>
      </c>
      <c r="E1803" s="54">
        <v>15.090103149414063</v>
      </c>
    </row>
    <row r="1804" spans="1:5" x14ac:dyDescent="0.25">
      <c r="A1804" s="5" t="s">
        <v>3508</v>
      </c>
      <c r="B1804" s="15" t="s">
        <v>3509</v>
      </c>
      <c r="C1804" s="20"/>
      <c r="D1804" s="12" t="s">
        <v>1596</v>
      </c>
      <c r="E1804" s="33" t="s">
        <v>1596</v>
      </c>
    </row>
    <row r="1805" spans="1:5" ht="30" x14ac:dyDescent="0.25">
      <c r="A1805" s="5" t="s">
        <v>3510</v>
      </c>
      <c r="B1805" s="15" t="s">
        <v>3511</v>
      </c>
      <c r="C1805" s="20"/>
      <c r="D1805" s="12" t="s">
        <v>3187</v>
      </c>
      <c r="E1805" s="33" t="s">
        <v>3187</v>
      </c>
    </row>
    <row r="1806" spans="1:5" ht="30" x14ac:dyDescent="0.25">
      <c r="A1806" s="5" t="s">
        <v>3512</v>
      </c>
      <c r="B1806" s="15" t="s">
        <v>3513</v>
      </c>
      <c r="C1806" s="20" t="s">
        <v>38</v>
      </c>
      <c r="D1806" s="42">
        <v>1.3400000333786011</v>
      </c>
      <c r="E1806" s="53">
        <v>1.3021962642669678</v>
      </c>
    </row>
    <row r="1807" spans="1:5" ht="30" x14ac:dyDescent="0.25">
      <c r="A1807" s="5" t="s">
        <v>3514</v>
      </c>
      <c r="B1807" s="15" t="s">
        <v>3515</v>
      </c>
      <c r="C1807" s="20" t="s">
        <v>38</v>
      </c>
      <c r="D1807" s="42">
        <v>1.3400000333786011</v>
      </c>
      <c r="E1807" s="53">
        <v>1.3021962642669678</v>
      </c>
    </row>
    <row r="1808" spans="1:5" ht="30" x14ac:dyDescent="0.25">
      <c r="A1808" s="5" t="s">
        <v>3516</v>
      </c>
      <c r="B1808" s="15" t="s">
        <v>3517</v>
      </c>
      <c r="C1808" s="20" t="s">
        <v>30</v>
      </c>
      <c r="D1808" s="45">
        <v>107.99858093261719</v>
      </c>
      <c r="E1808" s="56">
        <v>107.15884399414062</v>
      </c>
    </row>
    <row r="1809" spans="1:5" x14ac:dyDescent="0.25">
      <c r="A1809" s="5" t="s">
        <v>3518</v>
      </c>
      <c r="B1809" s="15" t="s">
        <v>3519</v>
      </c>
      <c r="C1809" s="20" t="s">
        <v>41</v>
      </c>
      <c r="D1809" s="45">
        <v>307.56820678710937</v>
      </c>
      <c r="E1809" s="56">
        <v>280.06185913085937</v>
      </c>
    </row>
    <row r="1810" spans="1:5" ht="30" x14ac:dyDescent="0.25">
      <c r="A1810" s="5" t="s">
        <v>3520</v>
      </c>
      <c r="B1810" s="15" t="s">
        <v>3521</v>
      </c>
      <c r="C1810" s="20" t="s">
        <v>371</v>
      </c>
      <c r="D1810" s="48">
        <v>2648.63720703125</v>
      </c>
      <c r="E1810" s="59">
        <v>2650.006591796875</v>
      </c>
    </row>
    <row r="1811" spans="1:5" ht="30" x14ac:dyDescent="0.25">
      <c r="A1811" s="5" t="s">
        <v>3522</v>
      </c>
      <c r="B1811" s="15" t="s">
        <v>3523</v>
      </c>
      <c r="C1811" s="20" t="s">
        <v>41</v>
      </c>
      <c r="D1811" s="45">
        <v>307.56820678710937</v>
      </c>
      <c r="E1811" s="56">
        <v>280.06185913085937</v>
      </c>
    </row>
    <row r="1812" spans="1:5" ht="30" x14ac:dyDescent="0.25">
      <c r="A1812" s="5" t="s">
        <v>3524</v>
      </c>
      <c r="B1812" s="15" t="s">
        <v>3525</v>
      </c>
      <c r="C1812" s="20" t="s">
        <v>38</v>
      </c>
      <c r="D1812" s="42">
        <v>1.3400000333786011</v>
      </c>
      <c r="E1812" s="53">
        <v>1.3021962642669678</v>
      </c>
    </row>
    <row r="1813" spans="1:5" ht="30" x14ac:dyDescent="0.25">
      <c r="A1813" s="5" t="s">
        <v>3526</v>
      </c>
      <c r="B1813" s="15" t="s">
        <v>3527</v>
      </c>
      <c r="C1813" s="20" t="s">
        <v>371</v>
      </c>
      <c r="D1813" s="48">
        <v>2648.63720703125</v>
      </c>
      <c r="E1813" s="59">
        <v>2650.006591796875</v>
      </c>
    </row>
    <row r="1814" spans="1:5" ht="30" x14ac:dyDescent="0.25">
      <c r="A1814" s="5" t="s">
        <v>3528</v>
      </c>
      <c r="B1814" s="15" t="s">
        <v>3529</v>
      </c>
      <c r="C1814" s="20" t="s">
        <v>38</v>
      </c>
      <c r="D1814" s="47">
        <v>0.40000000596046448</v>
      </c>
      <c r="E1814" s="58">
        <v>0.38870280981063843</v>
      </c>
    </row>
    <row r="1815" spans="1:5" ht="30" x14ac:dyDescent="0.25">
      <c r="A1815" s="5" t="s">
        <v>3530</v>
      </c>
      <c r="B1815" s="15" t="s">
        <v>3531</v>
      </c>
      <c r="C1815" s="20" t="s">
        <v>371</v>
      </c>
      <c r="D1815" s="48">
        <v>2484.623046875</v>
      </c>
      <c r="E1815" s="59">
        <v>2486.1552734375</v>
      </c>
    </row>
    <row r="1816" spans="1:5" ht="30" x14ac:dyDescent="0.25">
      <c r="A1816" s="5" t="s">
        <v>3532</v>
      </c>
      <c r="B1816" s="15" t="s">
        <v>3533</v>
      </c>
      <c r="C1816" s="20" t="s">
        <v>38</v>
      </c>
      <c r="D1816" s="47">
        <v>0.40000000596046448</v>
      </c>
      <c r="E1816" s="58">
        <v>0.38870280981063843</v>
      </c>
    </row>
    <row r="1817" spans="1:5" ht="30" x14ac:dyDescent="0.25">
      <c r="A1817" s="5" t="s">
        <v>3534</v>
      </c>
      <c r="B1817" s="15" t="s">
        <v>3535</v>
      </c>
      <c r="C1817" s="20" t="s">
        <v>30</v>
      </c>
      <c r="D1817" s="43">
        <v>75.856826782226563</v>
      </c>
      <c r="E1817" s="54">
        <v>75.169769287109375</v>
      </c>
    </row>
    <row r="1818" spans="1:5" x14ac:dyDescent="0.25">
      <c r="A1818" s="5" t="s">
        <v>3536</v>
      </c>
      <c r="B1818" s="15" t="s">
        <v>3537</v>
      </c>
      <c r="C1818" s="20" t="s">
        <v>41</v>
      </c>
      <c r="D1818" s="45">
        <v>307.56820678710937</v>
      </c>
      <c r="E1818" s="56">
        <v>280.06185913085937</v>
      </c>
    </row>
    <row r="1819" spans="1:5" ht="30" x14ac:dyDescent="0.25">
      <c r="A1819" s="5" t="s">
        <v>3538</v>
      </c>
      <c r="B1819" s="15" t="s">
        <v>3539</v>
      </c>
      <c r="C1819" s="20" t="s">
        <v>371</v>
      </c>
      <c r="D1819" s="48">
        <v>2484.623046875</v>
      </c>
      <c r="E1819" s="59">
        <v>2486.1552734375</v>
      </c>
    </row>
    <row r="1820" spans="1:5" ht="30" x14ac:dyDescent="0.25">
      <c r="A1820" s="5" t="s">
        <v>3540</v>
      </c>
      <c r="B1820" s="15" t="s">
        <v>3541</v>
      </c>
      <c r="C1820" s="20" t="s">
        <v>162</v>
      </c>
      <c r="D1820" s="45">
        <v>318.86007690429688</v>
      </c>
      <c r="E1820" s="56">
        <v>298.62677001953125</v>
      </c>
    </row>
    <row r="1821" spans="1:5" x14ac:dyDescent="0.25">
      <c r="A1821" s="5" t="s">
        <v>3542</v>
      </c>
      <c r="B1821" s="15" t="s">
        <v>3543</v>
      </c>
      <c r="C1821" s="20" t="s">
        <v>371</v>
      </c>
      <c r="D1821" s="46">
        <v>0</v>
      </c>
      <c r="E1821" s="57">
        <v>0</v>
      </c>
    </row>
    <row r="1822" spans="1:5" ht="30" x14ac:dyDescent="0.25">
      <c r="A1822" s="5" t="s">
        <v>3544</v>
      </c>
      <c r="B1822" s="15" t="s">
        <v>3545</v>
      </c>
      <c r="C1822" s="20" t="s">
        <v>371</v>
      </c>
      <c r="D1822" s="46">
        <v>0</v>
      </c>
      <c r="E1822" s="57">
        <v>0</v>
      </c>
    </row>
    <row r="1823" spans="1:5" ht="30" x14ac:dyDescent="0.25">
      <c r="A1823" s="5" t="s">
        <v>3546</v>
      </c>
      <c r="B1823" s="15" t="s">
        <v>3547</v>
      </c>
      <c r="C1823" s="20" t="s">
        <v>1816</v>
      </c>
      <c r="D1823" s="47">
        <v>0.38970163464546204</v>
      </c>
      <c r="E1823" s="58">
        <v>0.36526161432266235</v>
      </c>
    </row>
    <row r="1824" spans="1:5" ht="30" x14ac:dyDescent="0.25">
      <c r="A1824" s="5" t="s">
        <v>3548</v>
      </c>
      <c r="B1824" s="15" t="s">
        <v>3549</v>
      </c>
      <c r="C1824" s="20"/>
      <c r="D1824" s="42">
        <v>3.3499999046325684</v>
      </c>
      <c r="E1824" s="53">
        <v>3.3501076698303223</v>
      </c>
    </row>
    <row r="1825" spans="1:5" ht="30" x14ac:dyDescent="0.25">
      <c r="A1825" s="5" t="s">
        <v>3550</v>
      </c>
      <c r="B1825" s="15" t="s">
        <v>3551</v>
      </c>
      <c r="C1825" s="20" t="s">
        <v>33</v>
      </c>
      <c r="D1825" s="43">
        <v>88.0421142578125</v>
      </c>
      <c r="E1825" s="54">
        <v>87.8887939453125</v>
      </c>
    </row>
    <row r="1826" spans="1:5" ht="30" x14ac:dyDescent="0.25">
      <c r="A1826" s="5" t="s">
        <v>3552</v>
      </c>
      <c r="B1826" s="15" t="s">
        <v>3553</v>
      </c>
      <c r="C1826" s="20" t="s">
        <v>33</v>
      </c>
      <c r="D1826" s="43">
        <v>85.808181762695313</v>
      </c>
      <c r="E1826" s="54">
        <v>85.770317077636719</v>
      </c>
    </row>
    <row r="1827" spans="1:5" ht="30" x14ac:dyDescent="0.25">
      <c r="A1827" s="5" t="s">
        <v>3554</v>
      </c>
      <c r="B1827" s="15" t="s">
        <v>3555</v>
      </c>
      <c r="C1827" s="20" t="s">
        <v>33</v>
      </c>
      <c r="D1827" s="43">
        <v>85.808181762695313</v>
      </c>
      <c r="E1827" s="54">
        <v>85.770317077636719</v>
      </c>
    </row>
    <row r="1828" spans="1:5" ht="30" x14ac:dyDescent="0.25">
      <c r="A1828" s="5" t="s">
        <v>3556</v>
      </c>
      <c r="B1828" s="15" t="s">
        <v>3557</v>
      </c>
      <c r="C1828" s="20" t="s">
        <v>155</v>
      </c>
      <c r="D1828" s="44">
        <v>14012.8779296875</v>
      </c>
      <c r="E1828" s="55">
        <v>12747.00390625</v>
      </c>
    </row>
    <row r="1829" spans="1:5" x14ac:dyDescent="0.25">
      <c r="A1829" s="5" t="s">
        <v>3558</v>
      </c>
      <c r="B1829" s="15" t="s">
        <v>3559</v>
      </c>
      <c r="C1829" s="20" t="s">
        <v>155</v>
      </c>
      <c r="D1829" s="44">
        <v>13977.845703125</v>
      </c>
      <c r="E1829" s="55">
        <v>12715.1357421875</v>
      </c>
    </row>
    <row r="1830" spans="1:5" ht="30" x14ac:dyDescent="0.25">
      <c r="A1830" s="5" t="s">
        <v>3560</v>
      </c>
      <c r="B1830" s="15" t="s">
        <v>3561</v>
      </c>
      <c r="C1830" s="20" t="s">
        <v>155</v>
      </c>
      <c r="D1830" s="43">
        <v>35.032161712646484</v>
      </c>
      <c r="E1830" s="54">
        <v>31.867477416992188</v>
      </c>
    </row>
    <row r="1831" spans="1:5" x14ac:dyDescent="0.25">
      <c r="A1831" s="5" t="s">
        <v>3562</v>
      </c>
      <c r="B1831" s="15" t="s">
        <v>3563</v>
      </c>
      <c r="C1831" s="20"/>
      <c r="D1831" s="12" t="s">
        <v>1596</v>
      </c>
      <c r="E1831" s="33" t="s">
        <v>1596</v>
      </c>
    </row>
    <row r="1832" spans="1:5" ht="30" x14ac:dyDescent="0.25">
      <c r="A1832" s="5" t="s">
        <v>3564</v>
      </c>
      <c r="B1832" s="15" t="s">
        <v>3565</v>
      </c>
      <c r="C1832" s="20"/>
      <c r="D1832" s="12" t="s">
        <v>3187</v>
      </c>
      <c r="E1832" s="33" t="s">
        <v>3187</v>
      </c>
    </row>
    <row r="1833" spans="1:5" ht="30" x14ac:dyDescent="0.25">
      <c r="A1833" s="5" t="s">
        <v>3566</v>
      </c>
      <c r="B1833" s="15" t="s">
        <v>3567</v>
      </c>
      <c r="C1833" s="20" t="s">
        <v>38</v>
      </c>
      <c r="D1833" s="47">
        <v>0.40000000596046448</v>
      </c>
      <c r="E1833" s="58">
        <v>0.38870280981063843</v>
      </c>
    </row>
    <row r="1834" spans="1:5" ht="30" x14ac:dyDescent="0.25">
      <c r="A1834" s="5" t="s">
        <v>3568</v>
      </c>
      <c r="B1834" s="15" t="s">
        <v>3569</v>
      </c>
      <c r="C1834" s="20" t="s">
        <v>38</v>
      </c>
      <c r="D1834" s="47">
        <v>0.40000000596046448</v>
      </c>
      <c r="E1834" s="58">
        <v>0.38870280981063843</v>
      </c>
    </row>
    <row r="1835" spans="1:5" ht="30" x14ac:dyDescent="0.25">
      <c r="A1835" s="5" t="s">
        <v>3570</v>
      </c>
      <c r="B1835" s="15" t="s">
        <v>3571</v>
      </c>
      <c r="C1835" s="20" t="s">
        <v>30</v>
      </c>
      <c r="D1835" s="43">
        <v>75.856826782226563</v>
      </c>
      <c r="E1835" s="54">
        <v>75.169769287109375</v>
      </c>
    </row>
    <row r="1836" spans="1:5" x14ac:dyDescent="0.25">
      <c r="A1836" s="5" t="s">
        <v>3572</v>
      </c>
      <c r="B1836" s="15" t="s">
        <v>3573</v>
      </c>
      <c r="C1836" s="20" t="s">
        <v>41</v>
      </c>
      <c r="D1836" s="45">
        <v>293.64642333984375</v>
      </c>
      <c r="E1836" s="56">
        <v>267.72250366210937</v>
      </c>
    </row>
    <row r="1837" spans="1:5" ht="30" x14ac:dyDescent="0.25">
      <c r="A1837" s="5" t="s">
        <v>3574</v>
      </c>
      <c r="B1837" s="15" t="s">
        <v>3575</v>
      </c>
      <c r="C1837" s="20" t="s">
        <v>371</v>
      </c>
      <c r="D1837" s="48">
        <v>2484.623046875</v>
      </c>
      <c r="E1837" s="59">
        <v>2486.1552734375</v>
      </c>
    </row>
    <row r="1838" spans="1:5" ht="30" x14ac:dyDescent="0.25">
      <c r="A1838" s="5" t="s">
        <v>3576</v>
      </c>
      <c r="B1838" s="15" t="s">
        <v>3577</v>
      </c>
      <c r="C1838" s="20" t="s">
        <v>41</v>
      </c>
      <c r="D1838" s="45">
        <v>293.64642333984375</v>
      </c>
      <c r="E1838" s="56">
        <v>267.72250366210937</v>
      </c>
    </row>
    <row r="1839" spans="1:5" ht="30" x14ac:dyDescent="0.25">
      <c r="A1839" s="5" t="s">
        <v>3578</v>
      </c>
      <c r="B1839" s="15" t="s">
        <v>3579</v>
      </c>
      <c r="C1839" s="20" t="s">
        <v>38</v>
      </c>
      <c r="D1839" s="47">
        <v>0.40000000596046448</v>
      </c>
      <c r="E1839" s="58">
        <v>0.38870280981063843</v>
      </c>
    </row>
    <row r="1840" spans="1:5" ht="30" x14ac:dyDescent="0.25">
      <c r="A1840" s="5" t="s">
        <v>3580</v>
      </c>
      <c r="B1840" s="15" t="s">
        <v>3581</v>
      </c>
      <c r="C1840" s="20" t="s">
        <v>371</v>
      </c>
      <c r="D1840" s="48">
        <v>2484.623046875</v>
      </c>
      <c r="E1840" s="59">
        <v>2486.1552734375</v>
      </c>
    </row>
    <row r="1841" spans="1:5" ht="30" x14ac:dyDescent="0.25">
      <c r="A1841" s="5" t="s">
        <v>3582</v>
      </c>
      <c r="B1841" s="15" t="s">
        <v>3583</v>
      </c>
      <c r="C1841" s="20" t="s">
        <v>38</v>
      </c>
      <c r="D1841" s="47">
        <v>9.8499990999698639E-2</v>
      </c>
      <c r="E1841" s="58">
        <v>9.8499998450279236E-2</v>
      </c>
    </row>
    <row r="1842" spans="1:5" ht="30" x14ac:dyDescent="0.25">
      <c r="A1842" s="5" t="s">
        <v>3584</v>
      </c>
      <c r="B1842" s="15" t="s">
        <v>3585</v>
      </c>
      <c r="C1842" s="20" t="s">
        <v>371</v>
      </c>
      <c r="D1842" s="48">
        <v>2325.244384765625</v>
      </c>
      <c r="E1842" s="59">
        <v>2329.96826171875</v>
      </c>
    </row>
    <row r="1843" spans="1:5" ht="30" x14ac:dyDescent="0.25">
      <c r="A1843" s="5" t="s">
        <v>3586</v>
      </c>
      <c r="B1843" s="15" t="s">
        <v>3587</v>
      </c>
      <c r="C1843" s="20" t="s">
        <v>38</v>
      </c>
      <c r="D1843" s="47">
        <v>9.8499998450279236E-2</v>
      </c>
      <c r="E1843" s="58">
        <v>9.8499998450279236E-2</v>
      </c>
    </row>
    <row r="1844" spans="1:5" ht="30" x14ac:dyDescent="0.25">
      <c r="A1844" s="5" t="s">
        <v>3588</v>
      </c>
      <c r="B1844" s="15" t="s">
        <v>3589</v>
      </c>
      <c r="C1844" s="20" t="s">
        <v>30</v>
      </c>
      <c r="D1844" s="43">
        <v>45.512245178222656</v>
      </c>
      <c r="E1844" s="54">
        <v>45.512245178222656</v>
      </c>
    </row>
    <row r="1845" spans="1:5" x14ac:dyDescent="0.25">
      <c r="A1845" s="5" t="s">
        <v>3590</v>
      </c>
      <c r="B1845" s="15" t="s">
        <v>3591</v>
      </c>
      <c r="C1845" s="20" t="s">
        <v>41</v>
      </c>
      <c r="D1845" s="45">
        <v>293.88421630859375</v>
      </c>
      <c r="E1845" s="56">
        <v>267.92193603515625</v>
      </c>
    </row>
    <row r="1846" spans="1:5" ht="30" x14ac:dyDescent="0.25">
      <c r="A1846" s="5" t="s">
        <v>3592</v>
      </c>
      <c r="B1846" s="15" t="s">
        <v>3593</v>
      </c>
      <c r="C1846" s="20" t="s">
        <v>371</v>
      </c>
      <c r="D1846" s="48">
        <v>2337.249267578125</v>
      </c>
      <c r="E1846" s="59">
        <v>2341.3037109375</v>
      </c>
    </row>
    <row r="1847" spans="1:5" ht="30" x14ac:dyDescent="0.25">
      <c r="A1847" s="5" t="s">
        <v>3594</v>
      </c>
      <c r="B1847" s="15" t="s">
        <v>3595</v>
      </c>
      <c r="C1847" s="20"/>
      <c r="D1847" s="42">
        <v>1</v>
      </c>
      <c r="E1847" s="53">
        <v>1</v>
      </c>
    </row>
    <row r="1848" spans="1:5" ht="30" x14ac:dyDescent="0.25">
      <c r="A1848" s="5" t="s">
        <v>3596</v>
      </c>
      <c r="B1848" s="15" t="s">
        <v>3597</v>
      </c>
      <c r="C1848" s="20" t="s">
        <v>162</v>
      </c>
      <c r="D1848" s="48">
        <v>1082.8170166015625</v>
      </c>
      <c r="E1848" s="56">
        <v>989.40765380859375</v>
      </c>
    </row>
    <row r="1849" spans="1:5" ht="30" x14ac:dyDescent="0.25">
      <c r="A1849" s="5" t="s">
        <v>3598</v>
      </c>
      <c r="B1849" s="15" t="s">
        <v>3599</v>
      </c>
      <c r="C1849" s="20" t="s">
        <v>1816</v>
      </c>
      <c r="D1849" s="42">
        <v>5.9214344024658203</v>
      </c>
      <c r="E1849" s="53">
        <v>5.5754714012145996</v>
      </c>
    </row>
    <row r="1850" spans="1:5" ht="30" x14ac:dyDescent="0.25">
      <c r="A1850" s="5" t="s">
        <v>3600</v>
      </c>
      <c r="B1850" s="15" t="s">
        <v>3601</v>
      </c>
      <c r="C1850" s="20" t="s">
        <v>125</v>
      </c>
      <c r="D1850" s="45">
        <v>182.86398315429687</v>
      </c>
      <c r="E1850" s="56">
        <v>177.45719909667969</v>
      </c>
    </row>
    <row r="1851" spans="1:5" ht="30" x14ac:dyDescent="0.25">
      <c r="A1851" s="5" t="s">
        <v>3602</v>
      </c>
      <c r="B1851" s="15" t="s">
        <v>3603</v>
      </c>
      <c r="C1851" s="20" t="s">
        <v>3604</v>
      </c>
      <c r="D1851" s="48">
        <v>2429.621826171875</v>
      </c>
      <c r="E1851" s="59">
        <v>2371.868896484375</v>
      </c>
    </row>
    <row r="1852" spans="1:5" ht="30" x14ac:dyDescent="0.25">
      <c r="A1852" s="5" t="s">
        <v>3605</v>
      </c>
      <c r="B1852" s="15" t="s">
        <v>3606</v>
      </c>
      <c r="C1852" s="20" t="s">
        <v>3604</v>
      </c>
      <c r="D1852" s="45">
        <v>775.7796630859375</v>
      </c>
      <c r="E1852" s="56">
        <v>748.2403564453125</v>
      </c>
    </row>
    <row r="1853" spans="1:5" x14ac:dyDescent="0.25">
      <c r="A1853" s="5" t="s">
        <v>3607</v>
      </c>
      <c r="B1853" s="15" t="s">
        <v>3608</v>
      </c>
      <c r="C1853" s="20" t="s">
        <v>371</v>
      </c>
      <c r="D1853" s="43">
        <v>11.652146339416504</v>
      </c>
      <c r="E1853" s="54">
        <v>11.013869285583496</v>
      </c>
    </row>
    <row r="1854" spans="1:5" ht="30" x14ac:dyDescent="0.25">
      <c r="A1854" s="5" t="s">
        <v>3609</v>
      </c>
      <c r="B1854" s="15" t="s">
        <v>3610</v>
      </c>
      <c r="C1854" s="20" t="s">
        <v>371</v>
      </c>
      <c r="D1854" s="43">
        <v>16.14478874206543</v>
      </c>
      <c r="E1854" s="54">
        <v>15.205733299255371</v>
      </c>
    </row>
    <row r="1855" spans="1:5" ht="30" x14ac:dyDescent="0.25">
      <c r="A1855" s="5" t="s">
        <v>3611</v>
      </c>
      <c r="B1855" s="15" t="s">
        <v>3612</v>
      </c>
      <c r="C1855" s="20" t="s">
        <v>1816</v>
      </c>
      <c r="D1855" s="42">
        <v>1.1406667232513428</v>
      </c>
      <c r="E1855" s="53">
        <v>1.0706040859222412</v>
      </c>
    </row>
    <row r="1856" spans="1:5" ht="30" x14ac:dyDescent="0.25">
      <c r="A1856" s="5" t="s">
        <v>3613</v>
      </c>
      <c r="B1856" s="15" t="s">
        <v>3614</v>
      </c>
      <c r="C1856" s="20"/>
      <c r="D1856" s="42">
        <v>4.0609140396118164</v>
      </c>
      <c r="E1856" s="53">
        <v>3.9462213516235352</v>
      </c>
    </row>
    <row r="1857" spans="1:5" ht="30" x14ac:dyDescent="0.25">
      <c r="A1857" s="5" t="s">
        <v>3615</v>
      </c>
      <c r="B1857" s="15" t="s">
        <v>3616</v>
      </c>
      <c r="C1857" s="20" t="s">
        <v>33</v>
      </c>
      <c r="D1857" s="43">
        <v>88.024467468261719</v>
      </c>
      <c r="E1857" s="54">
        <v>87.867103576660156</v>
      </c>
    </row>
    <row r="1858" spans="1:5" ht="30" x14ac:dyDescent="0.25">
      <c r="A1858" s="5" t="s">
        <v>3617</v>
      </c>
      <c r="B1858" s="15" t="s">
        <v>3618</v>
      </c>
      <c r="C1858" s="20" t="s">
        <v>33</v>
      </c>
      <c r="D1858" s="43">
        <v>76.090354919433594</v>
      </c>
      <c r="E1858" s="54">
        <v>76.2584228515625</v>
      </c>
    </row>
    <row r="1859" spans="1:5" ht="30" x14ac:dyDescent="0.25">
      <c r="A1859" s="5" t="s">
        <v>3619</v>
      </c>
      <c r="B1859" s="15" t="s">
        <v>3620</v>
      </c>
      <c r="C1859" s="20" t="s">
        <v>33</v>
      </c>
      <c r="D1859" s="43">
        <v>82.092086791992188</v>
      </c>
      <c r="E1859" s="54">
        <v>82.043930053710938</v>
      </c>
    </row>
    <row r="1860" spans="1:5" ht="30" x14ac:dyDescent="0.25">
      <c r="A1860" s="5" t="s">
        <v>3621</v>
      </c>
      <c r="B1860" s="15" t="s">
        <v>3622</v>
      </c>
      <c r="C1860" s="20" t="s">
        <v>155</v>
      </c>
      <c r="D1860" s="44">
        <v>12050.0087890625</v>
      </c>
      <c r="E1860" s="55">
        <v>10796.306640625</v>
      </c>
    </row>
    <row r="1861" spans="1:5" x14ac:dyDescent="0.25">
      <c r="A1861" s="5" t="s">
        <v>3623</v>
      </c>
      <c r="B1861" s="15" t="s">
        <v>3624</v>
      </c>
      <c r="C1861" s="20" t="s">
        <v>155</v>
      </c>
      <c r="D1861" s="44">
        <v>12019.8828125</v>
      </c>
      <c r="E1861" s="55">
        <v>10769.31640625</v>
      </c>
    </row>
    <row r="1862" spans="1:5" ht="30" x14ac:dyDescent="0.25">
      <c r="A1862" s="5" t="s">
        <v>3625</v>
      </c>
      <c r="B1862" s="15" t="s">
        <v>3626</v>
      </c>
      <c r="C1862" s="20" t="s">
        <v>155</v>
      </c>
      <c r="D1862" s="43">
        <v>30.124992370605469</v>
      </c>
      <c r="E1862" s="54">
        <v>26.990741729736328</v>
      </c>
    </row>
    <row r="1863" spans="1:5" ht="30" x14ac:dyDescent="0.25">
      <c r="A1863" s="5" t="s">
        <v>3627</v>
      </c>
      <c r="B1863" s="15" t="s">
        <v>3628</v>
      </c>
      <c r="C1863" s="20" t="s">
        <v>1816</v>
      </c>
      <c r="D1863" s="46">
        <v>0</v>
      </c>
      <c r="E1863" s="57">
        <v>0</v>
      </c>
    </row>
    <row r="1864" spans="1:5" ht="30" x14ac:dyDescent="0.25">
      <c r="A1864" s="5" t="s">
        <v>3629</v>
      </c>
      <c r="B1864" s="15" t="s">
        <v>3630</v>
      </c>
      <c r="C1864" s="20" t="s">
        <v>41</v>
      </c>
      <c r="D1864" s="46">
        <v>0</v>
      </c>
      <c r="E1864" s="57">
        <v>0</v>
      </c>
    </row>
    <row r="1865" spans="1:5" ht="30" x14ac:dyDescent="0.25">
      <c r="A1865" s="5" t="s">
        <v>3631</v>
      </c>
      <c r="B1865" s="15" t="s">
        <v>3632</v>
      </c>
      <c r="C1865" s="20" t="s">
        <v>38</v>
      </c>
      <c r="D1865" s="43">
        <v>86.449996948242188</v>
      </c>
      <c r="E1865" s="54">
        <v>83.699996948242187</v>
      </c>
    </row>
    <row r="1866" spans="1:5" ht="30" x14ac:dyDescent="0.25">
      <c r="A1866" s="5" t="s">
        <v>3633</v>
      </c>
      <c r="B1866" s="15" t="s">
        <v>3634</v>
      </c>
      <c r="C1866" s="20" t="s">
        <v>38</v>
      </c>
      <c r="D1866" s="42">
        <v>2.1800000667572021</v>
      </c>
      <c r="E1866" s="53">
        <v>2.1184470653533936</v>
      </c>
    </row>
    <row r="1867" spans="1:5" ht="30" x14ac:dyDescent="0.25">
      <c r="A1867" s="5" t="s">
        <v>3635</v>
      </c>
      <c r="B1867" s="15" t="s">
        <v>3636</v>
      </c>
      <c r="C1867" s="20" t="s">
        <v>30</v>
      </c>
      <c r="D1867" s="45">
        <v>536.45916748046875</v>
      </c>
      <c r="E1867" s="56">
        <v>535.4361572265625</v>
      </c>
    </row>
    <row r="1868" spans="1:5" ht="30" x14ac:dyDescent="0.25">
      <c r="A1868" s="5" t="s">
        <v>3637</v>
      </c>
      <c r="B1868" s="15" t="s">
        <v>3638</v>
      </c>
      <c r="C1868" s="20" t="s">
        <v>30</v>
      </c>
      <c r="D1868" s="45">
        <v>497.53128051757812</v>
      </c>
      <c r="E1868" s="56">
        <v>497.66378784179687</v>
      </c>
    </row>
    <row r="1869" spans="1:5" ht="30" x14ac:dyDescent="0.25">
      <c r="A1869" s="5" t="s">
        <v>3639</v>
      </c>
      <c r="B1869" s="15" t="s">
        <v>3640</v>
      </c>
      <c r="C1869" s="20" t="s">
        <v>371</v>
      </c>
      <c r="D1869" s="44">
        <v>3482.171630859375</v>
      </c>
      <c r="E1869" s="55">
        <v>3482.521484375</v>
      </c>
    </row>
    <row r="1870" spans="1:5" ht="30" x14ac:dyDescent="0.25">
      <c r="A1870" s="5" t="s">
        <v>3641</v>
      </c>
      <c r="B1870" s="15" t="s">
        <v>3642</v>
      </c>
      <c r="C1870" s="20" t="s">
        <v>1816</v>
      </c>
      <c r="D1870" s="46">
        <v>0</v>
      </c>
      <c r="E1870" s="57">
        <v>0</v>
      </c>
    </row>
    <row r="1871" spans="1:5" ht="30" x14ac:dyDescent="0.25">
      <c r="A1871" s="5" t="s">
        <v>3643</v>
      </c>
      <c r="B1871" s="15" t="s">
        <v>3644</v>
      </c>
      <c r="C1871" s="20" t="s">
        <v>41</v>
      </c>
      <c r="D1871" s="46">
        <v>0</v>
      </c>
      <c r="E1871" s="57">
        <v>0</v>
      </c>
    </row>
    <row r="1872" spans="1:5" ht="30" x14ac:dyDescent="0.25">
      <c r="A1872" s="5" t="s">
        <v>3645</v>
      </c>
      <c r="B1872" s="15" t="s">
        <v>3646</v>
      </c>
      <c r="C1872" s="20" t="s">
        <v>38</v>
      </c>
      <c r="D1872" s="42">
        <v>2.1800000667572021</v>
      </c>
      <c r="E1872" s="53">
        <v>2.1184470653533936</v>
      </c>
    </row>
    <row r="1873" spans="1:5" ht="30" x14ac:dyDescent="0.25">
      <c r="A1873" s="5" t="s">
        <v>3647</v>
      </c>
      <c r="B1873" s="15" t="s">
        <v>3648</v>
      </c>
      <c r="C1873" s="20" t="s">
        <v>38</v>
      </c>
      <c r="D1873" s="42">
        <v>1.2410370111465454</v>
      </c>
      <c r="E1873" s="53">
        <v>1.2410370111465454</v>
      </c>
    </row>
    <row r="1874" spans="1:5" ht="30" x14ac:dyDescent="0.25">
      <c r="A1874" s="5" t="s">
        <v>3649</v>
      </c>
      <c r="B1874" s="15" t="s">
        <v>3650</v>
      </c>
      <c r="C1874" s="20" t="s">
        <v>30</v>
      </c>
      <c r="D1874" s="45">
        <v>497.53128051757812</v>
      </c>
      <c r="E1874" s="56">
        <v>497.66378784179687</v>
      </c>
    </row>
    <row r="1875" spans="1:5" ht="30" x14ac:dyDescent="0.25">
      <c r="A1875" s="5" t="s">
        <v>3651</v>
      </c>
      <c r="B1875" s="15" t="s">
        <v>3652</v>
      </c>
      <c r="C1875" s="20" t="s">
        <v>30</v>
      </c>
      <c r="D1875" s="45">
        <v>497.05563354492188</v>
      </c>
      <c r="E1875" s="56">
        <v>497.2196044921875</v>
      </c>
    </row>
    <row r="1876" spans="1:5" ht="30" x14ac:dyDescent="0.25">
      <c r="A1876" s="5" t="s">
        <v>3653</v>
      </c>
      <c r="B1876" s="15" t="s">
        <v>3654</v>
      </c>
      <c r="C1876" s="20" t="s">
        <v>371</v>
      </c>
      <c r="D1876" s="44">
        <v>3482.171630859375</v>
      </c>
      <c r="E1876" s="55">
        <v>3482.521484375</v>
      </c>
    </row>
    <row r="1877" spans="1:5" ht="30" x14ac:dyDescent="0.25">
      <c r="A1877" s="5" t="s">
        <v>3655</v>
      </c>
      <c r="B1877" s="15" t="s">
        <v>3656</v>
      </c>
      <c r="C1877" s="20" t="s">
        <v>1816</v>
      </c>
      <c r="D1877" s="46">
        <v>0</v>
      </c>
      <c r="E1877" s="57">
        <v>0</v>
      </c>
    </row>
    <row r="1878" spans="1:5" ht="30" x14ac:dyDescent="0.25">
      <c r="A1878" s="5" t="s">
        <v>3657</v>
      </c>
      <c r="B1878" s="15" t="s">
        <v>3658</v>
      </c>
      <c r="C1878" s="20" t="s">
        <v>41</v>
      </c>
      <c r="D1878" s="46">
        <v>0</v>
      </c>
      <c r="E1878" s="57">
        <v>0</v>
      </c>
    </row>
    <row r="1879" spans="1:5" ht="30" x14ac:dyDescent="0.25">
      <c r="A1879" s="5" t="s">
        <v>3659</v>
      </c>
      <c r="B1879" s="15" t="s">
        <v>3660</v>
      </c>
      <c r="C1879" s="20" t="s">
        <v>38</v>
      </c>
      <c r="D1879" s="43">
        <v>86.449996948242188</v>
      </c>
      <c r="E1879" s="54">
        <v>83.699996948242187</v>
      </c>
    </row>
    <row r="1880" spans="1:5" ht="30" x14ac:dyDescent="0.25">
      <c r="A1880" s="5" t="s">
        <v>3661</v>
      </c>
      <c r="B1880" s="15" t="s">
        <v>3662</v>
      </c>
      <c r="C1880" s="20" t="s">
        <v>38</v>
      </c>
      <c r="D1880" s="42">
        <v>2.1800000667572021</v>
      </c>
      <c r="E1880" s="53">
        <v>2.1184470653533936</v>
      </c>
    </row>
    <row r="1881" spans="1:5" ht="30" x14ac:dyDescent="0.25">
      <c r="A1881" s="5" t="s">
        <v>3663</v>
      </c>
      <c r="B1881" s="15" t="s">
        <v>3664</v>
      </c>
      <c r="C1881" s="20" t="s">
        <v>30</v>
      </c>
      <c r="D1881" s="45">
        <v>536.45916748046875</v>
      </c>
      <c r="E1881" s="56">
        <v>535.4361572265625</v>
      </c>
    </row>
    <row r="1882" spans="1:5" ht="30" x14ac:dyDescent="0.25">
      <c r="A1882" s="5" t="s">
        <v>3665</v>
      </c>
      <c r="B1882" s="15" t="s">
        <v>3666</v>
      </c>
      <c r="C1882" s="20" t="s">
        <v>30</v>
      </c>
      <c r="D1882" s="45">
        <v>497.53128051757812</v>
      </c>
      <c r="E1882" s="56">
        <v>497.66378784179687</v>
      </c>
    </row>
    <row r="1883" spans="1:5" ht="30" x14ac:dyDescent="0.25">
      <c r="A1883" s="5" t="s">
        <v>3667</v>
      </c>
      <c r="B1883" s="15" t="s">
        <v>3668</v>
      </c>
      <c r="C1883" s="20" t="s">
        <v>371</v>
      </c>
      <c r="D1883" s="44">
        <v>3482.171630859375</v>
      </c>
      <c r="E1883" s="55">
        <v>3482.521484375</v>
      </c>
    </row>
    <row r="1884" spans="1:5" ht="30" x14ac:dyDescent="0.25">
      <c r="A1884" s="5" t="s">
        <v>3669</v>
      </c>
      <c r="B1884" s="15" t="s">
        <v>3670</v>
      </c>
      <c r="C1884" s="20" t="s">
        <v>1816</v>
      </c>
      <c r="D1884" s="46">
        <v>0</v>
      </c>
      <c r="E1884" s="57">
        <v>0</v>
      </c>
    </row>
    <row r="1885" spans="1:5" ht="30" x14ac:dyDescent="0.25">
      <c r="A1885" s="5" t="s">
        <v>3671</v>
      </c>
      <c r="B1885" s="15" t="s">
        <v>3672</v>
      </c>
      <c r="C1885" s="20" t="s">
        <v>41</v>
      </c>
      <c r="D1885" s="46">
        <v>0</v>
      </c>
      <c r="E1885" s="57">
        <v>0</v>
      </c>
    </row>
    <row r="1886" spans="1:5" ht="30" x14ac:dyDescent="0.25">
      <c r="A1886" s="5" t="s">
        <v>3673</v>
      </c>
      <c r="B1886" s="15" t="s">
        <v>3674</v>
      </c>
      <c r="C1886" s="20" t="s">
        <v>38</v>
      </c>
      <c r="D1886" s="42">
        <v>2.1800000667572021</v>
      </c>
      <c r="E1886" s="53">
        <v>2.1184470653533936</v>
      </c>
    </row>
    <row r="1887" spans="1:5" ht="30" x14ac:dyDescent="0.25">
      <c r="A1887" s="5" t="s">
        <v>3675</v>
      </c>
      <c r="B1887" s="15" t="s">
        <v>3676</v>
      </c>
      <c r="C1887" s="20" t="s">
        <v>38</v>
      </c>
      <c r="D1887" s="42">
        <v>1.2410370111465454</v>
      </c>
      <c r="E1887" s="53">
        <v>1.2410370111465454</v>
      </c>
    </row>
    <row r="1888" spans="1:5" ht="30" x14ac:dyDescent="0.25">
      <c r="A1888" s="5" t="s">
        <v>3677</v>
      </c>
      <c r="B1888" s="15" t="s">
        <v>3678</v>
      </c>
      <c r="C1888" s="20" t="s">
        <v>30</v>
      </c>
      <c r="D1888" s="45">
        <v>497.53128051757812</v>
      </c>
      <c r="E1888" s="56">
        <v>497.66378784179687</v>
      </c>
    </row>
    <row r="1889" spans="1:5" ht="30" x14ac:dyDescent="0.25">
      <c r="A1889" s="5" t="s">
        <v>3679</v>
      </c>
      <c r="B1889" s="15" t="s">
        <v>3680</v>
      </c>
      <c r="C1889" s="20" t="s">
        <v>30</v>
      </c>
      <c r="D1889" s="45">
        <v>497.05563354492188</v>
      </c>
      <c r="E1889" s="56">
        <v>497.2196044921875</v>
      </c>
    </row>
    <row r="1890" spans="1:5" ht="30" x14ac:dyDescent="0.25">
      <c r="A1890" s="5" t="s">
        <v>3681</v>
      </c>
      <c r="B1890" s="15" t="s">
        <v>3682</v>
      </c>
      <c r="C1890" s="20" t="s">
        <v>371</v>
      </c>
      <c r="D1890" s="44">
        <v>3482.171630859375</v>
      </c>
      <c r="E1890" s="55">
        <v>3482.521484375</v>
      </c>
    </row>
    <row r="1891" spans="1:5" x14ac:dyDescent="0.25">
      <c r="A1891" s="5" t="s">
        <v>3683</v>
      </c>
      <c r="B1891" s="15" t="s">
        <v>3684</v>
      </c>
      <c r="C1891" s="20" t="s">
        <v>38</v>
      </c>
      <c r="D1891" s="42">
        <v>1.2410370111465454</v>
      </c>
      <c r="E1891" s="53">
        <v>1.2410370111465454</v>
      </c>
    </row>
    <row r="1892" spans="1:5" x14ac:dyDescent="0.25">
      <c r="A1892" s="5" t="s">
        <v>3685</v>
      </c>
      <c r="B1892" s="15" t="s">
        <v>3686</v>
      </c>
      <c r="C1892" s="20" t="s">
        <v>30</v>
      </c>
      <c r="D1892" s="45">
        <v>148.88929748535156</v>
      </c>
      <c r="E1892" s="56">
        <v>148.88929748535156</v>
      </c>
    </row>
    <row r="1893" spans="1:5" ht="30" x14ac:dyDescent="0.25">
      <c r="A1893" s="5" t="s">
        <v>3643</v>
      </c>
      <c r="B1893" s="15" t="s">
        <v>3687</v>
      </c>
      <c r="C1893" s="20" t="s">
        <v>41</v>
      </c>
      <c r="D1893" s="46">
        <v>0</v>
      </c>
      <c r="E1893" s="57">
        <v>0</v>
      </c>
    </row>
    <row r="1894" spans="1:5" ht="30" x14ac:dyDescent="0.25">
      <c r="A1894" s="5" t="s">
        <v>3653</v>
      </c>
      <c r="B1894" s="15" t="s">
        <v>3688</v>
      </c>
      <c r="C1894" s="20" t="s">
        <v>371</v>
      </c>
      <c r="D1894" s="44">
        <v>3482.171630859375</v>
      </c>
      <c r="E1894" s="55">
        <v>3482.521484375</v>
      </c>
    </row>
    <row r="1895" spans="1:5" ht="30" x14ac:dyDescent="0.25">
      <c r="A1895" s="5" t="s">
        <v>3671</v>
      </c>
      <c r="B1895" s="15" t="s">
        <v>3689</v>
      </c>
      <c r="C1895" s="20" t="s">
        <v>41</v>
      </c>
      <c r="D1895" s="46">
        <v>0</v>
      </c>
      <c r="E1895" s="57">
        <v>0</v>
      </c>
    </row>
    <row r="1896" spans="1:5" ht="30" x14ac:dyDescent="0.25">
      <c r="A1896" s="5" t="s">
        <v>3681</v>
      </c>
      <c r="B1896" s="15" t="s">
        <v>3690</v>
      </c>
      <c r="C1896" s="20" t="s">
        <v>371</v>
      </c>
      <c r="D1896" s="44">
        <v>3482.171630859375</v>
      </c>
      <c r="E1896" s="55">
        <v>3482.521484375</v>
      </c>
    </row>
    <row r="1897" spans="1:5" ht="30" x14ac:dyDescent="0.25">
      <c r="A1897" s="5" t="s">
        <v>3691</v>
      </c>
      <c r="B1897" s="15" t="s">
        <v>3692</v>
      </c>
      <c r="C1897" s="20" t="s">
        <v>41</v>
      </c>
      <c r="D1897" s="47">
        <v>0.37874633073806763</v>
      </c>
      <c r="E1897" s="58">
        <v>0.27995091676712036</v>
      </c>
    </row>
    <row r="1898" spans="1:5" ht="30" x14ac:dyDescent="0.25">
      <c r="A1898" s="5" t="s">
        <v>3693</v>
      </c>
      <c r="B1898" s="15" t="s">
        <v>3694</v>
      </c>
      <c r="C1898" s="20" t="s">
        <v>371</v>
      </c>
      <c r="D1898" s="44">
        <v>3482.171630859375</v>
      </c>
      <c r="E1898" s="55">
        <v>3482.521484375</v>
      </c>
    </row>
    <row r="1899" spans="1:5" ht="30" x14ac:dyDescent="0.25">
      <c r="A1899" s="5" t="s">
        <v>3695</v>
      </c>
      <c r="B1899" s="15" t="s">
        <v>3696</v>
      </c>
      <c r="C1899" s="20" t="s">
        <v>41</v>
      </c>
      <c r="D1899" s="47">
        <v>9.9177740514278412E-2</v>
      </c>
      <c r="E1899" s="58">
        <v>7.3343515396118164E-2</v>
      </c>
    </row>
    <row r="1900" spans="1:5" ht="30" x14ac:dyDescent="0.25">
      <c r="A1900" s="5" t="s">
        <v>3697</v>
      </c>
      <c r="B1900" s="15" t="s">
        <v>3698</v>
      </c>
      <c r="C1900" s="20" t="s">
        <v>371</v>
      </c>
      <c r="D1900" s="43">
        <v>62.798000335693359</v>
      </c>
      <c r="E1900" s="54">
        <v>62.798000335693359</v>
      </c>
    </row>
    <row r="1901" spans="1:5" ht="30" x14ac:dyDescent="0.25">
      <c r="A1901" s="5" t="s">
        <v>3699</v>
      </c>
      <c r="B1901" s="15" t="s">
        <v>3700</v>
      </c>
      <c r="C1901" s="20" t="s">
        <v>41</v>
      </c>
      <c r="D1901" s="47">
        <v>0.23778639733791351</v>
      </c>
      <c r="E1901" s="58">
        <v>0.19942928850650787</v>
      </c>
    </row>
    <row r="1902" spans="1:5" ht="45" x14ac:dyDescent="0.25">
      <c r="A1902" s="5" t="s">
        <v>3701</v>
      </c>
      <c r="B1902" s="15" t="s">
        <v>3702</v>
      </c>
      <c r="C1902" s="20" t="s">
        <v>41</v>
      </c>
      <c r="D1902" s="47">
        <v>0.24013769626617432</v>
      </c>
      <c r="E1902" s="58">
        <v>0.15386512875556946</v>
      </c>
    </row>
    <row r="1903" spans="1:5" ht="30" x14ac:dyDescent="0.25">
      <c r="A1903" s="5" t="s">
        <v>3703</v>
      </c>
      <c r="B1903" s="15" t="s">
        <v>3704</v>
      </c>
      <c r="C1903" s="20" t="s">
        <v>41</v>
      </c>
      <c r="D1903" s="46">
        <v>0</v>
      </c>
      <c r="E1903" s="57">
        <v>0</v>
      </c>
    </row>
    <row r="1904" spans="1:5" ht="30" x14ac:dyDescent="0.25">
      <c r="A1904" s="5" t="s">
        <v>3705</v>
      </c>
      <c r="B1904" s="15" t="s">
        <v>3706</v>
      </c>
      <c r="C1904" s="20" t="s">
        <v>33</v>
      </c>
      <c r="D1904" s="43">
        <v>92.583152770996094</v>
      </c>
      <c r="E1904" s="54">
        <v>95.355079650878906</v>
      </c>
    </row>
    <row r="1905" spans="1:5" ht="30" x14ac:dyDescent="0.25">
      <c r="A1905" s="5" t="s">
        <v>3707</v>
      </c>
      <c r="B1905" s="15" t="s">
        <v>3708</v>
      </c>
      <c r="C1905" s="20" t="s">
        <v>33</v>
      </c>
      <c r="D1905" s="43">
        <v>83.82110595703125</v>
      </c>
      <c r="E1905" s="54">
        <v>87.728286743164063</v>
      </c>
    </row>
    <row r="1906" spans="1:5" x14ac:dyDescent="0.25">
      <c r="A1906" s="5" t="s">
        <v>3709</v>
      </c>
      <c r="B1906" s="15" t="s">
        <v>3710</v>
      </c>
      <c r="C1906" s="20" t="s">
        <v>3711</v>
      </c>
      <c r="D1906" s="45">
        <v>309.12307739257812</v>
      </c>
      <c r="E1906" s="56">
        <v>273.60775756835937</v>
      </c>
    </row>
    <row r="1907" spans="1:5" x14ac:dyDescent="0.25">
      <c r="A1907" s="5" t="s">
        <v>3712</v>
      </c>
      <c r="B1907" s="15" t="s">
        <v>3713</v>
      </c>
      <c r="C1907" s="20" t="s">
        <v>3711</v>
      </c>
      <c r="D1907" s="45">
        <v>341.43655395507812</v>
      </c>
      <c r="E1907" s="56">
        <v>297.39425659179687</v>
      </c>
    </row>
    <row r="1908" spans="1:5" x14ac:dyDescent="0.25">
      <c r="A1908" s="5" t="s">
        <v>3714</v>
      </c>
      <c r="B1908" s="15" t="s">
        <v>3715</v>
      </c>
      <c r="C1908" s="20" t="s">
        <v>41</v>
      </c>
      <c r="D1908" s="43">
        <v>73.395401000976563</v>
      </c>
      <c r="E1908" s="54">
        <v>63.92803955078125</v>
      </c>
    </row>
    <row r="1909" spans="1:5" ht="30" x14ac:dyDescent="0.25">
      <c r="A1909" s="5" t="s">
        <v>3716</v>
      </c>
      <c r="B1909" s="15" t="s">
        <v>3717</v>
      </c>
      <c r="C1909" s="20" t="s">
        <v>155</v>
      </c>
      <c r="D1909" s="44">
        <v>286195.90625</v>
      </c>
      <c r="E1909" s="55">
        <v>260898.90625</v>
      </c>
    </row>
    <row r="1910" spans="1:5" x14ac:dyDescent="0.25">
      <c r="A1910" s="5" t="s">
        <v>3718</v>
      </c>
      <c r="B1910" s="15" t="s">
        <v>3719</v>
      </c>
      <c r="C1910" s="20" t="s">
        <v>38</v>
      </c>
      <c r="D1910" s="43">
        <v>88.006095886230469</v>
      </c>
      <c r="E1910" s="54">
        <v>85.20660400390625</v>
      </c>
    </row>
    <row r="1911" spans="1:5" x14ac:dyDescent="0.25">
      <c r="A1911" s="5" t="s">
        <v>3720</v>
      </c>
      <c r="B1911" s="15" t="s">
        <v>3721</v>
      </c>
      <c r="C1911" s="20" t="s">
        <v>30</v>
      </c>
      <c r="D1911" s="45">
        <v>537.115966796875</v>
      </c>
      <c r="E1911" s="56">
        <v>536.0751953125</v>
      </c>
    </row>
    <row r="1912" spans="1:5" x14ac:dyDescent="0.25">
      <c r="A1912" s="5" t="s">
        <v>3722</v>
      </c>
      <c r="B1912" s="15" t="s">
        <v>3723</v>
      </c>
      <c r="C1912" s="20" t="s">
        <v>41</v>
      </c>
      <c r="D1912" s="45">
        <v>408.21038818359375</v>
      </c>
      <c r="E1912" s="56">
        <v>372.10870361328125</v>
      </c>
    </row>
    <row r="1913" spans="1:5" x14ac:dyDescent="0.25">
      <c r="A1913" s="5" t="s">
        <v>3724</v>
      </c>
      <c r="B1913" s="15" t="s">
        <v>3725</v>
      </c>
      <c r="C1913" s="20" t="s">
        <v>371</v>
      </c>
      <c r="D1913" s="44">
        <v>3482.171630859375</v>
      </c>
      <c r="E1913" s="55">
        <v>3482.521484375</v>
      </c>
    </row>
    <row r="1914" spans="1:5" x14ac:dyDescent="0.25">
      <c r="A1914" s="5" t="s">
        <v>3726</v>
      </c>
      <c r="B1914" s="15" t="s">
        <v>3727</v>
      </c>
      <c r="C1914" s="20" t="s">
        <v>38</v>
      </c>
      <c r="D1914" s="45">
        <v>118.29917907714844</v>
      </c>
      <c r="E1914" s="56">
        <v>114.54458618164062</v>
      </c>
    </row>
    <row r="1915" spans="1:5" x14ac:dyDescent="0.25">
      <c r="A1915" s="5" t="s">
        <v>3728</v>
      </c>
      <c r="B1915" s="15" t="s">
        <v>3729</v>
      </c>
      <c r="C1915" s="20" t="s">
        <v>30</v>
      </c>
      <c r="D1915" s="45">
        <v>226.13922119140625</v>
      </c>
      <c r="E1915" s="56">
        <v>226.13975524902344</v>
      </c>
    </row>
    <row r="1916" spans="1:5" x14ac:dyDescent="0.25">
      <c r="A1916" s="5" t="s">
        <v>3730</v>
      </c>
      <c r="B1916" s="15" t="s">
        <v>3731</v>
      </c>
      <c r="C1916" s="20" t="s">
        <v>41</v>
      </c>
      <c r="D1916" s="45">
        <v>388.66928100585937</v>
      </c>
      <c r="E1916" s="56">
        <v>354.54412841796875</v>
      </c>
    </row>
    <row r="1917" spans="1:5" x14ac:dyDescent="0.25">
      <c r="A1917" s="5" t="s">
        <v>3732</v>
      </c>
      <c r="B1917" s="15" t="s">
        <v>3733</v>
      </c>
      <c r="C1917" s="20" t="s">
        <v>371</v>
      </c>
      <c r="D1917" s="45">
        <v>974.4664306640625</v>
      </c>
      <c r="E1917" s="56">
        <v>974.3673095703125</v>
      </c>
    </row>
    <row r="1918" spans="1:5" ht="60" x14ac:dyDescent="0.25">
      <c r="A1918" s="5" t="s">
        <v>3734</v>
      </c>
      <c r="B1918" s="15" t="s">
        <v>3735</v>
      </c>
      <c r="C1918" s="20" t="s">
        <v>38</v>
      </c>
      <c r="D1918" s="47">
        <v>0.97489684820175171</v>
      </c>
      <c r="E1918" s="58">
        <v>0.97489595413208008</v>
      </c>
    </row>
    <row r="1919" spans="1:5" ht="60" x14ac:dyDescent="0.25">
      <c r="A1919" s="5" t="s">
        <v>3736</v>
      </c>
      <c r="B1919" s="15" t="s">
        <v>3737</v>
      </c>
      <c r="C1919" s="20" t="s">
        <v>30</v>
      </c>
      <c r="D1919" s="45">
        <v>143.65827941894531</v>
      </c>
      <c r="E1919" s="54">
        <v>90.641098022460938</v>
      </c>
    </row>
    <row r="1920" spans="1:5" ht="60" x14ac:dyDescent="0.25">
      <c r="A1920" s="5" t="s">
        <v>3738</v>
      </c>
      <c r="B1920" s="15" t="s">
        <v>3739</v>
      </c>
      <c r="C1920" s="20" t="s">
        <v>41</v>
      </c>
      <c r="D1920" s="45">
        <v>516.8240966796875</v>
      </c>
      <c r="E1920" s="56">
        <v>431.43643188476562</v>
      </c>
    </row>
    <row r="1921" spans="1:5" ht="60" x14ac:dyDescent="0.25">
      <c r="A1921" s="5" t="s">
        <v>3740</v>
      </c>
      <c r="B1921" s="15" t="s">
        <v>3741</v>
      </c>
      <c r="C1921" s="20" t="s">
        <v>41</v>
      </c>
      <c r="D1921" s="42">
        <v>4.4783310890197754</v>
      </c>
      <c r="E1921" s="53">
        <v>3.945603609085083</v>
      </c>
    </row>
    <row r="1922" spans="1:5" ht="60" x14ac:dyDescent="0.25">
      <c r="A1922" s="5" t="s">
        <v>3742</v>
      </c>
      <c r="B1922" s="15" t="s">
        <v>3743</v>
      </c>
      <c r="C1922" s="20" t="s">
        <v>371</v>
      </c>
      <c r="D1922" s="43">
        <v>97.801856994628906</v>
      </c>
      <c r="E1922" s="54">
        <v>51.667873382568359</v>
      </c>
    </row>
    <row r="1923" spans="1:5" ht="60" x14ac:dyDescent="0.25">
      <c r="A1923" s="5" t="s">
        <v>3744</v>
      </c>
      <c r="B1923" s="15" t="s">
        <v>3745</v>
      </c>
      <c r="C1923" s="20" t="s">
        <v>33</v>
      </c>
      <c r="D1923" s="42">
        <v>4.1637616157531738</v>
      </c>
      <c r="E1923" s="54">
        <v>21.210592269897461</v>
      </c>
    </row>
    <row r="1924" spans="1:5" ht="60" x14ac:dyDescent="0.25">
      <c r="A1924" s="5" t="s">
        <v>3746</v>
      </c>
      <c r="B1924" s="15" t="s">
        <v>3747</v>
      </c>
      <c r="C1924" s="20" t="s">
        <v>376</v>
      </c>
      <c r="D1924" s="47">
        <v>0.66494464874267578</v>
      </c>
      <c r="E1924" s="58">
        <v>0.5121845006942749</v>
      </c>
    </row>
    <row r="1925" spans="1:5" ht="60" x14ac:dyDescent="0.25">
      <c r="A1925" s="5" t="s">
        <v>3748</v>
      </c>
      <c r="B1925" s="15" t="s">
        <v>3749</v>
      </c>
      <c r="C1925" s="20" t="s">
        <v>371</v>
      </c>
      <c r="D1925" s="45">
        <v>130.11097717285156</v>
      </c>
      <c r="E1925" s="54">
        <v>70.856857299804688</v>
      </c>
    </row>
    <row r="1926" spans="1:5" ht="60" x14ac:dyDescent="0.25">
      <c r="A1926" s="5" t="s">
        <v>3750</v>
      </c>
      <c r="B1926" s="15" t="s">
        <v>3751</v>
      </c>
      <c r="C1926" s="20" t="s">
        <v>3752</v>
      </c>
      <c r="D1926" s="43">
        <v>28.637506484985352</v>
      </c>
      <c r="E1926" s="54">
        <v>28.922441482543945</v>
      </c>
    </row>
    <row r="1927" spans="1:5" ht="60" x14ac:dyDescent="0.25">
      <c r="A1927" s="5" t="s">
        <v>3753</v>
      </c>
      <c r="B1927" s="15" t="s">
        <v>3754</v>
      </c>
      <c r="C1927" s="20" t="s">
        <v>41</v>
      </c>
      <c r="D1927" s="45">
        <v>105.23702239990234</v>
      </c>
      <c r="E1927" s="54">
        <v>91.650543212890625</v>
      </c>
    </row>
    <row r="1928" spans="1:5" ht="60" x14ac:dyDescent="0.25">
      <c r="A1928" s="5" t="s">
        <v>3755</v>
      </c>
      <c r="B1928" s="15" t="s">
        <v>3756</v>
      </c>
      <c r="C1928" s="20" t="s">
        <v>162</v>
      </c>
      <c r="D1928" s="45">
        <v>178.20932006835937</v>
      </c>
      <c r="E1928" s="56">
        <v>128.56443786621094</v>
      </c>
    </row>
    <row r="1929" spans="1:5" ht="60" x14ac:dyDescent="0.25">
      <c r="A1929" s="5" t="s">
        <v>3757</v>
      </c>
      <c r="B1929" s="15" t="s">
        <v>3758</v>
      </c>
      <c r="C1929" s="20" t="s">
        <v>3759</v>
      </c>
      <c r="D1929" s="47">
        <v>0.80558270215988159</v>
      </c>
      <c r="E1929" s="58">
        <v>0.9321669340133667</v>
      </c>
    </row>
    <row r="1930" spans="1:5" ht="60" x14ac:dyDescent="0.25">
      <c r="A1930" s="5" t="s">
        <v>3760</v>
      </c>
      <c r="B1930" s="15" t="s">
        <v>3761</v>
      </c>
      <c r="C1930" s="20" t="s">
        <v>33</v>
      </c>
      <c r="D1930" s="43">
        <v>65.910049438476563</v>
      </c>
      <c r="E1930" s="54">
        <v>66.071884155273438</v>
      </c>
    </row>
    <row r="1931" spans="1:5" ht="60" x14ac:dyDescent="0.25">
      <c r="A1931" s="5" t="s">
        <v>3762</v>
      </c>
      <c r="B1931" s="15" t="s">
        <v>3763</v>
      </c>
      <c r="C1931" s="20" t="s">
        <v>33</v>
      </c>
      <c r="D1931" s="42">
        <v>2.943819522857666</v>
      </c>
      <c r="E1931" s="53">
        <v>3.5410382747650146</v>
      </c>
    </row>
    <row r="1932" spans="1:5" ht="60" x14ac:dyDescent="0.25">
      <c r="A1932" s="5" t="s">
        <v>3764</v>
      </c>
      <c r="B1932" s="15" t="s">
        <v>3765</v>
      </c>
      <c r="C1932" s="20" t="s">
        <v>33</v>
      </c>
      <c r="D1932" s="43">
        <v>13.249808311462402</v>
      </c>
      <c r="E1932" s="54">
        <v>13.960526466369629</v>
      </c>
    </row>
    <row r="1933" spans="1:5" ht="60" x14ac:dyDescent="0.25">
      <c r="A1933" s="5" t="s">
        <v>3766</v>
      </c>
      <c r="B1933" s="15" t="s">
        <v>3767</v>
      </c>
      <c r="C1933" s="20" t="s">
        <v>33</v>
      </c>
      <c r="D1933" s="43">
        <v>17.100324630737305</v>
      </c>
      <c r="E1933" s="54">
        <v>15.62848949432373</v>
      </c>
    </row>
    <row r="1934" spans="1:5" ht="75" x14ac:dyDescent="0.25">
      <c r="A1934" s="5" t="s">
        <v>3768</v>
      </c>
      <c r="B1934" s="15" t="s">
        <v>3769</v>
      </c>
      <c r="C1934" s="20" t="s">
        <v>33</v>
      </c>
      <c r="D1934" s="46">
        <v>0</v>
      </c>
      <c r="E1934" s="57">
        <v>0</v>
      </c>
    </row>
    <row r="1935" spans="1:5" ht="60" x14ac:dyDescent="0.25">
      <c r="A1935" s="5" t="s">
        <v>3770</v>
      </c>
      <c r="B1935" s="15" t="s">
        <v>3771</v>
      </c>
      <c r="C1935" s="20" t="s">
        <v>33</v>
      </c>
      <c r="D1935" s="47">
        <v>0.79281944036483765</v>
      </c>
      <c r="E1935" s="58">
        <v>0.79471695423126221</v>
      </c>
    </row>
    <row r="1936" spans="1:5" ht="60" x14ac:dyDescent="0.25">
      <c r="A1936" s="5" t="s">
        <v>3772</v>
      </c>
      <c r="B1936" s="15" t="s">
        <v>3773</v>
      </c>
      <c r="C1936" s="20" t="s">
        <v>33</v>
      </c>
      <c r="D1936" s="50">
        <v>3.1713978387415409E-3</v>
      </c>
      <c r="E1936" s="61">
        <v>3.3418254461139441E-3</v>
      </c>
    </row>
    <row r="1937" spans="1:5" ht="60" x14ac:dyDescent="0.25">
      <c r="A1937" s="5" t="s">
        <v>3774</v>
      </c>
      <c r="B1937" s="15" t="s">
        <v>3775</v>
      </c>
      <c r="C1937" s="20" t="s">
        <v>1347</v>
      </c>
      <c r="D1937" s="47">
        <v>0.15856988728046417</v>
      </c>
      <c r="E1937" s="58">
        <v>0.16709126532077789</v>
      </c>
    </row>
    <row r="1938" spans="1:5" ht="60" x14ac:dyDescent="0.25">
      <c r="A1938" s="5" t="s">
        <v>3776</v>
      </c>
      <c r="B1938" s="15" t="s">
        <v>3777</v>
      </c>
      <c r="C1938" s="20" t="s">
        <v>1338</v>
      </c>
      <c r="D1938" s="46">
        <v>0</v>
      </c>
      <c r="E1938" s="57">
        <v>0</v>
      </c>
    </row>
    <row r="1939" spans="1:5" ht="60" x14ac:dyDescent="0.25">
      <c r="A1939" s="5" t="s">
        <v>3778</v>
      </c>
      <c r="B1939" s="15" t="s">
        <v>3779</v>
      </c>
      <c r="C1939" s="20" t="s">
        <v>1338</v>
      </c>
      <c r="D1939" s="46">
        <v>0</v>
      </c>
      <c r="E1939" s="57">
        <v>0</v>
      </c>
    </row>
    <row r="1940" spans="1:5" ht="60" x14ac:dyDescent="0.25">
      <c r="A1940" s="5" t="s">
        <v>3780</v>
      </c>
      <c r="B1940" s="15" t="s">
        <v>3781</v>
      </c>
      <c r="C1940" s="20" t="s">
        <v>1338</v>
      </c>
      <c r="D1940" s="46">
        <v>0</v>
      </c>
      <c r="E1940" s="57">
        <v>0</v>
      </c>
    </row>
    <row r="1941" spans="1:5" ht="60" x14ac:dyDescent="0.25">
      <c r="A1941" s="5" t="s">
        <v>3782</v>
      </c>
      <c r="B1941" s="15" t="s">
        <v>3783</v>
      </c>
      <c r="C1941" s="20" t="s">
        <v>1338</v>
      </c>
      <c r="D1941" s="46">
        <v>0</v>
      </c>
      <c r="E1941" s="57">
        <v>0</v>
      </c>
    </row>
    <row r="1942" spans="1:5" ht="60" x14ac:dyDescent="0.25">
      <c r="A1942" s="5" t="s">
        <v>3784</v>
      </c>
      <c r="B1942" s="15" t="s">
        <v>3785</v>
      </c>
      <c r="C1942" s="20" t="s">
        <v>1338</v>
      </c>
      <c r="D1942" s="46">
        <v>0</v>
      </c>
      <c r="E1942" s="57">
        <v>0</v>
      </c>
    </row>
    <row r="1943" spans="1:5" ht="60" x14ac:dyDescent="0.25">
      <c r="A1943" s="5" t="s">
        <v>3786</v>
      </c>
      <c r="B1943" s="15" t="s">
        <v>3787</v>
      </c>
      <c r="C1943" s="20" t="s">
        <v>33</v>
      </c>
      <c r="D1943" s="42">
        <v>3.551063060760498</v>
      </c>
      <c r="E1943" s="53">
        <v>4.1969594955444336</v>
      </c>
    </row>
    <row r="1944" spans="1:5" ht="60" x14ac:dyDescent="0.25">
      <c r="A1944" s="5" t="s">
        <v>3788</v>
      </c>
      <c r="B1944" s="15" t="s">
        <v>3789</v>
      </c>
      <c r="C1944" s="20" t="s">
        <v>3790</v>
      </c>
      <c r="D1944" s="44">
        <v>404524.75</v>
      </c>
      <c r="E1944" s="55">
        <v>334363.9375</v>
      </c>
    </row>
    <row r="1945" spans="1:5" ht="45" x14ac:dyDescent="0.25">
      <c r="A1945" s="5" t="s">
        <v>3791</v>
      </c>
      <c r="B1945" s="15" t="s">
        <v>3792</v>
      </c>
      <c r="C1945" s="20" t="s">
        <v>38</v>
      </c>
      <c r="D1945" s="42">
        <v>1.0943717956542969</v>
      </c>
      <c r="E1945" s="53">
        <v>1.0943708419799805</v>
      </c>
    </row>
    <row r="1946" spans="1:5" ht="60" x14ac:dyDescent="0.25">
      <c r="A1946" s="5" t="s">
        <v>3793</v>
      </c>
      <c r="B1946" s="15" t="s">
        <v>3794</v>
      </c>
      <c r="C1946" s="20" t="s">
        <v>30</v>
      </c>
      <c r="D1946" s="43">
        <v>40.697723388671875</v>
      </c>
      <c r="E1946" s="54">
        <v>38.455055236816406</v>
      </c>
    </row>
    <row r="1947" spans="1:5" ht="45" x14ac:dyDescent="0.25">
      <c r="A1947" s="5" t="s">
        <v>3795</v>
      </c>
      <c r="B1947" s="15" t="s">
        <v>3796</v>
      </c>
      <c r="C1947" s="20" t="s">
        <v>41</v>
      </c>
      <c r="D1947" s="45">
        <v>109.93771362304688</v>
      </c>
      <c r="E1947" s="54">
        <v>91.17034912109375</v>
      </c>
    </row>
    <row r="1948" spans="1:5" ht="45" x14ac:dyDescent="0.25">
      <c r="A1948" s="5" t="s">
        <v>3797</v>
      </c>
      <c r="B1948" s="15" t="s">
        <v>3798</v>
      </c>
      <c r="C1948" s="20" t="s">
        <v>41</v>
      </c>
      <c r="D1948" s="46">
        <v>0</v>
      </c>
      <c r="E1948" s="57">
        <v>0</v>
      </c>
    </row>
    <row r="1949" spans="1:5" ht="60" x14ac:dyDescent="0.25">
      <c r="A1949" s="5" t="s">
        <v>3799</v>
      </c>
      <c r="B1949" s="15" t="s">
        <v>3800</v>
      </c>
      <c r="C1949" s="20" t="s">
        <v>371</v>
      </c>
      <c r="D1949" s="46">
        <v>0</v>
      </c>
      <c r="E1949" s="57">
        <v>0</v>
      </c>
    </row>
    <row r="1950" spans="1:5" ht="60" x14ac:dyDescent="0.25">
      <c r="A1950" s="5" t="s">
        <v>3801</v>
      </c>
      <c r="B1950" s="15" t="s">
        <v>3802</v>
      </c>
      <c r="C1950" s="20" t="s">
        <v>33</v>
      </c>
      <c r="D1950" s="43">
        <v>40.393253326416016</v>
      </c>
      <c r="E1950" s="54">
        <v>47.800987243652344</v>
      </c>
    </row>
    <row r="1951" spans="1:5" ht="45" x14ac:dyDescent="0.25">
      <c r="A1951" s="5" t="s">
        <v>3803</v>
      </c>
      <c r="B1951" s="15" t="s">
        <v>3804</v>
      </c>
      <c r="C1951" s="20" t="s">
        <v>376</v>
      </c>
      <c r="D1951" s="47">
        <v>0.22740906476974487</v>
      </c>
      <c r="E1951" s="58">
        <v>0.22139586508274078</v>
      </c>
    </row>
    <row r="1952" spans="1:5" ht="45" x14ac:dyDescent="0.25">
      <c r="A1952" s="5" t="s">
        <v>3805</v>
      </c>
      <c r="B1952" s="15" t="s">
        <v>3806</v>
      </c>
      <c r="C1952" s="20" t="s">
        <v>371</v>
      </c>
      <c r="D1952" s="43">
        <v>16.064878463745117</v>
      </c>
      <c r="E1952" s="54">
        <v>13.779669761657715</v>
      </c>
    </row>
    <row r="1953" spans="1:5" ht="60" x14ac:dyDescent="0.25">
      <c r="A1953" s="5" t="s">
        <v>3807</v>
      </c>
      <c r="B1953" s="15" t="s">
        <v>3808</v>
      </c>
      <c r="C1953" s="20" t="s">
        <v>3752</v>
      </c>
      <c r="D1953" s="43">
        <v>28.657535552978516</v>
      </c>
      <c r="E1953" s="54">
        <v>28.642177581787109</v>
      </c>
    </row>
    <row r="1954" spans="1:5" ht="60" x14ac:dyDescent="0.25">
      <c r="A1954" s="5" t="s">
        <v>3809</v>
      </c>
      <c r="B1954" s="15" t="s">
        <v>3810</v>
      </c>
      <c r="C1954" s="20" t="s">
        <v>41</v>
      </c>
      <c r="D1954" s="47">
        <v>4.9716439098119736E-2</v>
      </c>
      <c r="E1954" s="58">
        <v>4.1191961616277695E-2</v>
      </c>
    </row>
    <row r="1955" spans="1:5" ht="60" x14ac:dyDescent="0.25">
      <c r="A1955" s="5" t="s">
        <v>3811</v>
      </c>
      <c r="B1955" s="15" t="s">
        <v>3812</v>
      </c>
      <c r="C1955" s="20" t="s">
        <v>162</v>
      </c>
      <c r="D1955" s="43">
        <v>25.410146713256836</v>
      </c>
      <c r="E1955" s="54">
        <v>20.933063507080078</v>
      </c>
    </row>
    <row r="1956" spans="1:5" ht="45" x14ac:dyDescent="0.25">
      <c r="A1956" s="5" t="s">
        <v>3813</v>
      </c>
      <c r="B1956" s="15" t="s">
        <v>3814</v>
      </c>
      <c r="C1956" s="20" t="s">
        <v>3759</v>
      </c>
      <c r="D1956" s="42">
        <v>1.2018140554428101</v>
      </c>
      <c r="E1956" s="53">
        <v>1.2098139524459839</v>
      </c>
    </row>
    <row r="1957" spans="1:5" ht="60" x14ac:dyDescent="0.25">
      <c r="A1957" s="5" t="s">
        <v>3815</v>
      </c>
      <c r="B1957" s="15" t="s">
        <v>3816</v>
      </c>
      <c r="C1957" s="20" t="s">
        <v>33</v>
      </c>
      <c r="D1957" s="43">
        <v>75.874130249023438</v>
      </c>
      <c r="E1957" s="54">
        <v>75.764625549316406</v>
      </c>
    </row>
    <row r="1958" spans="1:5" ht="60" x14ac:dyDescent="0.25">
      <c r="A1958" s="5" t="s">
        <v>3817</v>
      </c>
      <c r="B1958" s="15" t="s">
        <v>3818</v>
      </c>
      <c r="C1958" s="20" t="s">
        <v>33</v>
      </c>
      <c r="D1958" s="43">
        <v>20.357677459716797</v>
      </c>
      <c r="E1958" s="54">
        <v>20.328296661376953</v>
      </c>
    </row>
    <row r="1959" spans="1:5" ht="60" x14ac:dyDescent="0.25">
      <c r="A1959" s="5" t="s">
        <v>3819</v>
      </c>
      <c r="B1959" s="15" t="s">
        <v>3820</v>
      </c>
      <c r="C1959" s="20" t="s">
        <v>33</v>
      </c>
      <c r="D1959" s="47">
        <v>2.9446981847286224E-2</v>
      </c>
      <c r="E1959" s="58">
        <v>2.9404481872916222E-2</v>
      </c>
    </row>
    <row r="1960" spans="1:5" ht="60" x14ac:dyDescent="0.25">
      <c r="A1960" s="5" t="s">
        <v>3821</v>
      </c>
      <c r="B1960" s="15" t="s">
        <v>3822</v>
      </c>
      <c r="C1960" s="20" t="s">
        <v>33</v>
      </c>
      <c r="D1960" s="42">
        <v>2.8249666690826416</v>
      </c>
      <c r="E1960" s="53">
        <v>2.9652163982391357</v>
      </c>
    </row>
    <row r="1961" spans="1:5" ht="60" x14ac:dyDescent="0.25">
      <c r="A1961" s="5" t="s">
        <v>3823</v>
      </c>
      <c r="B1961" s="15" t="s">
        <v>3824</v>
      </c>
      <c r="C1961" s="20" t="s">
        <v>33</v>
      </c>
      <c r="D1961" s="46">
        <v>0</v>
      </c>
      <c r="E1961" s="57">
        <v>0</v>
      </c>
    </row>
    <row r="1962" spans="1:5" ht="60" x14ac:dyDescent="0.25">
      <c r="A1962" s="5" t="s">
        <v>3825</v>
      </c>
      <c r="B1962" s="15" t="s">
        <v>3826</v>
      </c>
      <c r="C1962" s="20" t="s">
        <v>33</v>
      </c>
      <c r="D1962" s="47">
        <v>0.91377675533294678</v>
      </c>
      <c r="E1962" s="58">
        <v>0.91245788335800171</v>
      </c>
    </row>
    <row r="1963" spans="1:5" ht="60" x14ac:dyDescent="0.25">
      <c r="A1963" s="5" t="s">
        <v>3827</v>
      </c>
      <c r="B1963" s="15" t="s">
        <v>3828</v>
      </c>
      <c r="C1963" s="20" t="s">
        <v>33</v>
      </c>
      <c r="D1963" s="46">
        <v>0</v>
      </c>
      <c r="E1963" s="57">
        <v>0</v>
      </c>
    </row>
    <row r="1964" spans="1:5" ht="60" x14ac:dyDescent="0.25">
      <c r="A1964" s="5" t="s">
        <v>3829</v>
      </c>
      <c r="B1964" s="15" t="s">
        <v>3830</v>
      </c>
      <c r="C1964" s="20" t="s">
        <v>1347</v>
      </c>
      <c r="D1964" s="46">
        <v>0</v>
      </c>
      <c r="E1964" s="57">
        <v>0</v>
      </c>
    </row>
    <row r="1965" spans="1:5" ht="60" x14ac:dyDescent="0.25">
      <c r="A1965" s="5" t="s">
        <v>3831</v>
      </c>
      <c r="B1965" s="15" t="s">
        <v>3832</v>
      </c>
      <c r="C1965" s="20" t="s">
        <v>1338</v>
      </c>
      <c r="D1965" s="46">
        <v>0</v>
      </c>
      <c r="E1965" s="57">
        <v>0</v>
      </c>
    </row>
    <row r="1966" spans="1:5" ht="60" x14ac:dyDescent="0.25">
      <c r="A1966" s="5" t="s">
        <v>3833</v>
      </c>
      <c r="B1966" s="15" t="s">
        <v>3834</v>
      </c>
      <c r="C1966" s="20" t="s">
        <v>1338</v>
      </c>
      <c r="D1966" s="46">
        <v>0</v>
      </c>
      <c r="E1966" s="57">
        <v>0</v>
      </c>
    </row>
    <row r="1967" spans="1:5" ht="60" x14ac:dyDescent="0.25">
      <c r="A1967" s="5" t="s">
        <v>3835</v>
      </c>
      <c r="B1967" s="15" t="s">
        <v>3836</v>
      </c>
      <c r="C1967" s="20" t="s">
        <v>1338</v>
      </c>
      <c r="D1967" s="46">
        <v>0</v>
      </c>
      <c r="E1967" s="57">
        <v>0</v>
      </c>
    </row>
    <row r="1968" spans="1:5" ht="60" x14ac:dyDescent="0.25">
      <c r="A1968" s="5" t="s">
        <v>3837</v>
      </c>
      <c r="B1968" s="15" t="s">
        <v>3838</v>
      </c>
      <c r="C1968" s="20" t="s">
        <v>1338</v>
      </c>
      <c r="D1968" s="46">
        <v>0</v>
      </c>
      <c r="E1968" s="57">
        <v>0</v>
      </c>
    </row>
    <row r="1969" spans="1:5" ht="60" x14ac:dyDescent="0.25">
      <c r="A1969" s="5" t="s">
        <v>3839</v>
      </c>
      <c r="B1969" s="15" t="s">
        <v>3840</v>
      </c>
      <c r="C1969" s="20" t="s">
        <v>1338</v>
      </c>
      <c r="D1969" s="46">
        <v>0</v>
      </c>
      <c r="E1969" s="57">
        <v>0</v>
      </c>
    </row>
    <row r="1970" spans="1:5" ht="45" x14ac:dyDescent="0.25">
      <c r="A1970" s="5" t="s">
        <v>3841</v>
      </c>
      <c r="B1970" s="15" t="s">
        <v>3842</v>
      </c>
      <c r="C1970" s="20" t="s">
        <v>33</v>
      </c>
      <c r="D1970" s="43">
        <v>20.949495315551758</v>
      </c>
      <c r="E1970" s="54">
        <v>20.949495315551758</v>
      </c>
    </row>
    <row r="1971" spans="1:5" ht="60" x14ac:dyDescent="0.25">
      <c r="A1971" s="5" t="s">
        <v>3843</v>
      </c>
      <c r="B1971" s="15" t="s">
        <v>3844</v>
      </c>
      <c r="C1971" s="20" t="s">
        <v>3790</v>
      </c>
      <c r="D1971" s="44">
        <v>85989.4921875</v>
      </c>
      <c r="E1971" s="55">
        <v>71348.546875</v>
      </c>
    </row>
    <row r="1972" spans="1:5" ht="45" x14ac:dyDescent="0.25">
      <c r="A1972" s="5" t="s">
        <v>3845</v>
      </c>
      <c r="B1972" s="15" t="s">
        <v>3846</v>
      </c>
      <c r="C1972" s="20" t="s">
        <v>38</v>
      </c>
      <c r="D1972" s="42">
        <v>1.0124009847640991</v>
      </c>
      <c r="E1972" s="53">
        <v>1.0124000310897827</v>
      </c>
    </row>
    <row r="1973" spans="1:5" ht="45" x14ac:dyDescent="0.25">
      <c r="A1973" s="5" t="s">
        <v>3847</v>
      </c>
      <c r="B1973" s="15" t="s">
        <v>3848</v>
      </c>
      <c r="C1973" s="20" t="s">
        <v>30</v>
      </c>
      <c r="D1973" s="43">
        <v>32.180335998535156</v>
      </c>
      <c r="E1973" s="54">
        <v>30.000160217285156</v>
      </c>
    </row>
    <row r="1974" spans="1:5" ht="45" x14ac:dyDescent="0.25">
      <c r="A1974" s="5" t="s">
        <v>3849</v>
      </c>
      <c r="B1974" s="15" t="s">
        <v>3850</v>
      </c>
      <c r="C1974" s="20" t="s">
        <v>41</v>
      </c>
      <c r="D1974" s="45">
        <v>114.42494964599609</v>
      </c>
      <c r="E1974" s="54">
        <v>94.891593933105469</v>
      </c>
    </row>
    <row r="1975" spans="1:5" ht="45" x14ac:dyDescent="0.25">
      <c r="A1975" s="5" t="s">
        <v>3851</v>
      </c>
      <c r="B1975" s="15" t="s">
        <v>3852</v>
      </c>
      <c r="C1975" s="20" t="s">
        <v>41</v>
      </c>
      <c r="D1975" s="46">
        <v>0</v>
      </c>
      <c r="E1975" s="57">
        <v>0</v>
      </c>
    </row>
    <row r="1976" spans="1:5" ht="45" x14ac:dyDescent="0.25">
      <c r="A1976" s="5" t="s">
        <v>3853</v>
      </c>
      <c r="B1976" s="15" t="s">
        <v>3854</v>
      </c>
      <c r="C1976" s="20" t="s">
        <v>371</v>
      </c>
      <c r="D1976" s="46">
        <v>0</v>
      </c>
      <c r="E1976" s="57">
        <v>0</v>
      </c>
    </row>
    <row r="1977" spans="1:5" ht="45" x14ac:dyDescent="0.25">
      <c r="A1977" s="5" t="s">
        <v>3855</v>
      </c>
      <c r="B1977" s="15" t="s">
        <v>3856</v>
      </c>
      <c r="C1977" s="20" t="s">
        <v>33</v>
      </c>
      <c r="D1977" s="43">
        <v>59.558887481689453</v>
      </c>
      <c r="E1977" s="54">
        <v>70.777122497558594</v>
      </c>
    </row>
    <row r="1978" spans="1:5" ht="45" x14ac:dyDescent="0.25">
      <c r="A1978" s="5" t="s">
        <v>3857</v>
      </c>
      <c r="B1978" s="15" t="s">
        <v>3858</v>
      </c>
      <c r="C1978" s="20" t="s">
        <v>376</v>
      </c>
      <c r="D1978" s="47">
        <v>0.22183829545974731</v>
      </c>
      <c r="E1978" s="58">
        <v>0.21582317352294922</v>
      </c>
    </row>
    <row r="1979" spans="1:5" ht="45" x14ac:dyDescent="0.25">
      <c r="A1979" s="5" t="s">
        <v>3859</v>
      </c>
      <c r="B1979" s="15" t="s">
        <v>3860</v>
      </c>
      <c r="C1979" s="20" t="s">
        <v>371</v>
      </c>
      <c r="D1979" s="42">
        <v>7.3473086357116699</v>
      </c>
      <c r="E1979" s="53">
        <v>5.1202263832092285</v>
      </c>
    </row>
    <row r="1980" spans="1:5" ht="45" x14ac:dyDescent="0.25">
      <c r="A1980" s="5" t="s">
        <v>3861</v>
      </c>
      <c r="B1980" s="15" t="s">
        <v>3862</v>
      </c>
      <c r="C1980" s="20" t="s">
        <v>3752</v>
      </c>
      <c r="D1980" s="43">
        <v>28.657535552978516</v>
      </c>
      <c r="E1980" s="54">
        <v>28.642177581787109</v>
      </c>
    </row>
    <row r="1981" spans="1:5" ht="45" x14ac:dyDescent="0.25">
      <c r="A1981" s="5" t="s">
        <v>3863</v>
      </c>
      <c r="B1981" s="15" t="s">
        <v>3864</v>
      </c>
      <c r="C1981" s="20" t="s">
        <v>41</v>
      </c>
      <c r="D1981" s="47">
        <v>5.1745671778917313E-2</v>
      </c>
      <c r="E1981" s="58">
        <v>4.2873267084360123E-2</v>
      </c>
    </row>
    <row r="1982" spans="1:5" ht="45" x14ac:dyDescent="0.25">
      <c r="A1982" s="5" t="s">
        <v>3865</v>
      </c>
      <c r="B1982" s="15" t="s">
        <v>3866</v>
      </c>
      <c r="C1982" s="20" t="s">
        <v>162</v>
      </c>
      <c r="D1982" s="43">
        <v>27.812786102294922</v>
      </c>
      <c r="E1982" s="54">
        <v>22.912502288818359</v>
      </c>
    </row>
    <row r="1983" spans="1:5" ht="45" x14ac:dyDescent="0.25">
      <c r="A1983" s="5" t="s">
        <v>3867</v>
      </c>
      <c r="B1983" s="15" t="s">
        <v>3868</v>
      </c>
      <c r="C1983" s="20" t="s">
        <v>3759</v>
      </c>
      <c r="D1983" s="42">
        <v>1.1428098678588867</v>
      </c>
      <c r="E1983" s="53">
        <v>1.1504107713699341</v>
      </c>
    </row>
    <row r="1984" spans="1:5" ht="45" x14ac:dyDescent="0.25">
      <c r="A1984" s="5" t="s">
        <v>3869</v>
      </c>
      <c r="B1984" s="15" t="s">
        <v>3870</v>
      </c>
      <c r="C1984" s="20" t="s">
        <v>33</v>
      </c>
      <c r="D1984" s="43">
        <v>75.874130249023438</v>
      </c>
      <c r="E1984" s="54">
        <v>75.764625549316406</v>
      </c>
    </row>
    <row r="1985" spans="1:5" ht="45" x14ac:dyDescent="0.25">
      <c r="A1985" s="5" t="s">
        <v>3871</v>
      </c>
      <c r="B1985" s="15" t="s">
        <v>3872</v>
      </c>
      <c r="C1985" s="20" t="s">
        <v>33</v>
      </c>
      <c r="D1985" s="43">
        <v>20.357677459716797</v>
      </c>
      <c r="E1985" s="54">
        <v>20.328296661376953</v>
      </c>
    </row>
    <row r="1986" spans="1:5" ht="45" x14ac:dyDescent="0.25">
      <c r="A1986" s="5" t="s">
        <v>3873</v>
      </c>
      <c r="B1986" s="15" t="s">
        <v>3874</v>
      </c>
      <c r="C1986" s="20" t="s">
        <v>33</v>
      </c>
      <c r="D1986" s="47">
        <v>2.9446981847286224E-2</v>
      </c>
      <c r="E1986" s="58">
        <v>2.9404481872916222E-2</v>
      </c>
    </row>
    <row r="1987" spans="1:5" ht="45" x14ac:dyDescent="0.25">
      <c r="A1987" s="5" t="s">
        <v>3875</v>
      </c>
      <c r="B1987" s="15" t="s">
        <v>3876</v>
      </c>
      <c r="C1987" s="20" t="s">
        <v>33</v>
      </c>
      <c r="D1987" s="42">
        <v>2.8249666690826416</v>
      </c>
      <c r="E1987" s="53">
        <v>2.9652163982391357</v>
      </c>
    </row>
    <row r="1988" spans="1:5" ht="45" x14ac:dyDescent="0.25">
      <c r="A1988" s="5" t="s">
        <v>3877</v>
      </c>
      <c r="B1988" s="15" t="s">
        <v>3878</v>
      </c>
      <c r="C1988" s="20" t="s">
        <v>33</v>
      </c>
      <c r="D1988" s="46">
        <v>0</v>
      </c>
      <c r="E1988" s="57">
        <v>0</v>
      </c>
    </row>
    <row r="1989" spans="1:5" ht="45" x14ac:dyDescent="0.25">
      <c r="A1989" s="5" t="s">
        <v>3879</v>
      </c>
      <c r="B1989" s="15" t="s">
        <v>3880</v>
      </c>
      <c r="C1989" s="20" t="s">
        <v>33</v>
      </c>
      <c r="D1989" s="47">
        <v>0.91377675533294678</v>
      </c>
      <c r="E1989" s="58">
        <v>0.91245788335800171</v>
      </c>
    </row>
    <row r="1990" spans="1:5" ht="45" x14ac:dyDescent="0.25">
      <c r="A1990" s="5" t="s">
        <v>3881</v>
      </c>
      <c r="B1990" s="15" t="s">
        <v>3882</v>
      </c>
      <c r="C1990" s="20" t="s">
        <v>33</v>
      </c>
      <c r="D1990" s="46">
        <v>0</v>
      </c>
      <c r="E1990" s="57">
        <v>0</v>
      </c>
    </row>
    <row r="1991" spans="1:5" ht="45" x14ac:dyDescent="0.25">
      <c r="A1991" s="5" t="s">
        <v>3883</v>
      </c>
      <c r="B1991" s="15" t="s">
        <v>3884</v>
      </c>
      <c r="C1991" s="20" t="s">
        <v>1347</v>
      </c>
      <c r="D1991" s="46">
        <v>0</v>
      </c>
      <c r="E1991" s="57">
        <v>0</v>
      </c>
    </row>
    <row r="1992" spans="1:5" ht="45" x14ac:dyDescent="0.25">
      <c r="A1992" s="5" t="s">
        <v>3885</v>
      </c>
      <c r="B1992" s="15" t="s">
        <v>3886</v>
      </c>
      <c r="C1992" s="20" t="s">
        <v>1338</v>
      </c>
      <c r="D1992" s="46">
        <v>0</v>
      </c>
      <c r="E1992" s="57">
        <v>0</v>
      </c>
    </row>
    <row r="1993" spans="1:5" ht="45" x14ac:dyDescent="0.25">
      <c r="A1993" s="5" t="s">
        <v>3887</v>
      </c>
      <c r="B1993" s="15" t="s">
        <v>3888</v>
      </c>
      <c r="C1993" s="20" t="s">
        <v>1338</v>
      </c>
      <c r="D1993" s="46">
        <v>0</v>
      </c>
      <c r="E1993" s="57">
        <v>0</v>
      </c>
    </row>
    <row r="1994" spans="1:5" ht="45" x14ac:dyDescent="0.25">
      <c r="A1994" s="5" t="s">
        <v>3889</v>
      </c>
      <c r="B1994" s="15" t="s">
        <v>3890</v>
      </c>
      <c r="C1994" s="20" t="s">
        <v>1338</v>
      </c>
      <c r="D1994" s="46">
        <v>0</v>
      </c>
      <c r="E1994" s="57">
        <v>0</v>
      </c>
    </row>
    <row r="1995" spans="1:5" ht="45" x14ac:dyDescent="0.25">
      <c r="A1995" s="5" t="s">
        <v>3891</v>
      </c>
      <c r="B1995" s="15" t="s">
        <v>3892</v>
      </c>
      <c r="C1995" s="20" t="s">
        <v>1338</v>
      </c>
      <c r="D1995" s="46">
        <v>0</v>
      </c>
      <c r="E1995" s="57">
        <v>0</v>
      </c>
    </row>
    <row r="1996" spans="1:5" ht="45" x14ac:dyDescent="0.25">
      <c r="A1996" s="5" t="s">
        <v>3893</v>
      </c>
      <c r="B1996" s="15" t="s">
        <v>3894</v>
      </c>
      <c r="C1996" s="20" t="s">
        <v>1338</v>
      </c>
      <c r="D1996" s="46">
        <v>0</v>
      </c>
      <c r="E1996" s="57">
        <v>0</v>
      </c>
    </row>
    <row r="1997" spans="1:5" ht="45" x14ac:dyDescent="0.25">
      <c r="A1997" s="5" t="s">
        <v>3895</v>
      </c>
      <c r="B1997" s="15" t="s">
        <v>3896</v>
      </c>
      <c r="C1997" s="20" t="s">
        <v>33</v>
      </c>
      <c r="D1997" s="43">
        <v>20.949495315551758</v>
      </c>
      <c r="E1997" s="54">
        <v>20.949495315551758</v>
      </c>
    </row>
    <row r="1998" spans="1:5" ht="45" x14ac:dyDescent="0.25">
      <c r="A1998" s="5" t="s">
        <v>3897</v>
      </c>
      <c r="B1998" s="15" t="s">
        <v>3898</v>
      </c>
      <c r="C1998" s="20" t="s">
        <v>3790</v>
      </c>
      <c r="D1998" s="44">
        <v>89499.265625</v>
      </c>
      <c r="E1998" s="55">
        <v>74260.734375</v>
      </c>
    </row>
    <row r="1999" spans="1:5" ht="45" x14ac:dyDescent="0.25">
      <c r="A1999" s="5" t="s">
        <v>3899</v>
      </c>
      <c r="B1999" s="15" t="s">
        <v>3900</v>
      </c>
      <c r="C1999" s="20" t="s">
        <v>38</v>
      </c>
      <c r="D1999" s="42">
        <v>1.179408073425293</v>
      </c>
      <c r="E1999" s="53">
        <v>1.1794071197509766</v>
      </c>
    </row>
    <row r="2000" spans="1:5" ht="60" x14ac:dyDescent="0.25">
      <c r="A2000" s="5" t="s">
        <v>3901</v>
      </c>
      <c r="B2000" s="15" t="s">
        <v>3902</v>
      </c>
      <c r="C2000" s="20" t="s">
        <v>30</v>
      </c>
      <c r="D2000" s="43">
        <v>49.060932159423828</v>
      </c>
      <c r="E2000" s="54">
        <v>46.757736206054688</v>
      </c>
    </row>
    <row r="2001" spans="1:5" ht="45" x14ac:dyDescent="0.25">
      <c r="A2001" s="5" t="s">
        <v>3903</v>
      </c>
      <c r="B2001" s="15" t="s">
        <v>3904</v>
      </c>
      <c r="C2001" s="20" t="s">
        <v>41</v>
      </c>
      <c r="D2001" s="45">
        <v>114.42494964599609</v>
      </c>
      <c r="E2001" s="54">
        <v>94.891593933105469</v>
      </c>
    </row>
    <row r="2002" spans="1:5" ht="60" x14ac:dyDescent="0.25">
      <c r="A2002" s="5" t="s">
        <v>3905</v>
      </c>
      <c r="B2002" s="15" t="s">
        <v>3906</v>
      </c>
      <c r="C2002" s="20" t="s">
        <v>41</v>
      </c>
      <c r="D2002" s="46">
        <v>0</v>
      </c>
      <c r="E2002" s="57">
        <v>0</v>
      </c>
    </row>
    <row r="2003" spans="1:5" ht="60" x14ac:dyDescent="0.25">
      <c r="A2003" s="5" t="s">
        <v>3907</v>
      </c>
      <c r="B2003" s="15" t="s">
        <v>3908</v>
      </c>
      <c r="C2003" s="20" t="s">
        <v>371</v>
      </c>
      <c r="D2003" s="46">
        <v>0</v>
      </c>
      <c r="E2003" s="57">
        <v>0</v>
      </c>
    </row>
    <row r="2004" spans="1:5" ht="60" x14ac:dyDescent="0.25">
      <c r="A2004" s="5" t="s">
        <v>3909</v>
      </c>
      <c r="B2004" s="15" t="s">
        <v>3910</v>
      </c>
      <c r="C2004" s="20" t="s">
        <v>33</v>
      </c>
      <c r="D2004" s="43">
        <v>28.303558349609375</v>
      </c>
      <c r="E2004" s="54">
        <v>33.362796783447266</v>
      </c>
    </row>
    <row r="2005" spans="1:5" ht="45" x14ac:dyDescent="0.25">
      <c r="A2005" s="5" t="s">
        <v>3911</v>
      </c>
      <c r="B2005" s="15" t="s">
        <v>3912</v>
      </c>
      <c r="C2005" s="20" t="s">
        <v>376</v>
      </c>
      <c r="D2005" s="47">
        <v>0.23262013494968414</v>
      </c>
      <c r="E2005" s="58">
        <v>0.22661091387271881</v>
      </c>
    </row>
    <row r="2006" spans="1:5" ht="45" x14ac:dyDescent="0.25">
      <c r="A2006" s="5" t="s">
        <v>3913</v>
      </c>
      <c r="B2006" s="15" t="s">
        <v>3914</v>
      </c>
      <c r="C2006" s="20" t="s">
        <v>371</v>
      </c>
      <c r="D2006" s="43">
        <v>24.626461029052734</v>
      </c>
      <c r="E2006" s="54">
        <v>22.284976959228516</v>
      </c>
    </row>
    <row r="2007" spans="1:5" ht="60" x14ac:dyDescent="0.25">
      <c r="A2007" s="5" t="s">
        <v>3915</v>
      </c>
      <c r="B2007" s="15" t="s">
        <v>3916</v>
      </c>
      <c r="C2007" s="20" t="s">
        <v>3752</v>
      </c>
      <c r="D2007" s="43">
        <v>28.657535552978516</v>
      </c>
      <c r="E2007" s="54">
        <v>28.642177581787109</v>
      </c>
    </row>
    <row r="2008" spans="1:5" ht="60" x14ac:dyDescent="0.25">
      <c r="A2008" s="5" t="s">
        <v>3917</v>
      </c>
      <c r="B2008" s="15" t="s">
        <v>3918</v>
      </c>
      <c r="C2008" s="20" t="s">
        <v>41</v>
      </c>
      <c r="D2008" s="47">
        <v>5.1745671778917313E-2</v>
      </c>
      <c r="E2008" s="58">
        <v>4.2873267084360123E-2</v>
      </c>
    </row>
    <row r="2009" spans="1:5" ht="60" x14ac:dyDescent="0.25">
      <c r="A2009" s="5" t="s">
        <v>3919</v>
      </c>
      <c r="B2009" s="15" t="s">
        <v>3920</v>
      </c>
      <c r="C2009" s="20" t="s">
        <v>162</v>
      </c>
      <c r="D2009" s="43">
        <v>25.194356918334961</v>
      </c>
      <c r="E2009" s="54">
        <v>20.755245208740234</v>
      </c>
    </row>
    <row r="2010" spans="1:5" ht="45" x14ac:dyDescent="0.25">
      <c r="A2010" s="5" t="s">
        <v>3921</v>
      </c>
      <c r="B2010" s="15" t="s">
        <v>3922</v>
      </c>
      <c r="C2010" s="20" t="s">
        <v>3759</v>
      </c>
      <c r="D2010" s="42">
        <v>1.2615811824798584</v>
      </c>
      <c r="E2010" s="53">
        <v>1.2699822187423706</v>
      </c>
    </row>
    <row r="2011" spans="1:5" ht="60" x14ac:dyDescent="0.25">
      <c r="A2011" s="5" t="s">
        <v>3923</v>
      </c>
      <c r="B2011" s="15" t="s">
        <v>3924</v>
      </c>
      <c r="C2011" s="20" t="s">
        <v>33</v>
      </c>
      <c r="D2011" s="43">
        <v>75.874130249023438</v>
      </c>
      <c r="E2011" s="54">
        <v>75.764625549316406</v>
      </c>
    </row>
    <row r="2012" spans="1:5" ht="60" x14ac:dyDescent="0.25">
      <c r="A2012" s="5" t="s">
        <v>3925</v>
      </c>
      <c r="B2012" s="15" t="s">
        <v>3926</v>
      </c>
      <c r="C2012" s="20" t="s">
        <v>33</v>
      </c>
      <c r="D2012" s="43">
        <v>20.357677459716797</v>
      </c>
      <c r="E2012" s="54">
        <v>20.328296661376953</v>
      </c>
    </row>
    <row r="2013" spans="1:5" ht="60" x14ac:dyDescent="0.25">
      <c r="A2013" s="5" t="s">
        <v>3927</v>
      </c>
      <c r="B2013" s="15" t="s">
        <v>3928</v>
      </c>
      <c r="C2013" s="20" t="s">
        <v>33</v>
      </c>
      <c r="D2013" s="47">
        <v>2.9446981847286224E-2</v>
      </c>
      <c r="E2013" s="58">
        <v>2.9404481872916222E-2</v>
      </c>
    </row>
    <row r="2014" spans="1:5" ht="60" x14ac:dyDescent="0.25">
      <c r="A2014" s="5" t="s">
        <v>3929</v>
      </c>
      <c r="B2014" s="15" t="s">
        <v>3930</v>
      </c>
      <c r="C2014" s="20" t="s">
        <v>33</v>
      </c>
      <c r="D2014" s="42">
        <v>2.8249666690826416</v>
      </c>
      <c r="E2014" s="53">
        <v>2.9652163982391357</v>
      </c>
    </row>
    <row r="2015" spans="1:5" ht="60" x14ac:dyDescent="0.25">
      <c r="A2015" s="5" t="s">
        <v>3931</v>
      </c>
      <c r="B2015" s="15" t="s">
        <v>3932</v>
      </c>
      <c r="C2015" s="20" t="s">
        <v>33</v>
      </c>
      <c r="D2015" s="46">
        <v>0</v>
      </c>
      <c r="E2015" s="57">
        <v>0</v>
      </c>
    </row>
    <row r="2016" spans="1:5" ht="60" x14ac:dyDescent="0.25">
      <c r="A2016" s="5" t="s">
        <v>3933</v>
      </c>
      <c r="B2016" s="15" t="s">
        <v>3934</v>
      </c>
      <c r="C2016" s="20" t="s">
        <v>33</v>
      </c>
      <c r="D2016" s="47">
        <v>0.91377675533294678</v>
      </c>
      <c r="E2016" s="58">
        <v>0.91245788335800171</v>
      </c>
    </row>
    <row r="2017" spans="1:5" ht="60" x14ac:dyDescent="0.25">
      <c r="A2017" s="5" t="s">
        <v>3935</v>
      </c>
      <c r="B2017" s="15" t="s">
        <v>3936</v>
      </c>
      <c r="C2017" s="20" t="s">
        <v>33</v>
      </c>
      <c r="D2017" s="46">
        <v>0</v>
      </c>
      <c r="E2017" s="57">
        <v>0</v>
      </c>
    </row>
    <row r="2018" spans="1:5" ht="60" x14ac:dyDescent="0.25">
      <c r="A2018" s="5" t="s">
        <v>3937</v>
      </c>
      <c r="B2018" s="15" t="s">
        <v>3938</v>
      </c>
      <c r="C2018" s="20" t="s">
        <v>1347</v>
      </c>
      <c r="D2018" s="46">
        <v>0</v>
      </c>
      <c r="E2018" s="57">
        <v>0</v>
      </c>
    </row>
    <row r="2019" spans="1:5" ht="60" x14ac:dyDescent="0.25">
      <c r="A2019" s="5" t="s">
        <v>3939</v>
      </c>
      <c r="B2019" s="15" t="s">
        <v>3940</v>
      </c>
      <c r="C2019" s="20" t="s">
        <v>1338</v>
      </c>
      <c r="D2019" s="46">
        <v>0</v>
      </c>
      <c r="E2019" s="57">
        <v>0</v>
      </c>
    </row>
    <row r="2020" spans="1:5" ht="60" x14ac:dyDescent="0.25">
      <c r="A2020" s="5" t="s">
        <v>3941</v>
      </c>
      <c r="B2020" s="15" t="s">
        <v>3942</v>
      </c>
      <c r="C2020" s="20" t="s">
        <v>1338</v>
      </c>
      <c r="D2020" s="46">
        <v>0</v>
      </c>
      <c r="E2020" s="57">
        <v>0</v>
      </c>
    </row>
    <row r="2021" spans="1:5" ht="60" x14ac:dyDescent="0.25">
      <c r="A2021" s="5" t="s">
        <v>3943</v>
      </c>
      <c r="B2021" s="15" t="s">
        <v>3944</v>
      </c>
      <c r="C2021" s="20" t="s">
        <v>1338</v>
      </c>
      <c r="D2021" s="46">
        <v>0</v>
      </c>
      <c r="E2021" s="57">
        <v>0</v>
      </c>
    </row>
    <row r="2022" spans="1:5" ht="60" x14ac:dyDescent="0.25">
      <c r="A2022" s="5" t="s">
        <v>3945</v>
      </c>
      <c r="B2022" s="15" t="s">
        <v>3946</v>
      </c>
      <c r="C2022" s="20" t="s">
        <v>1338</v>
      </c>
      <c r="D2022" s="46">
        <v>0</v>
      </c>
      <c r="E2022" s="57">
        <v>0</v>
      </c>
    </row>
    <row r="2023" spans="1:5" ht="60" x14ac:dyDescent="0.25">
      <c r="A2023" s="5" t="s">
        <v>3947</v>
      </c>
      <c r="B2023" s="15" t="s">
        <v>3948</v>
      </c>
      <c r="C2023" s="20" t="s">
        <v>1338</v>
      </c>
      <c r="D2023" s="46">
        <v>0</v>
      </c>
      <c r="E2023" s="57">
        <v>0</v>
      </c>
    </row>
    <row r="2024" spans="1:5" ht="60" x14ac:dyDescent="0.25">
      <c r="A2024" s="5" t="s">
        <v>3949</v>
      </c>
      <c r="B2024" s="15" t="s">
        <v>3950</v>
      </c>
      <c r="C2024" s="20" t="s">
        <v>33</v>
      </c>
      <c r="D2024" s="43">
        <v>20.949495315551758</v>
      </c>
      <c r="E2024" s="54">
        <v>20.949495315551758</v>
      </c>
    </row>
    <row r="2025" spans="1:5" ht="60" x14ac:dyDescent="0.25">
      <c r="A2025" s="5" t="s">
        <v>3951</v>
      </c>
      <c r="B2025" s="15" t="s">
        <v>3952</v>
      </c>
      <c r="C2025" s="20" t="s">
        <v>3790</v>
      </c>
      <c r="D2025" s="44">
        <v>89499.265625</v>
      </c>
      <c r="E2025" s="55">
        <v>74260.734375</v>
      </c>
    </row>
    <row r="2026" spans="1:5" ht="60" x14ac:dyDescent="0.25">
      <c r="A2026" s="5" t="s">
        <v>3953</v>
      </c>
      <c r="B2026" s="15" t="s">
        <v>3954</v>
      </c>
      <c r="C2026" s="20" t="s">
        <v>38</v>
      </c>
      <c r="D2026" s="47">
        <v>0.98736006021499634</v>
      </c>
      <c r="E2026" s="58">
        <v>0.98735916614532471</v>
      </c>
    </row>
    <row r="2027" spans="1:5" ht="60" x14ac:dyDescent="0.25">
      <c r="A2027" s="5" t="s">
        <v>3955</v>
      </c>
      <c r="B2027" s="15" t="s">
        <v>3956</v>
      </c>
      <c r="C2027" s="20" t="s">
        <v>30</v>
      </c>
      <c r="D2027" s="45">
        <v>281.85293579101562</v>
      </c>
      <c r="E2027" s="56">
        <v>231.13996887207031</v>
      </c>
    </row>
    <row r="2028" spans="1:5" ht="60" x14ac:dyDescent="0.25">
      <c r="A2028" s="5" t="s">
        <v>3957</v>
      </c>
      <c r="B2028" s="15" t="s">
        <v>3958</v>
      </c>
      <c r="C2028" s="20" t="s">
        <v>41</v>
      </c>
      <c r="D2028" s="45">
        <v>516.8240966796875</v>
      </c>
      <c r="E2028" s="56">
        <v>431.43643188476562</v>
      </c>
    </row>
    <row r="2029" spans="1:5" ht="60" x14ac:dyDescent="0.25">
      <c r="A2029" s="5" t="s">
        <v>3959</v>
      </c>
      <c r="B2029" s="15" t="s">
        <v>3960</v>
      </c>
      <c r="C2029" s="20" t="s">
        <v>41</v>
      </c>
      <c r="D2029" s="42">
        <v>4.4783310890197754</v>
      </c>
      <c r="E2029" s="53">
        <v>3.945603609085083</v>
      </c>
    </row>
    <row r="2030" spans="1:5" ht="60" x14ac:dyDescent="0.25">
      <c r="A2030" s="5" t="s">
        <v>3961</v>
      </c>
      <c r="B2030" s="15" t="s">
        <v>3962</v>
      </c>
      <c r="C2030" s="20" t="s">
        <v>371</v>
      </c>
      <c r="D2030" s="45">
        <v>233.95657348632812</v>
      </c>
      <c r="E2030" s="56">
        <v>181.56280517578125</v>
      </c>
    </row>
    <row r="2031" spans="1:5" ht="60" x14ac:dyDescent="0.25">
      <c r="A2031" s="5" t="s">
        <v>3963</v>
      </c>
      <c r="B2031" s="15" t="s">
        <v>3964</v>
      </c>
      <c r="C2031" s="20" t="s">
        <v>33</v>
      </c>
      <c r="D2031" s="46">
        <v>0</v>
      </c>
      <c r="E2031" s="58">
        <v>0.54020518064498901</v>
      </c>
    </row>
    <row r="2032" spans="1:5" ht="60" x14ac:dyDescent="0.25">
      <c r="A2032" s="5" t="s">
        <v>3965</v>
      </c>
      <c r="B2032" s="15" t="s">
        <v>3966</v>
      </c>
      <c r="C2032" s="20" t="s">
        <v>376</v>
      </c>
      <c r="D2032" s="47">
        <v>0.98512285947799683</v>
      </c>
      <c r="E2032" s="58">
        <v>0.86955386400222778</v>
      </c>
    </row>
    <row r="2033" spans="1:5" ht="60" x14ac:dyDescent="0.25">
      <c r="A2033" s="5" t="s">
        <v>3967</v>
      </c>
      <c r="B2033" s="15" t="s">
        <v>3968</v>
      </c>
      <c r="C2033" s="20" t="s">
        <v>371</v>
      </c>
      <c r="D2033" s="45">
        <v>286.5504150390625</v>
      </c>
      <c r="E2033" s="56">
        <v>226.32907104492187</v>
      </c>
    </row>
    <row r="2034" spans="1:5" ht="60" x14ac:dyDescent="0.25">
      <c r="A2034" s="5" t="s">
        <v>3969</v>
      </c>
      <c r="B2034" s="15" t="s">
        <v>3970</v>
      </c>
      <c r="C2034" s="20" t="s">
        <v>3752</v>
      </c>
      <c r="D2034" s="43">
        <v>28.637506484985352</v>
      </c>
      <c r="E2034" s="54">
        <v>28.922441482543945</v>
      </c>
    </row>
    <row r="2035" spans="1:5" ht="60" x14ac:dyDescent="0.25">
      <c r="A2035" s="5" t="s">
        <v>3971</v>
      </c>
      <c r="B2035" s="15" t="s">
        <v>3972</v>
      </c>
      <c r="C2035" s="20" t="s">
        <v>41</v>
      </c>
      <c r="D2035" s="45">
        <v>105.23702239990234</v>
      </c>
      <c r="E2035" s="54">
        <v>91.650543212890625</v>
      </c>
    </row>
    <row r="2036" spans="1:5" ht="60" x14ac:dyDescent="0.25">
      <c r="A2036" s="5" t="s">
        <v>3973</v>
      </c>
      <c r="B2036" s="15" t="s">
        <v>3974</v>
      </c>
      <c r="C2036" s="20" t="s">
        <v>162</v>
      </c>
      <c r="D2036" s="45">
        <v>234.30010986328125</v>
      </c>
      <c r="E2036" s="56">
        <v>175.9674072265625</v>
      </c>
    </row>
    <row r="2037" spans="1:5" ht="60" x14ac:dyDescent="0.25">
      <c r="A2037" s="5" t="s">
        <v>3975</v>
      </c>
      <c r="B2037" s="15" t="s">
        <v>3976</v>
      </c>
      <c r="C2037" s="20" t="s">
        <v>3759</v>
      </c>
      <c r="D2037" s="47">
        <v>0.61272847652435303</v>
      </c>
      <c r="E2037" s="58">
        <v>0.68105524778366089</v>
      </c>
    </row>
    <row r="2038" spans="1:5" ht="60" x14ac:dyDescent="0.25">
      <c r="A2038" s="5" t="s">
        <v>3977</v>
      </c>
      <c r="B2038" s="15" t="s">
        <v>3978</v>
      </c>
      <c r="C2038" s="20" t="s">
        <v>33</v>
      </c>
      <c r="D2038" s="43">
        <v>65.910049438476563</v>
      </c>
      <c r="E2038" s="54">
        <v>66.071884155273438</v>
      </c>
    </row>
    <row r="2039" spans="1:5" ht="60" x14ac:dyDescent="0.25">
      <c r="A2039" s="5" t="s">
        <v>3979</v>
      </c>
      <c r="B2039" s="15" t="s">
        <v>3980</v>
      </c>
      <c r="C2039" s="20" t="s">
        <v>33</v>
      </c>
      <c r="D2039" s="42">
        <v>2.943819522857666</v>
      </c>
      <c r="E2039" s="53">
        <v>3.5410382747650146</v>
      </c>
    </row>
    <row r="2040" spans="1:5" ht="60" x14ac:dyDescent="0.25">
      <c r="A2040" s="5" t="s">
        <v>3981</v>
      </c>
      <c r="B2040" s="15" t="s">
        <v>3982</v>
      </c>
      <c r="C2040" s="20" t="s">
        <v>33</v>
      </c>
      <c r="D2040" s="43">
        <v>13.249808311462402</v>
      </c>
      <c r="E2040" s="54">
        <v>13.960526466369629</v>
      </c>
    </row>
    <row r="2041" spans="1:5" ht="60" x14ac:dyDescent="0.25">
      <c r="A2041" s="5" t="s">
        <v>3983</v>
      </c>
      <c r="B2041" s="15" t="s">
        <v>3984</v>
      </c>
      <c r="C2041" s="20" t="s">
        <v>33</v>
      </c>
      <c r="D2041" s="43">
        <v>17.100324630737305</v>
      </c>
      <c r="E2041" s="54">
        <v>15.62848949432373</v>
      </c>
    </row>
    <row r="2042" spans="1:5" ht="60" x14ac:dyDescent="0.25">
      <c r="A2042" s="5" t="s">
        <v>3985</v>
      </c>
      <c r="B2042" s="15" t="s">
        <v>3986</v>
      </c>
      <c r="C2042" s="20" t="s">
        <v>33</v>
      </c>
      <c r="D2042" s="46">
        <v>0</v>
      </c>
      <c r="E2042" s="57">
        <v>0</v>
      </c>
    </row>
    <row r="2043" spans="1:5" ht="60" x14ac:dyDescent="0.25">
      <c r="A2043" s="5" t="s">
        <v>3987</v>
      </c>
      <c r="B2043" s="15" t="s">
        <v>3988</v>
      </c>
      <c r="C2043" s="20" t="s">
        <v>33</v>
      </c>
      <c r="D2043" s="47">
        <v>0.79281944036483765</v>
      </c>
      <c r="E2043" s="58">
        <v>0.79471695423126221</v>
      </c>
    </row>
    <row r="2044" spans="1:5" ht="60" x14ac:dyDescent="0.25">
      <c r="A2044" s="5" t="s">
        <v>3989</v>
      </c>
      <c r="B2044" s="15" t="s">
        <v>3990</v>
      </c>
      <c r="C2044" s="20" t="s">
        <v>33</v>
      </c>
      <c r="D2044" s="50">
        <v>3.1713978387415409E-3</v>
      </c>
      <c r="E2044" s="61">
        <v>3.3418254461139441E-3</v>
      </c>
    </row>
    <row r="2045" spans="1:5" ht="60" x14ac:dyDescent="0.25">
      <c r="A2045" s="5" t="s">
        <v>3991</v>
      </c>
      <c r="B2045" s="15" t="s">
        <v>3992</v>
      </c>
      <c r="C2045" s="20" t="s">
        <v>1347</v>
      </c>
      <c r="D2045" s="47">
        <v>0.15856988728046417</v>
      </c>
      <c r="E2045" s="58">
        <v>0.16709126532077789</v>
      </c>
    </row>
    <row r="2046" spans="1:5" ht="60" x14ac:dyDescent="0.25">
      <c r="A2046" s="5" t="s">
        <v>3993</v>
      </c>
      <c r="B2046" s="15" t="s">
        <v>3994</v>
      </c>
      <c r="C2046" s="20" t="s">
        <v>1338</v>
      </c>
      <c r="D2046" s="46">
        <v>0</v>
      </c>
      <c r="E2046" s="57">
        <v>0</v>
      </c>
    </row>
    <row r="2047" spans="1:5" ht="60" x14ac:dyDescent="0.25">
      <c r="A2047" s="5" t="s">
        <v>3995</v>
      </c>
      <c r="B2047" s="15" t="s">
        <v>3996</v>
      </c>
      <c r="C2047" s="20" t="s">
        <v>1338</v>
      </c>
      <c r="D2047" s="46">
        <v>0</v>
      </c>
      <c r="E2047" s="57">
        <v>0</v>
      </c>
    </row>
    <row r="2048" spans="1:5" ht="60" x14ac:dyDescent="0.25">
      <c r="A2048" s="5" t="s">
        <v>3997</v>
      </c>
      <c r="B2048" s="15" t="s">
        <v>3998</v>
      </c>
      <c r="C2048" s="20" t="s">
        <v>1338</v>
      </c>
      <c r="D2048" s="46">
        <v>0</v>
      </c>
      <c r="E2048" s="57">
        <v>0</v>
      </c>
    </row>
    <row r="2049" spans="1:5" ht="60" x14ac:dyDescent="0.25">
      <c r="A2049" s="5" t="s">
        <v>3999</v>
      </c>
      <c r="B2049" s="15" t="s">
        <v>4000</v>
      </c>
      <c r="C2049" s="20" t="s">
        <v>1338</v>
      </c>
      <c r="D2049" s="46">
        <v>0</v>
      </c>
      <c r="E2049" s="57">
        <v>0</v>
      </c>
    </row>
    <row r="2050" spans="1:5" ht="60" x14ac:dyDescent="0.25">
      <c r="A2050" s="5" t="s">
        <v>4001</v>
      </c>
      <c r="B2050" s="15" t="s">
        <v>4002</v>
      </c>
      <c r="C2050" s="20" t="s">
        <v>1338</v>
      </c>
      <c r="D2050" s="46">
        <v>0</v>
      </c>
      <c r="E2050" s="57">
        <v>0</v>
      </c>
    </row>
    <row r="2051" spans="1:5" ht="60" x14ac:dyDescent="0.25">
      <c r="A2051" s="5" t="s">
        <v>4003</v>
      </c>
      <c r="B2051" s="15" t="s">
        <v>4004</v>
      </c>
      <c r="C2051" s="20" t="s">
        <v>33</v>
      </c>
      <c r="D2051" s="42">
        <v>3.551063060760498</v>
      </c>
      <c r="E2051" s="53">
        <v>4.1969594955444336</v>
      </c>
    </row>
    <row r="2052" spans="1:5" ht="60" x14ac:dyDescent="0.25">
      <c r="A2052" s="5" t="s">
        <v>4005</v>
      </c>
      <c r="B2052" s="15" t="s">
        <v>4006</v>
      </c>
      <c r="C2052" s="20" t="s">
        <v>3790</v>
      </c>
      <c r="D2052" s="44">
        <v>404524.75</v>
      </c>
      <c r="E2052" s="55">
        <v>334363.9375</v>
      </c>
    </row>
    <row r="2053" spans="1:5" ht="60" x14ac:dyDescent="0.25">
      <c r="A2053" s="5" t="s">
        <v>4007</v>
      </c>
      <c r="B2053" s="15" t="s">
        <v>4008</v>
      </c>
      <c r="C2053" s="20" t="s">
        <v>38</v>
      </c>
      <c r="D2053" s="47">
        <v>0.99234533309936523</v>
      </c>
      <c r="E2053" s="58">
        <v>0.9923444390296936</v>
      </c>
    </row>
    <row r="2054" spans="1:5" ht="60" x14ac:dyDescent="0.25">
      <c r="A2054" s="5" t="s">
        <v>4009</v>
      </c>
      <c r="B2054" s="15" t="s">
        <v>4010</v>
      </c>
      <c r="C2054" s="20" t="s">
        <v>30</v>
      </c>
      <c r="D2054" s="45">
        <v>731.6876220703125</v>
      </c>
      <c r="E2054" s="56">
        <v>718.21307373046875</v>
      </c>
    </row>
    <row r="2055" spans="1:5" ht="60" x14ac:dyDescent="0.25">
      <c r="A2055" s="5" t="s">
        <v>4011</v>
      </c>
      <c r="B2055" s="15" t="s">
        <v>4012</v>
      </c>
      <c r="C2055" s="20" t="s">
        <v>41</v>
      </c>
      <c r="D2055" s="45">
        <v>516.8240966796875</v>
      </c>
      <c r="E2055" s="56">
        <v>431.43643188476562</v>
      </c>
    </row>
    <row r="2056" spans="1:5" ht="60" x14ac:dyDescent="0.25">
      <c r="A2056" s="5" t="s">
        <v>4013</v>
      </c>
      <c r="B2056" s="15" t="s">
        <v>4014</v>
      </c>
      <c r="C2056" s="20" t="s">
        <v>41</v>
      </c>
      <c r="D2056" s="42">
        <v>4.4783310890197754</v>
      </c>
      <c r="E2056" s="53">
        <v>3.945603609085083</v>
      </c>
    </row>
    <row r="2057" spans="1:5" ht="60" x14ac:dyDescent="0.25">
      <c r="A2057" s="5" t="s">
        <v>4015</v>
      </c>
      <c r="B2057" s="15" t="s">
        <v>4016</v>
      </c>
      <c r="C2057" s="20" t="s">
        <v>371</v>
      </c>
      <c r="D2057" s="45">
        <v>770.94171142578125</v>
      </c>
      <c r="E2057" s="56">
        <v>754.07464599609375</v>
      </c>
    </row>
    <row r="2058" spans="1:5" ht="60" x14ac:dyDescent="0.25">
      <c r="A2058" s="5" t="s">
        <v>4017</v>
      </c>
      <c r="B2058" s="15" t="s">
        <v>4018</v>
      </c>
      <c r="C2058" s="20" t="s">
        <v>33</v>
      </c>
      <c r="D2058" s="46">
        <v>0</v>
      </c>
      <c r="E2058" s="57">
        <v>0</v>
      </c>
    </row>
    <row r="2059" spans="1:5" ht="60" x14ac:dyDescent="0.25">
      <c r="A2059" s="5" t="s">
        <v>4019</v>
      </c>
      <c r="B2059" s="15" t="s">
        <v>4020</v>
      </c>
      <c r="C2059" s="20" t="s">
        <v>376</v>
      </c>
      <c r="D2059" s="42">
        <v>1.7072957754135132</v>
      </c>
      <c r="E2059" s="53">
        <v>1.6770488023757935</v>
      </c>
    </row>
    <row r="2060" spans="1:5" ht="60" x14ac:dyDescent="0.25">
      <c r="A2060" s="5" t="s">
        <v>4021</v>
      </c>
      <c r="B2060" s="15" t="s">
        <v>4022</v>
      </c>
      <c r="C2060" s="20" t="s">
        <v>371</v>
      </c>
      <c r="D2060" s="45">
        <v>838.06671142578125</v>
      </c>
      <c r="E2060" s="56">
        <v>813.45111083984375</v>
      </c>
    </row>
    <row r="2061" spans="1:5" ht="60" x14ac:dyDescent="0.25">
      <c r="A2061" s="5" t="s">
        <v>4023</v>
      </c>
      <c r="B2061" s="15" t="s">
        <v>4024</v>
      </c>
      <c r="C2061" s="20" t="s">
        <v>3752</v>
      </c>
      <c r="D2061" s="43">
        <v>28.637506484985352</v>
      </c>
      <c r="E2061" s="54">
        <v>28.922441482543945</v>
      </c>
    </row>
    <row r="2062" spans="1:5" ht="60" x14ac:dyDescent="0.25">
      <c r="A2062" s="5" t="s">
        <v>4025</v>
      </c>
      <c r="B2062" s="15" t="s">
        <v>4026</v>
      </c>
      <c r="C2062" s="20" t="s">
        <v>41</v>
      </c>
      <c r="D2062" s="45">
        <v>105.23702239990234</v>
      </c>
      <c r="E2062" s="54">
        <v>91.650543212890625</v>
      </c>
    </row>
    <row r="2063" spans="1:5" ht="60" x14ac:dyDescent="0.25">
      <c r="A2063" s="5" t="s">
        <v>4027</v>
      </c>
      <c r="B2063" s="15" t="s">
        <v>4028</v>
      </c>
      <c r="C2063" s="20" t="s">
        <v>162</v>
      </c>
      <c r="D2063" s="45">
        <v>422.0712890625</v>
      </c>
      <c r="E2063" s="56">
        <v>344.18930053710937</v>
      </c>
    </row>
    <row r="2064" spans="1:5" ht="60" x14ac:dyDescent="0.25">
      <c r="A2064" s="5" t="s">
        <v>4029</v>
      </c>
      <c r="B2064" s="15" t="s">
        <v>4030</v>
      </c>
      <c r="C2064" s="20" t="s">
        <v>3759</v>
      </c>
      <c r="D2064" s="47">
        <v>0.34013766050338745</v>
      </c>
      <c r="E2064" s="58">
        <v>0.34819075465202332</v>
      </c>
    </row>
    <row r="2065" spans="1:5" ht="60" x14ac:dyDescent="0.25">
      <c r="A2065" s="5" t="s">
        <v>4031</v>
      </c>
      <c r="B2065" s="15" t="s">
        <v>4032</v>
      </c>
      <c r="C2065" s="20" t="s">
        <v>33</v>
      </c>
      <c r="D2065" s="43">
        <v>65.910049438476563</v>
      </c>
      <c r="E2065" s="54">
        <v>66.071884155273438</v>
      </c>
    </row>
    <row r="2066" spans="1:5" ht="60" x14ac:dyDescent="0.25">
      <c r="A2066" s="5" t="s">
        <v>4033</v>
      </c>
      <c r="B2066" s="15" t="s">
        <v>4034</v>
      </c>
      <c r="C2066" s="20" t="s">
        <v>33</v>
      </c>
      <c r="D2066" s="42">
        <v>2.943819522857666</v>
      </c>
      <c r="E2066" s="53">
        <v>3.5410382747650146</v>
      </c>
    </row>
    <row r="2067" spans="1:5" ht="60" x14ac:dyDescent="0.25">
      <c r="A2067" s="5" t="s">
        <v>4035</v>
      </c>
      <c r="B2067" s="15" t="s">
        <v>4036</v>
      </c>
      <c r="C2067" s="20" t="s">
        <v>33</v>
      </c>
      <c r="D2067" s="43">
        <v>13.249808311462402</v>
      </c>
      <c r="E2067" s="54">
        <v>13.960526466369629</v>
      </c>
    </row>
    <row r="2068" spans="1:5" ht="60" x14ac:dyDescent="0.25">
      <c r="A2068" s="5" t="s">
        <v>4037</v>
      </c>
      <c r="B2068" s="15" t="s">
        <v>4038</v>
      </c>
      <c r="C2068" s="20" t="s">
        <v>33</v>
      </c>
      <c r="D2068" s="43">
        <v>17.100324630737305</v>
      </c>
      <c r="E2068" s="54">
        <v>15.62848949432373</v>
      </c>
    </row>
    <row r="2069" spans="1:5" ht="60" x14ac:dyDescent="0.25">
      <c r="A2069" s="5" t="s">
        <v>4039</v>
      </c>
      <c r="B2069" s="15" t="s">
        <v>4040</v>
      </c>
      <c r="C2069" s="20" t="s">
        <v>33</v>
      </c>
      <c r="D2069" s="46">
        <v>0</v>
      </c>
      <c r="E2069" s="57">
        <v>0</v>
      </c>
    </row>
    <row r="2070" spans="1:5" ht="60" x14ac:dyDescent="0.25">
      <c r="A2070" s="5" t="s">
        <v>4041</v>
      </c>
      <c r="B2070" s="15" t="s">
        <v>4042</v>
      </c>
      <c r="C2070" s="20" t="s">
        <v>33</v>
      </c>
      <c r="D2070" s="47">
        <v>0.79281944036483765</v>
      </c>
      <c r="E2070" s="58">
        <v>0.79471695423126221</v>
      </c>
    </row>
    <row r="2071" spans="1:5" ht="60" x14ac:dyDescent="0.25">
      <c r="A2071" s="5" t="s">
        <v>4043</v>
      </c>
      <c r="B2071" s="15" t="s">
        <v>4044</v>
      </c>
      <c r="C2071" s="20" t="s">
        <v>33</v>
      </c>
      <c r="D2071" s="50">
        <v>3.1713978387415409E-3</v>
      </c>
      <c r="E2071" s="61">
        <v>3.3418254461139441E-3</v>
      </c>
    </row>
    <row r="2072" spans="1:5" ht="60" x14ac:dyDescent="0.25">
      <c r="A2072" s="5" t="s">
        <v>4045</v>
      </c>
      <c r="B2072" s="15" t="s">
        <v>4046</v>
      </c>
      <c r="C2072" s="20" t="s">
        <v>1347</v>
      </c>
      <c r="D2072" s="47">
        <v>0.15856988728046417</v>
      </c>
      <c r="E2072" s="58">
        <v>0.16709126532077789</v>
      </c>
    </row>
    <row r="2073" spans="1:5" ht="60" x14ac:dyDescent="0.25">
      <c r="A2073" s="5" t="s">
        <v>4047</v>
      </c>
      <c r="B2073" s="15" t="s">
        <v>4048</v>
      </c>
      <c r="C2073" s="20" t="s">
        <v>1338</v>
      </c>
      <c r="D2073" s="46">
        <v>0</v>
      </c>
      <c r="E2073" s="57">
        <v>0</v>
      </c>
    </row>
    <row r="2074" spans="1:5" ht="60" x14ac:dyDescent="0.25">
      <c r="A2074" s="5" t="s">
        <v>4049</v>
      </c>
      <c r="B2074" s="15" t="s">
        <v>4050</v>
      </c>
      <c r="C2074" s="20" t="s">
        <v>1338</v>
      </c>
      <c r="D2074" s="46">
        <v>0</v>
      </c>
      <c r="E2074" s="57">
        <v>0</v>
      </c>
    </row>
    <row r="2075" spans="1:5" ht="60" x14ac:dyDescent="0.25">
      <c r="A2075" s="5" t="s">
        <v>4051</v>
      </c>
      <c r="B2075" s="15" t="s">
        <v>4052</v>
      </c>
      <c r="C2075" s="20" t="s">
        <v>1338</v>
      </c>
      <c r="D2075" s="46">
        <v>0</v>
      </c>
      <c r="E2075" s="57">
        <v>0</v>
      </c>
    </row>
    <row r="2076" spans="1:5" ht="60" x14ac:dyDescent="0.25">
      <c r="A2076" s="5" t="s">
        <v>4053</v>
      </c>
      <c r="B2076" s="15" t="s">
        <v>4054</v>
      </c>
      <c r="C2076" s="20" t="s">
        <v>1338</v>
      </c>
      <c r="D2076" s="46">
        <v>0</v>
      </c>
      <c r="E2076" s="57">
        <v>0</v>
      </c>
    </row>
    <row r="2077" spans="1:5" ht="60" x14ac:dyDescent="0.25">
      <c r="A2077" s="5" t="s">
        <v>4055</v>
      </c>
      <c r="B2077" s="15" t="s">
        <v>4056</v>
      </c>
      <c r="C2077" s="20" t="s">
        <v>1338</v>
      </c>
      <c r="D2077" s="46">
        <v>0</v>
      </c>
      <c r="E2077" s="57">
        <v>0</v>
      </c>
    </row>
    <row r="2078" spans="1:5" ht="60" x14ac:dyDescent="0.25">
      <c r="A2078" s="5" t="s">
        <v>4057</v>
      </c>
      <c r="B2078" s="15" t="s">
        <v>4058</v>
      </c>
      <c r="C2078" s="20" t="s">
        <v>33</v>
      </c>
      <c r="D2078" s="42">
        <v>3.551063060760498</v>
      </c>
      <c r="E2078" s="53">
        <v>4.1969594955444336</v>
      </c>
    </row>
    <row r="2079" spans="1:5" ht="60" x14ac:dyDescent="0.25">
      <c r="A2079" s="5" t="s">
        <v>4059</v>
      </c>
      <c r="B2079" s="15" t="s">
        <v>4060</v>
      </c>
      <c r="C2079" s="20" t="s">
        <v>3790</v>
      </c>
      <c r="D2079" s="44">
        <v>404524.75</v>
      </c>
      <c r="E2079" s="55">
        <v>334363.9375</v>
      </c>
    </row>
    <row r="2080" spans="1:5" ht="60" x14ac:dyDescent="0.25">
      <c r="A2080" s="5" t="s">
        <v>4061</v>
      </c>
      <c r="B2080" s="15" t="s">
        <v>4062</v>
      </c>
      <c r="C2080" s="20" t="s">
        <v>38</v>
      </c>
      <c r="D2080" s="47">
        <v>0.98985272645950317</v>
      </c>
      <c r="E2080" s="58">
        <v>0.98985183238983154</v>
      </c>
    </row>
    <row r="2081" spans="1:5" ht="60" x14ac:dyDescent="0.25">
      <c r="A2081" s="5" t="s">
        <v>4063</v>
      </c>
      <c r="B2081" s="15" t="s">
        <v>4064</v>
      </c>
      <c r="C2081" s="20" t="s">
        <v>30</v>
      </c>
      <c r="D2081" s="45">
        <v>524.11590576171875</v>
      </c>
      <c r="E2081" s="56">
        <v>494.24151611328125</v>
      </c>
    </row>
    <row r="2082" spans="1:5" ht="60" x14ac:dyDescent="0.25">
      <c r="A2082" s="5" t="s">
        <v>4065</v>
      </c>
      <c r="B2082" s="15" t="s">
        <v>4066</v>
      </c>
      <c r="C2082" s="20" t="s">
        <v>41</v>
      </c>
      <c r="D2082" s="45">
        <v>516.8240966796875</v>
      </c>
      <c r="E2082" s="56">
        <v>431.43643188476562</v>
      </c>
    </row>
    <row r="2083" spans="1:5" ht="60" x14ac:dyDescent="0.25">
      <c r="A2083" s="5" t="s">
        <v>4067</v>
      </c>
      <c r="B2083" s="15" t="s">
        <v>4068</v>
      </c>
      <c r="C2083" s="20" t="s">
        <v>41</v>
      </c>
      <c r="D2083" s="42">
        <v>4.4783310890197754</v>
      </c>
      <c r="E2083" s="53">
        <v>3.945603609085083</v>
      </c>
    </row>
    <row r="2084" spans="1:5" ht="60" x14ac:dyDescent="0.25">
      <c r="A2084" s="5" t="s">
        <v>4069</v>
      </c>
      <c r="B2084" s="15" t="s">
        <v>4070</v>
      </c>
      <c r="C2084" s="20" t="s">
        <v>371</v>
      </c>
      <c r="D2084" s="45">
        <v>512.702880859375</v>
      </c>
      <c r="E2084" s="56">
        <v>476.42971801757812</v>
      </c>
    </row>
    <row r="2085" spans="1:5" ht="60" x14ac:dyDescent="0.25">
      <c r="A2085" s="5" t="s">
        <v>4071</v>
      </c>
      <c r="B2085" s="15" t="s">
        <v>4072</v>
      </c>
      <c r="C2085" s="20" t="s">
        <v>33</v>
      </c>
      <c r="D2085" s="46">
        <v>0</v>
      </c>
      <c r="E2085" s="57">
        <v>0</v>
      </c>
    </row>
    <row r="2086" spans="1:5" ht="60" x14ac:dyDescent="0.25">
      <c r="A2086" s="5" t="s">
        <v>4073</v>
      </c>
      <c r="B2086" s="15" t="s">
        <v>4074</v>
      </c>
      <c r="C2086" s="20" t="s">
        <v>376</v>
      </c>
      <c r="D2086" s="42">
        <v>1.415764331817627</v>
      </c>
      <c r="E2086" s="53">
        <v>1.3588050603866577</v>
      </c>
    </row>
    <row r="2087" spans="1:5" ht="60" x14ac:dyDescent="0.25">
      <c r="A2087" s="5" t="s">
        <v>4075</v>
      </c>
      <c r="B2087" s="15" t="s">
        <v>4076</v>
      </c>
      <c r="C2087" s="20" t="s">
        <v>371</v>
      </c>
      <c r="D2087" s="45">
        <v>575.64959716796875</v>
      </c>
      <c r="E2087" s="56">
        <v>534.16729736328125</v>
      </c>
    </row>
    <row r="2088" spans="1:5" ht="60" x14ac:dyDescent="0.25">
      <c r="A2088" s="5" t="s">
        <v>4077</v>
      </c>
      <c r="B2088" s="15" t="s">
        <v>4078</v>
      </c>
      <c r="C2088" s="20" t="s">
        <v>3752</v>
      </c>
      <c r="D2088" s="43">
        <v>28.637506484985352</v>
      </c>
      <c r="E2088" s="54">
        <v>28.922441482543945</v>
      </c>
    </row>
    <row r="2089" spans="1:5" ht="60" x14ac:dyDescent="0.25">
      <c r="A2089" s="5" t="s">
        <v>4079</v>
      </c>
      <c r="B2089" s="15" t="s">
        <v>4080</v>
      </c>
      <c r="C2089" s="20" t="s">
        <v>41</v>
      </c>
      <c r="D2089" s="45">
        <v>105.23702239990234</v>
      </c>
      <c r="E2089" s="54">
        <v>91.650543212890625</v>
      </c>
    </row>
    <row r="2090" spans="1:5" ht="60" x14ac:dyDescent="0.25">
      <c r="A2090" s="5" t="s">
        <v>4081</v>
      </c>
      <c r="B2090" s="15" t="s">
        <v>4082</v>
      </c>
      <c r="C2090" s="20" t="s">
        <v>162</v>
      </c>
      <c r="D2090" s="45">
        <v>335.726318359375</v>
      </c>
      <c r="E2090" s="56">
        <v>267.0999755859375</v>
      </c>
    </row>
    <row r="2091" spans="1:5" ht="60" x14ac:dyDescent="0.25">
      <c r="A2091" s="5" t="s">
        <v>4083</v>
      </c>
      <c r="B2091" s="15" t="s">
        <v>4084</v>
      </c>
      <c r="C2091" s="20" t="s">
        <v>3759</v>
      </c>
      <c r="D2091" s="47">
        <v>0.42761716246604919</v>
      </c>
      <c r="E2091" s="58">
        <v>0.44868415594100952</v>
      </c>
    </row>
    <row r="2092" spans="1:5" ht="60" x14ac:dyDescent="0.25">
      <c r="A2092" s="5" t="s">
        <v>4085</v>
      </c>
      <c r="B2092" s="15" t="s">
        <v>4086</v>
      </c>
      <c r="C2092" s="20" t="s">
        <v>33</v>
      </c>
      <c r="D2092" s="43">
        <v>65.910049438476563</v>
      </c>
      <c r="E2092" s="54">
        <v>66.071884155273438</v>
      </c>
    </row>
    <row r="2093" spans="1:5" ht="60" x14ac:dyDescent="0.25">
      <c r="A2093" s="5" t="s">
        <v>4087</v>
      </c>
      <c r="B2093" s="15" t="s">
        <v>4088</v>
      </c>
      <c r="C2093" s="20" t="s">
        <v>33</v>
      </c>
      <c r="D2093" s="42">
        <v>2.943819522857666</v>
      </c>
      <c r="E2093" s="53">
        <v>3.5410382747650146</v>
      </c>
    </row>
    <row r="2094" spans="1:5" ht="60" x14ac:dyDescent="0.25">
      <c r="A2094" s="5" t="s">
        <v>4089</v>
      </c>
      <c r="B2094" s="15" t="s">
        <v>4090</v>
      </c>
      <c r="C2094" s="20" t="s">
        <v>33</v>
      </c>
      <c r="D2094" s="43">
        <v>13.249808311462402</v>
      </c>
      <c r="E2094" s="54">
        <v>13.960526466369629</v>
      </c>
    </row>
    <row r="2095" spans="1:5" ht="60" x14ac:dyDescent="0.25">
      <c r="A2095" s="5" t="s">
        <v>4091</v>
      </c>
      <c r="B2095" s="15" t="s">
        <v>4092</v>
      </c>
      <c r="C2095" s="20" t="s">
        <v>33</v>
      </c>
      <c r="D2095" s="43">
        <v>17.100324630737305</v>
      </c>
      <c r="E2095" s="54">
        <v>15.62848949432373</v>
      </c>
    </row>
    <row r="2096" spans="1:5" ht="60" x14ac:dyDescent="0.25">
      <c r="A2096" s="5" t="s">
        <v>4093</v>
      </c>
      <c r="B2096" s="15" t="s">
        <v>4094</v>
      </c>
      <c r="C2096" s="20" t="s">
        <v>33</v>
      </c>
      <c r="D2096" s="46">
        <v>0</v>
      </c>
      <c r="E2096" s="57">
        <v>0</v>
      </c>
    </row>
    <row r="2097" spans="1:5" ht="60" x14ac:dyDescent="0.25">
      <c r="A2097" s="5" t="s">
        <v>4095</v>
      </c>
      <c r="B2097" s="15" t="s">
        <v>4096</v>
      </c>
      <c r="C2097" s="20" t="s">
        <v>33</v>
      </c>
      <c r="D2097" s="47">
        <v>0.79281944036483765</v>
      </c>
      <c r="E2097" s="58">
        <v>0.79471695423126221</v>
      </c>
    </row>
    <row r="2098" spans="1:5" ht="60" x14ac:dyDescent="0.25">
      <c r="A2098" s="5" t="s">
        <v>4097</v>
      </c>
      <c r="B2098" s="15" t="s">
        <v>4098</v>
      </c>
      <c r="C2098" s="20" t="s">
        <v>33</v>
      </c>
      <c r="D2098" s="50">
        <v>3.1713978387415409E-3</v>
      </c>
      <c r="E2098" s="61">
        <v>3.3418254461139441E-3</v>
      </c>
    </row>
    <row r="2099" spans="1:5" ht="60" x14ac:dyDescent="0.25">
      <c r="A2099" s="5" t="s">
        <v>4099</v>
      </c>
      <c r="B2099" s="15" t="s">
        <v>4100</v>
      </c>
      <c r="C2099" s="20" t="s">
        <v>1347</v>
      </c>
      <c r="D2099" s="47">
        <v>0.15856988728046417</v>
      </c>
      <c r="E2099" s="58">
        <v>0.16709126532077789</v>
      </c>
    </row>
    <row r="2100" spans="1:5" ht="60" x14ac:dyDescent="0.25">
      <c r="A2100" s="5" t="s">
        <v>4101</v>
      </c>
      <c r="B2100" s="15" t="s">
        <v>4102</v>
      </c>
      <c r="C2100" s="20" t="s">
        <v>1338</v>
      </c>
      <c r="D2100" s="46">
        <v>0</v>
      </c>
      <c r="E2100" s="57">
        <v>0</v>
      </c>
    </row>
    <row r="2101" spans="1:5" ht="60" x14ac:dyDescent="0.25">
      <c r="A2101" s="5" t="s">
        <v>4103</v>
      </c>
      <c r="B2101" s="15" t="s">
        <v>4104</v>
      </c>
      <c r="C2101" s="20" t="s">
        <v>1338</v>
      </c>
      <c r="D2101" s="46">
        <v>0</v>
      </c>
      <c r="E2101" s="57">
        <v>0</v>
      </c>
    </row>
    <row r="2102" spans="1:5" ht="60" x14ac:dyDescent="0.25">
      <c r="A2102" s="5" t="s">
        <v>4105</v>
      </c>
      <c r="B2102" s="15" t="s">
        <v>4106</v>
      </c>
      <c r="C2102" s="20" t="s">
        <v>1338</v>
      </c>
      <c r="D2102" s="46">
        <v>0</v>
      </c>
      <c r="E2102" s="57">
        <v>0</v>
      </c>
    </row>
    <row r="2103" spans="1:5" ht="60" x14ac:dyDescent="0.25">
      <c r="A2103" s="5" t="s">
        <v>4107</v>
      </c>
      <c r="B2103" s="15" t="s">
        <v>4108</v>
      </c>
      <c r="C2103" s="20" t="s">
        <v>1338</v>
      </c>
      <c r="D2103" s="46">
        <v>0</v>
      </c>
      <c r="E2103" s="57">
        <v>0</v>
      </c>
    </row>
    <row r="2104" spans="1:5" ht="60" x14ac:dyDescent="0.25">
      <c r="A2104" s="5" t="s">
        <v>4109</v>
      </c>
      <c r="B2104" s="15" t="s">
        <v>4110</v>
      </c>
      <c r="C2104" s="20" t="s">
        <v>1338</v>
      </c>
      <c r="D2104" s="46">
        <v>0</v>
      </c>
      <c r="E2104" s="57">
        <v>0</v>
      </c>
    </row>
    <row r="2105" spans="1:5" ht="60" x14ac:dyDescent="0.25">
      <c r="A2105" s="5" t="s">
        <v>4111</v>
      </c>
      <c r="B2105" s="15" t="s">
        <v>4112</v>
      </c>
      <c r="C2105" s="20" t="s">
        <v>33</v>
      </c>
      <c r="D2105" s="42">
        <v>3.551063060760498</v>
      </c>
      <c r="E2105" s="53">
        <v>4.1969594955444336</v>
      </c>
    </row>
    <row r="2106" spans="1:5" ht="60" x14ac:dyDescent="0.25">
      <c r="A2106" s="5" t="s">
        <v>4113</v>
      </c>
      <c r="B2106" s="15" t="s">
        <v>4114</v>
      </c>
      <c r="C2106" s="20" t="s">
        <v>3790</v>
      </c>
      <c r="D2106" s="44">
        <v>404524.75</v>
      </c>
      <c r="E2106" s="55">
        <v>334363.9375</v>
      </c>
    </row>
    <row r="2107" spans="1:5" ht="60" x14ac:dyDescent="0.25">
      <c r="A2107" s="5" t="s">
        <v>4115</v>
      </c>
      <c r="B2107" s="15" t="s">
        <v>4116</v>
      </c>
      <c r="C2107" s="20" t="s">
        <v>38</v>
      </c>
      <c r="D2107" s="42">
        <v>1.1619596481323242</v>
      </c>
      <c r="E2107" s="53">
        <v>1.1619586944580078</v>
      </c>
    </row>
    <row r="2108" spans="1:5" ht="60" x14ac:dyDescent="0.25">
      <c r="A2108" s="5" t="s">
        <v>4117</v>
      </c>
      <c r="B2108" s="15" t="s">
        <v>4118</v>
      </c>
      <c r="C2108" s="20" t="s">
        <v>30</v>
      </c>
      <c r="D2108" s="45">
        <v>223.06108093261719</v>
      </c>
      <c r="E2108" s="56">
        <v>220.75784301757813</v>
      </c>
    </row>
    <row r="2109" spans="1:5" ht="60" x14ac:dyDescent="0.25">
      <c r="A2109" s="5" t="s">
        <v>4119</v>
      </c>
      <c r="B2109" s="15" t="s">
        <v>4120</v>
      </c>
      <c r="C2109" s="20" t="s">
        <v>41</v>
      </c>
      <c r="D2109" s="45">
        <v>228.84989929199219</v>
      </c>
      <c r="E2109" s="56">
        <v>189.78318786621094</v>
      </c>
    </row>
    <row r="2110" spans="1:5" ht="60" x14ac:dyDescent="0.25">
      <c r="A2110" s="5" t="s">
        <v>4121</v>
      </c>
      <c r="B2110" s="15" t="s">
        <v>4122</v>
      </c>
      <c r="C2110" s="20" t="s">
        <v>41</v>
      </c>
      <c r="D2110" s="46">
        <v>0</v>
      </c>
      <c r="E2110" s="57">
        <v>0</v>
      </c>
    </row>
    <row r="2111" spans="1:5" ht="75" x14ac:dyDescent="0.25">
      <c r="A2111" s="5" t="s">
        <v>4123</v>
      </c>
      <c r="B2111" s="15" t="s">
        <v>4124</v>
      </c>
      <c r="C2111" s="20" t="s">
        <v>371</v>
      </c>
      <c r="D2111" s="46">
        <v>0</v>
      </c>
      <c r="E2111" s="57">
        <v>0</v>
      </c>
    </row>
    <row r="2112" spans="1:5" ht="75" x14ac:dyDescent="0.25">
      <c r="A2112" s="5" t="s">
        <v>4125</v>
      </c>
      <c r="B2112" s="15" t="s">
        <v>4126</v>
      </c>
      <c r="C2112" s="20" t="s">
        <v>33</v>
      </c>
      <c r="D2112" s="47">
        <v>0.13350214064121246</v>
      </c>
      <c r="E2112" s="58">
        <v>0.14638987183570862</v>
      </c>
    </row>
    <row r="2113" spans="1:5" ht="60" x14ac:dyDescent="0.25">
      <c r="A2113" s="5" t="s">
        <v>4127</v>
      </c>
      <c r="B2113" s="15" t="s">
        <v>4128</v>
      </c>
      <c r="C2113" s="20" t="s">
        <v>376</v>
      </c>
      <c r="D2113" s="47">
        <v>0.68254607915878296</v>
      </c>
      <c r="E2113" s="58">
        <v>0.67936289310455322</v>
      </c>
    </row>
    <row r="2114" spans="1:5" ht="60" x14ac:dyDescent="0.25">
      <c r="A2114" s="5" t="s">
        <v>4129</v>
      </c>
      <c r="B2114" s="15" t="s">
        <v>4130</v>
      </c>
      <c r="C2114" s="20" t="s">
        <v>371</v>
      </c>
      <c r="D2114" s="45">
        <v>204.32756042480469</v>
      </c>
      <c r="E2114" s="56">
        <v>202.07380676269531</v>
      </c>
    </row>
    <row r="2115" spans="1:5" ht="75" x14ac:dyDescent="0.25">
      <c r="A2115" s="5" t="s">
        <v>4131</v>
      </c>
      <c r="B2115" s="15" t="s">
        <v>4132</v>
      </c>
      <c r="C2115" s="20" t="s">
        <v>3752</v>
      </c>
      <c r="D2115" s="43">
        <v>28.657535552978516</v>
      </c>
      <c r="E2115" s="54">
        <v>28.642177581787109</v>
      </c>
    </row>
    <row r="2116" spans="1:5" ht="60" x14ac:dyDescent="0.25">
      <c r="A2116" s="5" t="s">
        <v>4133</v>
      </c>
      <c r="B2116" s="15" t="s">
        <v>4134</v>
      </c>
      <c r="C2116" s="20" t="s">
        <v>41</v>
      </c>
      <c r="D2116" s="47">
        <v>0.10349134355783463</v>
      </c>
      <c r="E2116" s="58">
        <v>8.5746534168720245E-2</v>
      </c>
    </row>
    <row r="2117" spans="1:5" ht="60" x14ac:dyDescent="0.25">
      <c r="A2117" s="5" t="s">
        <v>4135</v>
      </c>
      <c r="B2117" s="15" t="s">
        <v>4136</v>
      </c>
      <c r="C2117" s="20" t="s">
        <v>162</v>
      </c>
      <c r="D2117" s="43">
        <v>78.764869689941406</v>
      </c>
      <c r="E2117" s="54">
        <v>65.05072021484375</v>
      </c>
    </row>
    <row r="2118" spans="1:5" ht="60" x14ac:dyDescent="0.25">
      <c r="A2118" s="5" t="s">
        <v>4137</v>
      </c>
      <c r="B2118" s="15" t="s">
        <v>4138</v>
      </c>
      <c r="C2118" s="20" t="s">
        <v>3759</v>
      </c>
      <c r="D2118" s="47">
        <v>0.80707883834838867</v>
      </c>
      <c r="E2118" s="58">
        <v>0.81040734052658081</v>
      </c>
    </row>
    <row r="2119" spans="1:5" ht="75" x14ac:dyDescent="0.25">
      <c r="A2119" s="5" t="s">
        <v>4139</v>
      </c>
      <c r="B2119" s="15" t="s">
        <v>4140</v>
      </c>
      <c r="C2119" s="20" t="s">
        <v>33</v>
      </c>
      <c r="D2119" s="43">
        <v>75.874130249023438</v>
      </c>
      <c r="E2119" s="54">
        <v>75.764625549316406</v>
      </c>
    </row>
    <row r="2120" spans="1:5" ht="75" x14ac:dyDescent="0.25">
      <c r="A2120" s="5" t="s">
        <v>4141</v>
      </c>
      <c r="B2120" s="15" t="s">
        <v>4142</v>
      </c>
      <c r="C2120" s="20" t="s">
        <v>33</v>
      </c>
      <c r="D2120" s="43">
        <v>20.357677459716797</v>
      </c>
      <c r="E2120" s="54">
        <v>20.328296661376953</v>
      </c>
    </row>
    <row r="2121" spans="1:5" ht="75" x14ac:dyDescent="0.25">
      <c r="A2121" s="5" t="s">
        <v>4143</v>
      </c>
      <c r="B2121" s="15" t="s">
        <v>4144</v>
      </c>
      <c r="C2121" s="20" t="s">
        <v>33</v>
      </c>
      <c r="D2121" s="47">
        <v>2.9446981847286224E-2</v>
      </c>
      <c r="E2121" s="58">
        <v>2.9404481872916222E-2</v>
      </c>
    </row>
    <row r="2122" spans="1:5" ht="75" x14ac:dyDescent="0.25">
      <c r="A2122" s="5" t="s">
        <v>4145</v>
      </c>
      <c r="B2122" s="15" t="s">
        <v>4146</v>
      </c>
      <c r="C2122" s="20" t="s">
        <v>33</v>
      </c>
      <c r="D2122" s="42">
        <v>2.8249666690826416</v>
      </c>
      <c r="E2122" s="53">
        <v>2.9652161598205566</v>
      </c>
    </row>
    <row r="2123" spans="1:5" ht="75" x14ac:dyDescent="0.25">
      <c r="A2123" s="5" t="s">
        <v>4147</v>
      </c>
      <c r="B2123" s="15" t="s">
        <v>4148</v>
      </c>
      <c r="C2123" s="20" t="s">
        <v>33</v>
      </c>
      <c r="D2123" s="46">
        <v>0</v>
      </c>
      <c r="E2123" s="57">
        <v>0</v>
      </c>
    </row>
    <row r="2124" spans="1:5" ht="75" x14ac:dyDescent="0.25">
      <c r="A2124" s="5" t="s">
        <v>4149</v>
      </c>
      <c r="B2124" s="15" t="s">
        <v>4150</v>
      </c>
      <c r="C2124" s="20" t="s">
        <v>33</v>
      </c>
      <c r="D2124" s="47">
        <v>0.91377675533294678</v>
      </c>
      <c r="E2124" s="58">
        <v>0.91245788335800171</v>
      </c>
    </row>
    <row r="2125" spans="1:5" ht="75" x14ac:dyDescent="0.25">
      <c r="A2125" s="5" t="s">
        <v>4151</v>
      </c>
      <c r="B2125" s="15" t="s">
        <v>4152</v>
      </c>
      <c r="C2125" s="20" t="s">
        <v>33</v>
      </c>
      <c r="D2125" s="46">
        <v>0</v>
      </c>
      <c r="E2125" s="57">
        <v>0</v>
      </c>
    </row>
    <row r="2126" spans="1:5" ht="75" x14ac:dyDescent="0.25">
      <c r="A2126" s="5" t="s">
        <v>4153</v>
      </c>
      <c r="B2126" s="15" t="s">
        <v>4154</v>
      </c>
      <c r="C2126" s="20" t="s">
        <v>1347</v>
      </c>
      <c r="D2126" s="46">
        <v>0</v>
      </c>
      <c r="E2126" s="57">
        <v>0</v>
      </c>
    </row>
    <row r="2127" spans="1:5" ht="60" x14ac:dyDescent="0.25">
      <c r="A2127" s="5" t="s">
        <v>4155</v>
      </c>
      <c r="B2127" s="15" t="s">
        <v>4156</v>
      </c>
      <c r="C2127" s="20" t="s">
        <v>1338</v>
      </c>
      <c r="D2127" s="46">
        <v>0</v>
      </c>
      <c r="E2127" s="57">
        <v>0</v>
      </c>
    </row>
    <row r="2128" spans="1:5" ht="75" x14ac:dyDescent="0.25">
      <c r="A2128" s="5" t="s">
        <v>4157</v>
      </c>
      <c r="B2128" s="15" t="s">
        <v>4158</v>
      </c>
      <c r="C2128" s="20" t="s">
        <v>1338</v>
      </c>
      <c r="D2128" s="46">
        <v>0</v>
      </c>
      <c r="E2128" s="57">
        <v>0</v>
      </c>
    </row>
    <row r="2129" spans="1:5" ht="60" x14ac:dyDescent="0.25">
      <c r="A2129" s="5" t="s">
        <v>4159</v>
      </c>
      <c r="B2129" s="15" t="s">
        <v>4160</v>
      </c>
      <c r="C2129" s="20" t="s">
        <v>1338</v>
      </c>
      <c r="D2129" s="46">
        <v>0</v>
      </c>
      <c r="E2129" s="57">
        <v>0</v>
      </c>
    </row>
    <row r="2130" spans="1:5" ht="60" x14ac:dyDescent="0.25">
      <c r="A2130" s="5" t="s">
        <v>4161</v>
      </c>
      <c r="B2130" s="15" t="s">
        <v>4162</v>
      </c>
      <c r="C2130" s="20" t="s">
        <v>1338</v>
      </c>
      <c r="D2130" s="46">
        <v>0</v>
      </c>
      <c r="E2130" s="57">
        <v>0</v>
      </c>
    </row>
    <row r="2131" spans="1:5" ht="60" x14ac:dyDescent="0.25">
      <c r="A2131" s="5" t="s">
        <v>4163</v>
      </c>
      <c r="B2131" s="15" t="s">
        <v>4164</v>
      </c>
      <c r="C2131" s="20" t="s">
        <v>1338</v>
      </c>
      <c r="D2131" s="46">
        <v>0</v>
      </c>
      <c r="E2131" s="57">
        <v>0</v>
      </c>
    </row>
    <row r="2132" spans="1:5" ht="60" x14ac:dyDescent="0.25">
      <c r="A2132" s="5" t="s">
        <v>4165</v>
      </c>
      <c r="B2132" s="15" t="s">
        <v>4166</v>
      </c>
      <c r="C2132" s="20" t="s">
        <v>33</v>
      </c>
      <c r="D2132" s="43">
        <v>20.949495315551758</v>
      </c>
      <c r="E2132" s="54">
        <v>20.949495315551758</v>
      </c>
    </row>
    <row r="2133" spans="1:5" ht="75" x14ac:dyDescent="0.25">
      <c r="A2133" s="5" t="s">
        <v>4167</v>
      </c>
      <c r="B2133" s="15" t="s">
        <v>4168</v>
      </c>
      <c r="C2133" s="20" t="s">
        <v>3790</v>
      </c>
      <c r="D2133" s="44">
        <v>178998.53125</v>
      </c>
      <c r="E2133" s="55">
        <v>148521.46875</v>
      </c>
    </row>
    <row r="2134" spans="1:5" ht="45" x14ac:dyDescent="0.25">
      <c r="A2134" s="5" t="s">
        <v>4169</v>
      </c>
      <c r="B2134" s="15" t="s">
        <v>4170</v>
      </c>
      <c r="C2134" s="20" t="s">
        <v>38</v>
      </c>
      <c r="D2134" s="42">
        <v>1.1744228601455688</v>
      </c>
      <c r="E2134" s="53">
        <v>1.1744219064712524</v>
      </c>
    </row>
    <row r="2135" spans="1:5" ht="45" x14ac:dyDescent="0.25">
      <c r="A2135" s="5" t="s">
        <v>4171</v>
      </c>
      <c r="B2135" s="15" t="s">
        <v>4172</v>
      </c>
      <c r="C2135" s="20" t="s">
        <v>30</v>
      </c>
      <c r="D2135" s="43">
        <v>48.060939788818359</v>
      </c>
      <c r="E2135" s="54">
        <v>45.757709503173828</v>
      </c>
    </row>
    <row r="2136" spans="1:5" ht="45" x14ac:dyDescent="0.25">
      <c r="A2136" s="5" t="s">
        <v>4173</v>
      </c>
      <c r="B2136" s="15" t="s">
        <v>4174</v>
      </c>
      <c r="C2136" s="20" t="s">
        <v>41</v>
      </c>
      <c r="D2136" s="45">
        <v>228.84989929199219</v>
      </c>
      <c r="E2136" s="56">
        <v>189.78318786621094</v>
      </c>
    </row>
    <row r="2137" spans="1:5" ht="45" x14ac:dyDescent="0.25">
      <c r="A2137" s="5" t="s">
        <v>4175</v>
      </c>
      <c r="B2137" s="15" t="s">
        <v>4176</v>
      </c>
      <c r="C2137" s="20" t="s">
        <v>41</v>
      </c>
      <c r="D2137" s="46">
        <v>0</v>
      </c>
      <c r="E2137" s="57">
        <v>0</v>
      </c>
    </row>
    <row r="2138" spans="1:5" ht="45" x14ac:dyDescent="0.25">
      <c r="A2138" s="5" t="s">
        <v>4177</v>
      </c>
      <c r="B2138" s="15" t="s">
        <v>4178</v>
      </c>
      <c r="C2138" s="20" t="s">
        <v>371</v>
      </c>
      <c r="D2138" s="46">
        <v>0</v>
      </c>
      <c r="E2138" s="57">
        <v>0</v>
      </c>
    </row>
    <row r="2139" spans="1:5" ht="45" x14ac:dyDescent="0.25">
      <c r="A2139" s="5" t="s">
        <v>4179</v>
      </c>
      <c r="B2139" s="15" t="s">
        <v>4180</v>
      </c>
      <c r="C2139" s="20" t="s">
        <v>33</v>
      </c>
      <c r="D2139" s="43">
        <v>29.632858276367187</v>
      </c>
      <c r="E2139" s="54">
        <v>34.958698272705078</v>
      </c>
    </row>
    <row r="2140" spans="1:5" ht="45" x14ac:dyDescent="0.25">
      <c r="A2140" s="5" t="s">
        <v>4181</v>
      </c>
      <c r="B2140" s="15" t="s">
        <v>4182</v>
      </c>
      <c r="C2140" s="20" t="s">
        <v>376</v>
      </c>
      <c r="D2140" s="47">
        <v>0.23066657781600952</v>
      </c>
      <c r="E2140" s="58">
        <v>0.22463282942771912</v>
      </c>
    </row>
    <row r="2141" spans="1:5" ht="45" x14ac:dyDescent="0.25">
      <c r="A2141" s="5" t="s">
        <v>4183</v>
      </c>
      <c r="B2141" s="15" t="s">
        <v>4184</v>
      </c>
      <c r="C2141" s="20" t="s">
        <v>371</v>
      </c>
      <c r="D2141" s="43">
        <v>23.602609634399414</v>
      </c>
      <c r="E2141" s="54">
        <v>21.260444641113281</v>
      </c>
    </row>
    <row r="2142" spans="1:5" ht="45" x14ac:dyDescent="0.25">
      <c r="A2142" s="5" t="s">
        <v>4185</v>
      </c>
      <c r="B2142" s="15" t="s">
        <v>4186</v>
      </c>
      <c r="C2142" s="20" t="s">
        <v>3752</v>
      </c>
      <c r="D2142" s="43">
        <v>28.657535552978516</v>
      </c>
      <c r="E2142" s="54">
        <v>28.642177581787109</v>
      </c>
    </row>
    <row r="2143" spans="1:5" ht="45" x14ac:dyDescent="0.25">
      <c r="A2143" s="5" t="s">
        <v>4187</v>
      </c>
      <c r="B2143" s="15" t="s">
        <v>4188</v>
      </c>
      <c r="C2143" s="20" t="s">
        <v>41</v>
      </c>
      <c r="D2143" s="47">
        <v>0.10349134355783463</v>
      </c>
      <c r="E2143" s="58">
        <v>8.5746534168720245E-2</v>
      </c>
    </row>
    <row r="2144" spans="1:5" ht="45" x14ac:dyDescent="0.25">
      <c r="A2144" s="5" t="s">
        <v>4189</v>
      </c>
      <c r="B2144" s="15" t="s">
        <v>4190</v>
      </c>
      <c r="C2144" s="20" t="s">
        <v>162</v>
      </c>
      <c r="D2144" s="43">
        <v>50.445560455322266</v>
      </c>
      <c r="E2144" s="54">
        <v>41.556385040283203</v>
      </c>
    </row>
    <row r="2145" spans="1:5" ht="45" x14ac:dyDescent="0.25">
      <c r="A2145" s="5" t="s">
        <v>4191</v>
      </c>
      <c r="B2145" s="15" t="s">
        <v>4192</v>
      </c>
      <c r="C2145" s="20" t="s">
        <v>3759</v>
      </c>
      <c r="D2145" s="42">
        <v>1.2601596117019653</v>
      </c>
      <c r="E2145" s="53">
        <v>1.2685796022415161</v>
      </c>
    </row>
    <row r="2146" spans="1:5" ht="60" x14ac:dyDescent="0.25">
      <c r="A2146" s="5" t="s">
        <v>4193</v>
      </c>
      <c r="B2146" s="15" t="s">
        <v>4194</v>
      </c>
      <c r="C2146" s="20" t="s">
        <v>33</v>
      </c>
      <c r="D2146" s="43">
        <v>75.874130249023438</v>
      </c>
      <c r="E2146" s="54">
        <v>75.764625549316406</v>
      </c>
    </row>
    <row r="2147" spans="1:5" ht="60" x14ac:dyDescent="0.25">
      <c r="A2147" s="5" t="s">
        <v>4195</v>
      </c>
      <c r="B2147" s="15" t="s">
        <v>4196</v>
      </c>
      <c r="C2147" s="20" t="s">
        <v>33</v>
      </c>
      <c r="D2147" s="43">
        <v>20.357677459716797</v>
      </c>
      <c r="E2147" s="54">
        <v>20.328296661376953</v>
      </c>
    </row>
    <row r="2148" spans="1:5" ht="60" x14ac:dyDescent="0.25">
      <c r="A2148" s="5" t="s">
        <v>4197</v>
      </c>
      <c r="B2148" s="15" t="s">
        <v>4198</v>
      </c>
      <c r="C2148" s="20" t="s">
        <v>33</v>
      </c>
      <c r="D2148" s="47">
        <v>2.9446981847286224E-2</v>
      </c>
      <c r="E2148" s="58">
        <v>2.9404481872916222E-2</v>
      </c>
    </row>
    <row r="2149" spans="1:5" ht="60" x14ac:dyDescent="0.25">
      <c r="A2149" s="5" t="s">
        <v>4199</v>
      </c>
      <c r="B2149" s="15" t="s">
        <v>4200</v>
      </c>
      <c r="C2149" s="20" t="s">
        <v>33</v>
      </c>
      <c r="D2149" s="42">
        <v>2.8249666690826416</v>
      </c>
      <c r="E2149" s="53">
        <v>2.9652161598205566</v>
      </c>
    </row>
    <row r="2150" spans="1:5" ht="60" x14ac:dyDescent="0.25">
      <c r="A2150" s="5" t="s">
        <v>4201</v>
      </c>
      <c r="B2150" s="15" t="s">
        <v>4202</v>
      </c>
      <c r="C2150" s="20" t="s">
        <v>33</v>
      </c>
      <c r="D2150" s="46">
        <v>0</v>
      </c>
      <c r="E2150" s="57">
        <v>0</v>
      </c>
    </row>
    <row r="2151" spans="1:5" ht="45" x14ac:dyDescent="0.25">
      <c r="A2151" s="5" t="s">
        <v>4203</v>
      </c>
      <c r="B2151" s="15" t="s">
        <v>4204</v>
      </c>
      <c r="C2151" s="20" t="s">
        <v>33</v>
      </c>
      <c r="D2151" s="47">
        <v>0.91377675533294678</v>
      </c>
      <c r="E2151" s="58">
        <v>0.91245788335800171</v>
      </c>
    </row>
    <row r="2152" spans="1:5" ht="60" x14ac:dyDescent="0.25">
      <c r="A2152" s="5" t="s">
        <v>4205</v>
      </c>
      <c r="B2152" s="15" t="s">
        <v>4206</v>
      </c>
      <c r="C2152" s="20" t="s">
        <v>33</v>
      </c>
      <c r="D2152" s="46">
        <v>0</v>
      </c>
      <c r="E2152" s="57">
        <v>0</v>
      </c>
    </row>
    <row r="2153" spans="1:5" ht="45" x14ac:dyDescent="0.25">
      <c r="A2153" s="5" t="s">
        <v>4207</v>
      </c>
      <c r="B2153" s="15" t="s">
        <v>4208</v>
      </c>
      <c r="C2153" s="20" t="s">
        <v>1347</v>
      </c>
      <c r="D2153" s="46">
        <v>0</v>
      </c>
      <c r="E2153" s="57">
        <v>0</v>
      </c>
    </row>
    <row r="2154" spans="1:5" ht="45" x14ac:dyDescent="0.25">
      <c r="A2154" s="5" t="s">
        <v>4209</v>
      </c>
      <c r="B2154" s="15" t="s">
        <v>4210</v>
      </c>
      <c r="C2154" s="20" t="s">
        <v>1338</v>
      </c>
      <c r="D2154" s="46">
        <v>0</v>
      </c>
      <c r="E2154" s="57">
        <v>0</v>
      </c>
    </row>
    <row r="2155" spans="1:5" ht="45" x14ac:dyDescent="0.25">
      <c r="A2155" s="5" t="s">
        <v>4211</v>
      </c>
      <c r="B2155" s="15" t="s">
        <v>4212</v>
      </c>
      <c r="C2155" s="20" t="s">
        <v>1338</v>
      </c>
      <c r="D2155" s="46">
        <v>0</v>
      </c>
      <c r="E2155" s="57">
        <v>0</v>
      </c>
    </row>
    <row r="2156" spans="1:5" ht="45" x14ac:dyDescent="0.25">
      <c r="A2156" s="5" t="s">
        <v>4213</v>
      </c>
      <c r="B2156" s="15" t="s">
        <v>4214</v>
      </c>
      <c r="C2156" s="20" t="s">
        <v>1338</v>
      </c>
      <c r="D2156" s="46">
        <v>0</v>
      </c>
      <c r="E2156" s="57">
        <v>0</v>
      </c>
    </row>
    <row r="2157" spans="1:5" ht="45" x14ac:dyDescent="0.25">
      <c r="A2157" s="5" t="s">
        <v>4215</v>
      </c>
      <c r="B2157" s="15" t="s">
        <v>4216</v>
      </c>
      <c r="C2157" s="20" t="s">
        <v>1338</v>
      </c>
      <c r="D2157" s="46">
        <v>0</v>
      </c>
      <c r="E2157" s="57">
        <v>0</v>
      </c>
    </row>
    <row r="2158" spans="1:5" ht="45" x14ac:dyDescent="0.25">
      <c r="A2158" s="5" t="s">
        <v>4217</v>
      </c>
      <c r="B2158" s="15" t="s">
        <v>4218</v>
      </c>
      <c r="C2158" s="20" t="s">
        <v>1338</v>
      </c>
      <c r="D2158" s="46">
        <v>0</v>
      </c>
      <c r="E2158" s="57">
        <v>0</v>
      </c>
    </row>
    <row r="2159" spans="1:5" ht="45" x14ac:dyDescent="0.25">
      <c r="A2159" s="5" t="s">
        <v>4219</v>
      </c>
      <c r="B2159" s="15" t="s">
        <v>4220</v>
      </c>
      <c r="C2159" s="20" t="s">
        <v>33</v>
      </c>
      <c r="D2159" s="43">
        <v>20.949495315551758</v>
      </c>
      <c r="E2159" s="54">
        <v>20.949495315551758</v>
      </c>
    </row>
    <row r="2160" spans="1:5" ht="60" x14ac:dyDescent="0.25">
      <c r="A2160" s="5" t="s">
        <v>4221</v>
      </c>
      <c r="B2160" s="15" t="s">
        <v>4222</v>
      </c>
      <c r="C2160" s="20" t="s">
        <v>3790</v>
      </c>
      <c r="D2160" s="44">
        <v>178998.53125</v>
      </c>
      <c r="E2160" s="55">
        <v>148521.46875</v>
      </c>
    </row>
    <row r="2161" spans="1:5" ht="60" x14ac:dyDescent="0.25">
      <c r="A2161" s="5" t="s">
        <v>4223</v>
      </c>
      <c r="B2161" s="15" t="s">
        <v>4224</v>
      </c>
      <c r="C2161" s="20" t="s">
        <v>38</v>
      </c>
      <c r="D2161" s="47">
        <v>0.99483793973922729</v>
      </c>
      <c r="E2161" s="58">
        <v>0.99483704566955566</v>
      </c>
    </row>
    <row r="2162" spans="1:5" ht="60" x14ac:dyDescent="0.25">
      <c r="A2162" s="5" t="s">
        <v>4225</v>
      </c>
      <c r="B2162" s="15" t="s">
        <v>4226</v>
      </c>
      <c r="C2162" s="20" t="s">
        <v>30</v>
      </c>
      <c r="D2162" s="45">
        <v>893.99993896484375</v>
      </c>
      <c r="E2162" s="56">
        <v>893.99993896484375</v>
      </c>
    </row>
    <row r="2163" spans="1:5" ht="60" x14ac:dyDescent="0.25">
      <c r="A2163" s="5" t="s">
        <v>4227</v>
      </c>
      <c r="B2163" s="15" t="s">
        <v>4228</v>
      </c>
      <c r="C2163" s="20" t="s">
        <v>41</v>
      </c>
      <c r="D2163" s="45">
        <v>516.8240966796875</v>
      </c>
      <c r="E2163" s="56">
        <v>431.43643188476562</v>
      </c>
    </row>
    <row r="2164" spans="1:5" ht="60" x14ac:dyDescent="0.25">
      <c r="A2164" s="5" t="s">
        <v>4229</v>
      </c>
      <c r="B2164" s="15" t="s">
        <v>4230</v>
      </c>
      <c r="C2164" s="20" t="s">
        <v>41</v>
      </c>
      <c r="D2164" s="42">
        <v>4.4783310890197754</v>
      </c>
      <c r="E2164" s="53">
        <v>3.945603609085083</v>
      </c>
    </row>
    <row r="2165" spans="1:5" ht="60" x14ac:dyDescent="0.25">
      <c r="A2165" s="5" t="s">
        <v>4231</v>
      </c>
      <c r="B2165" s="15" t="s">
        <v>4232</v>
      </c>
      <c r="C2165" s="20" t="s">
        <v>371</v>
      </c>
      <c r="D2165" s="45">
        <v>971.18011474609375</v>
      </c>
      <c r="E2165" s="56">
        <v>971.18011474609375</v>
      </c>
    </row>
    <row r="2166" spans="1:5" ht="60" x14ac:dyDescent="0.25">
      <c r="A2166" s="5" t="s">
        <v>4233</v>
      </c>
      <c r="B2166" s="15" t="s">
        <v>4234</v>
      </c>
      <c r="C2166" s="20" t="s">
        <v>33</v>
      </c>
      <c r="D2166" s="46">
        <v>0</v>
      </c>
      <c r="E2166" s="57">
        <v>0</v>
      </c>
    </row>
    <row r="2167" spans="1:5" ht="60" x14ac:dyDescent="0.25">
      <c r="A2167" s="5" t="s">
        <v>4235</v>
      </c>
      <c r="B2167" s="15" t="s">
        <v>4236</v>
      </c>
      <c r="C2167" s="20" t="s">
        <v>376</v>
      </c>
      <c r="D2167" s="42">
        <v>1.9032672643661499</v>
      </c>
      <c r="E2167" s="53">
        <v>1.8885592222213745</v>
      </c>
    </row>
    <row r="2168" spans="1:5" ht="60" x14ac:dyDescent="0.25">
      <c r="A2168" s="5" t="s">
        <v>4237</v>
      </c>
      <c r="B2168" s="15" t="s">
        <v>4238</v>
      </c>
      <c r="C2168" s="20" t="s">
        <v>371</v>
      </c>
      <c r="D2168" s="48">
        <v>1051.3621826171875</v>
      </c>
      <c r="E2168" s="59">
        <v>1042.0958251953125</v>
      </c>
    </row>
    <row r="2169" spans="1:5" ht="60" x14ac:dyDescent="0.25">
      <c r="A2169" s="5" t="s">
        <v>4239</v>
      </c>
      <c r="B2169" s="15" t="s">
        <v>4240</v>
      </c>
      <c r="C2169" s="20" t="s">
        <v>3752</v>
      </c>
      <c r="D2169" s="43">
        <v>28.637506484985352</v>
      </c>
      <c r="E2169" s="54">
        <v>28.922441482543945</v>
      </c>
    </row>
    <row r="2170" spans="1:5" ht="60" x14ac:dyDescent="0.25">
      <c r="A2170" s="5" t="s">
        <v>4241</v>
      </c>
      <c r="B2170" s="15" t="s">
        <v>4242</v>
      </c>
      <c r="C2170" s="20" t="s">
        <v>41</v>
      </c>
      <c r="D2170" s="45">
        <v>105.23702239990234</v>
      </c>
      <c r="E2170" s="54">
        <v>91.650543212890625</v>
      </c>
    </row>
    <row r="2171" spans="1:5" ht="60" x14ac:dyDescent="0.25">
      <c r="A2171" s="5" t="s">
        <v>4243</v>
      </c>
      <c r="B2171" s="15" t="s">
        <v>4244</v>
      </c>
      <c r="C2171" s="20" t="s">
        <v>162</v>
      </c>
      <c r="D2171" s="45">
        <v>489.02047729492187</v>
      </c>
      <c r="E2171" s="56">
        <v>404.205078125</v>
      </c>
    </row>
    <row r="2172" spans="1:5" ht="60" x14ac:dyDescent="0.25">
      <c r="A2172" s="5" t="s">
        <v>4245</v>
      </c>
      <c r="B2172" s="15" t="s">
        <v>4246</v>
      </c>
      <c r="C2172" s="20" t="s">
        <v>3759</v>
      </c>
      <c r="D2172" s="47">
        <v>0.29357120394706726</v>
      </c>
      <c r="E2172" s="58">
        <v>0.29649189114570618</v>
      </c>
    </row>
    <row r="2173" spans="1:5" ht="60" x14ac:dyDescent="0.25">
      <c r="A2173" s="5" t="s">
        <v>4247</v>
      </c>
      <c r="B2173" s="15" t="s">
        <v>4248</v>
      </c>
      <c r="C2173" s="20" t="s">
        <v>33</v>
      </c>
      <c r="D2173" s="43">
        <v>65.910049438476563</v>
      </c>
      <c r="E2173" s="54">
        <v>66.071884155273438</v>
      </c>
    </row>
    <row r="2174" spans="1:5" ht="60" x14ac:dyDescent="0.25">
      <c r="A2174" s="5" t="s">
        <v>4249</v>
      </c>
      <c r="B2174" s="15" t="s">
        <v>4250</v>
      </c>
      <c r="C2174" s="20" t="s">
        <v>33</v>
      </c>
      <c r="D2174" s="42">
        <v>2.943819522857666</v>
      </c>
      <c r="E2174" s="53">
        <v>3.5410382747650146</v>
      </c>
    </row>
    <row r="2175" spans="1:5" ht="60" x14ac:dyDescent="0.25">
      <c r="A2175" s="5" t="s">
        <v>4251</v>
      </c>
      <c r="B2175" s="15" t="s">
        <v>4252</v>
      </c>
      <c r="C2175" s="20" t="s">
        <v>33</v>
      </c>
      <c r="D2175" s="43">
        <v>13.249808311462402</v>
      </c>
      <c r="E2175" s="54">
        <v>13.960526466369629</v>
      </c>
    </row>
    <row r="2176" spans="1:5" ht="60" x14ac:dyDescent="0.25">
      <c r="A2176" s="5" t="s">
        <v>4253</v>
      </c>
      <c r="B2176" s="15" t="s">
        <v>4254</v>
      </c>
      <c r="C2176" s="20" t="s">
        <v>33</v>
      </c>
      <c r="D2176" s="43">
        <v>17.100324630737305</v>
      </c>
      <c r="E2176" s="54">
        <v>15.62848949432373</v>
      </c>
    </row>
    <row r="2177" spans="1:5" ht="60" x14ac:dyDescent="0.25">
      <c r="A2177" s="5" t="s">
        <v>4255</v>
      </c>
      <c r="B2177" s="15" t="s">
        <v>4256</v>
      </c>
      <c r="C2177" s="20" t="s">
        <v>33</v>
      </c>
      <c r="D2177" s="46">
        <v>0</v>
      </c>
      <c r="E2177" s="57">
        <v>0</v>
      </c>
    </row>
    <row r="2178" spans="1:5" ht="60" x14ac:dyDescent="0.25">
      <c r="A2178" s="5" t="s">
        <v>4257</v>
      </c>
      <c r="B2178" s="15" t="s">
        <v>4258</v>
      </c>
      <c r="C2178" s="20" t="s">
        <v>33</v>
      </c>
      <c r="D2178" s="47">
        <v>0.79281944036483765</v>
      </c>
      <c r="E2178" s="58">
        <v>0.79471695423126221</v>
      </c>
    </row>
    <row r="2179" spans="1:5" ht="60" x14ac:dyDescent="0.25">
      <c r="A2179" s="5" t="s">
        <v>4259</v>
      </c>
      <c r="B2179" s="15" t="s">
        <v>4260</v>
      </c>
      <c r="C2179" s="20" t="s">
        <v>33</v>
      </c>
      <c r="D2179" s="50">
        <v>3.1713978387415409E-3</v>
      </c>
      <c r="E2179" s="61">
        <v>3.3418254461139441E-3</v>
      </c>
    </row>
    <row r="2180" spans="1:5" ht="60" x14ac:dyDescent="0.25">
      <c r="A2180" s="5" t="s">
        <v>4261</v>
      </c>
      <c r="B2180" s="15" t="s">
        <v>4262</v>
      </c>
      <c r="C2180" s="20" t="s">
        <v>1347</v>
      </c>
      <c r="D2180" s="47">
        <v>0.15856988728046417</v>
      </c>
      <c r="E2180" s="58">
        <v>0.16709126532077789</v>
      </c>
    </row>
    <row r="2181" spans="1:5" ht="60" x14ac:dyDescent="0.25">
      <c r="A2181" s="5" t="s">
        <v>4263</v>
      </c>
      <c r="B2181" s="15" t="s">
        <v>4264</v>
      </c>
      <c r="C2181" s="20" t="s">
        <v>1338</v>
      </c>
      <c r="D2181" s="46">
        <v>0</v>
      </c>
      <c r="E2181" s="57">
        <v>0</v>
      </c>
    </row>
    <row r="2182" spans="1:5" ht="60" x14ac:dyDescent="0.25">
      <c r="A2182" s="5" t="s">
        <v>4265</v>
      </c>
      <c r="B2182" s="15" t="s">
        <v>4266</v>
      </c>
      <c r="C2182" s="20" t="s">
        <v>1338</v>
      </c>
      <c r="D2182" s="46">
        <v>0</v>
      </c>
      <c r="E2182" s="57">
        <v>0</v>
      </c>
    </row>
    <row r="2183" spans="1:5" ht="60" x14ac:dyDescent="0.25">
      <c r="A2183" s="5" t="s">
        <v>4267</v>
      </c>
      <c r="B2183" s="15" t="s">
        <v>4268</v>
      </c>
      <c r="C2183" s="20" t="s">
        <v>1338</v>
      </c>
      <c r="D2183" s="46">
        <v>0</v>
      </c>
      <c r="E2183" s="57">
        <v>0</v>
      </c>
    </row>
    <row r="2184" spans="1:5" ht="60" x14ac:dyDescent="0.25">
      <c r="A2184" s="5" t="s">
        <v>4269</v>
      </c>
      <c r="B2184" s="15" t="s">
        <v>4270</v>
      </c>
      <c r="C2184" s="20" t="s">
        <v>1338</v>
      </c>
      <c r="D2184" s="46">
        <v>0</v>
      </c>
      <c r="E2184" s="57">
        <v>0</v>
      </c>
    </row>
    <row r="2185" spans="1:5" ht="60" x14ac:dyDescent="0.25">
      <c r="A2185" s="5" t="s">
        <v>4271</v>
      </c>
      <c r="B2185" s="15" t="s">
        <v>4272</v>
      </c>
      <c r="C2185" s="20" t="s">
        <v>1338</v>
      </c>
      <c r="D2185" s="46">
        <v>0</v>
      </c>
      <c r="E2185" s="57">
        <v>0</v>
      </c>
    </row>
    <row r="2186" spans="1:5" ht="60" x14ac:dyDescent="0.25">
      <c r="A2186" s="5" t="s">
        <v>4273</v>
      </c>
      <c r="B2186" s="15" t="s">
        <v>4274</v>
      </c>
      <c r="C2186" s="20" t="s">
        <v>33</v>
      </c>
      <c r="D2186" s="42">
        <v>3.551063060760498</v>
      </c>
      <c r="E2186" s="53">
        <v>4.1969594955444336</v>
      </c>
    </row>
    <row r="2187" spans="1:5" ht="60" x14ac:dyDescent="0.25">
      <c r="A2187" s="5" t="s">
        <v>4275</v>
      </c>
      <c r="B2187" s="15" t="s">
        <v>4276</v>
      </c>
      <c r="C2187" s="20" t="s">
        <v>3790</v>
      </c>
      <c r="D2187" s="44">
        <v>404524.75</v>
      </c>
      <c r="E2187" s="55">
        <v>334363.9375</v>
      </c>
    </row>
    <row r="2188" spans="1:5" ht="60" x14ac:dyDescent="0.25">
      <c r="A2188" s="5" t="s">
        <v>4277</v>
      </c>
      <c r="B2188" s="15" t="s">
        <v>4278</v>
      </c>
      <c r="C2188" s="20" t="s">
        <v>38</v>
      </c>
      <c r="D2188" s="42">
        <v>1.0769232511520386</v>
      </c>
      <c r="E2188" s="53">
        <v>1.0769222974777222</v>
      </c>
    </row>
    <row r="2189" spans="1:5" ht="60" x14ac:dyDescent="0.25">
      <c r="A2189" s="5" t="s">
        <v>4279</v>
      </c>
      <c r="B2189" s="15" t="s">
        <v>4280</v>
      </c>
      <c r="C2189" s="20" t="s">
        <v>30</v>
      </c>
      <c r="D2189" s="45">
        <v>214.69790649414062</v>
      </c>
      <c r="E2189" s="56">
        <v>212.45516967773437</v>
      </c>
    </row>
    <row r="2190" spans="1:5" ht="60" x14ac:dyDescent="0.25">
      <c r="A2190" s="5" t="s">
        <v>4281</v>
      </c>
      <c r="B2190" s="15" t="s">
        <v>4282</v>
      </c>
      <c r="C2190" s="20" t="s">
        <v>41</v>
      </c>
      <c r="D2190" s="45">
        <v>219.87542724609375</v>
      </c>
      <c r="E2190" s="56">
        <v>182.3406982421875</v>
      </c>
    </row>
    <row r="2191" spans="1:5" ht="60" x14ac:dyDescent="0.25">
      <c r="A2191" s="5" t="s">
        <v>4283</v>
      </c>
      <c r="B2191" s="15" t="s">
        <v>4284</v>
      </c>
      <c r="C2191" s="20" t="s">
        <v>41</v>
      </c>
      <c r="D2191" s="46">
        <v>0</v>
      </c>
      <c r="E2191" s="57">
        <v>0</v>
      </c>
    </row>
    <row r="2192" spans="1:5" ht="75" x14ac:dyDescent="0.25">
      <c r="A2192" s="5" t="s">
        <v>4285</v>
      </c>
      <c r="B2192" s="15" t="s">
        <v>4286</v>
      </c>
      <c r="C2192" s="20" t="s">
        <v>371</v>
      </c>
      <c r="D2192" s="46">
        <v>0</v>
      </c>
      <c r="E2192" s="57">
        <v>0</v>
      </c>
    </row>
    <row r="2193" spans="1:5" ht="75" x14ac:dyDescent="0.25">
      <c r="A2193" s="5" t="s">
        <v>4287</v>
      </c>
      <c r="B2193" s="15" t="s">
        <v>4288</v>
      </c>
      <c r="C2193" s="20" t="s">
        <v>33</v>
      </c>
      <c r="D2193" s="47">
        <v>0.14531718194484711</v>
      </c>
      <c r="E2193" s="58">
        <v>0.15941399335861206</v>
      </c>
    </row>
    <row r="2194" spans="1:5" ht="60" x14ac:dyDescent="0.25">
      <c r="A2194" s="5" t="s">
        <v>4289</v>
      </c>
      <c r="B2194" s="15" t="s">
        <v>4290</v>
      </c>
      <c r="C2194" s="20" t="s">
        <v>376</v>
      </c>
      <c r="D2194" s="47">
        <v>0.68682879209518433</v>
      </c>
      <c r="E2194" s="58">
        <v>0.68369746208190918</v>
      </c>
    </row>
    <row r="2195" spans="1:5" ht="60" x14ac:dyDescent="0.25">
      <c r="A2195" s="5" t="s">
        <v>4291</v>
      </c>
      <c r="B2195" s="15" t="s">
        <v>4292</v>
      </c>
      <c r="C2195" s="20" t="s">
        <v>371</v>
      </c>
      <c r="D2195" s="45">
        <v>195.585693359375</v>
      </c>
      <c r="E2195" s="56">
        <v>193.39202880859375</v>
      </c>
    </row>
    <row r="2196" spans="1:5" ht="75" x14ac:dyDescent="0.25">
      <c r="A2196" s="5" t="s">
        <v>4293</v>
      </c>
      <c r="B2196" s="15" t="s">
        <v>4294</v>
      </c>
      <c r="C2196" s="20" t="s">
        <v>3752</v>
      </c>
      <c r="D2196" s="43">
        <v>28.657535552978516</v>
      </c>
      <c r="E2196" s="54">
        <v>28.642177581787109</v>
      </c>
    </row>
    <row r="2197" spans="1:5" ht="60" x14ac:dyDescent="0.25">
      <c r="A2197" s="5" t="s">
        <v>4295</v>
      </c>
      <c r="B2197" s="15" t="s">
        <v>4296</v>
      </c>
      <c r="C2197" s="20" t="s">
        <v>41</v>
      </c>
      <c r="D2197" s="47">
        <v>9.9432878196239471E-2</v>
      </c>
      <c r="E2197" s="58">
        <v>8.2383923232555389E-2</v>
      </c>
    </row>
    <row r="2198" spans="1:5" ht="60" x14ac:dyDescent="0.25">
      <c r="A2198" s="5" t="s">
        <v>4297</v>
      </c>
      <c r="B2198" s="15" t="s">
        <v>4298</v>
      </c>
      <c r="C2198" s="20" t="s">
        <v>162</v>
      </c>
      <c r="D2198" s="43">
        <v>80.275444030761719</v>
      </c>
      <c r="E2198" s="54">
        <v>66.301239013671875</v>
      </c>
    </row>
    <row r="2199" spans="1:5" ht="60" x14ac:dyDescent="0.25">
      <c r="A2199" s="5" t="s">
        <v>4299</v>
      </c>
      <c r="B2199" s="15" t="s">
        <v>4300</v>
      </c>
      <c r="C2199" s="20" t="s">
        <v>3759</v>
      </c>
      <c r="D2199" s="47">
        <v>0.76083719730377197</v>
      </c>
      <c r="E2199" s="58">
        <v>0.76394075155258179</v>
      </c>
    </row>
    <row r="2200" spans="1:5" ht="75" x14ac:dyDescent="0.25">
      <c r="A2200" s="5" t="s">
        <v>4301</v>
      </c>
      <c r="B2200" s="15" t="s">
        <v>4302</v>
      </c>
      <c r="C2200" s="20" t="s">
        <v>33</v>
      </c>
      <c r="D2200" s="43">
        <v>75.874130249023438</v>
      </c>
      <c r="E2200" s="54">
        <v>75.764625549316406</v>
      </c>
    </row>
    <row r="2201" spans="1:5" ht="75" x14ac:dyDescent="0.25">
      <c r="A2201" s="5" t="s">
        <v>4303</v>
      </c>
      <c r="B2201" s="15" t="s">
        <v>4304</v>
      </c>
      <c r="C2201" s="20" t="s">
        <v>33</v>
      </c>
      <c r="D2201" s="43">
        <v>20.357677459716797</v>
      </c>
      <c r="E2201" s="54">
        <v>20.328296661376953</v>
      </c>
    </row>
    <row r="2202" spans="1:5" ht="75" x14ac:dyDescent="0.25">
      <c r="A2202" s="5" t="s">
        <v>4305</v>
      </c>
      <c r="B2202" s="15" t="s">
        <v>4306</v>
      </c>
      <c r="C2202" s="20" t="s">
        <v>33</v>
      </c>
      <c r="D2202" s="47">
        <v>2.9446981847286224E-2</v>
      </c>
      <c r="E2202" s="58">
        <v>2.9404481872916222E-2</v>
      </c>
    </row>
    <row r="2203" spans="1:5" ht="75" x14ac:dyDescent="0.25">
      <c r="A2203" s="5" t="s">
        <v>4307</v>
      </c>
      <c r="B2203" s="15" t="s">
        <v>4308</v>
      </c>
      <c r="C2203" s="20" t="s">
        <v>33</v>
      </c>
      <c r="D2203" s="42">
        <v>2.8249666690826416</v>
      </c>
      <c r="E2203" s="53">
        <v>2.9652161598205566</v>
      </c>
    </row>
    <row r="2204" spans="1:5" ht="75" x14ac:dyDescent="0.25">
      <c r="A2204" s="5" t="s">
        <v>4309</v>
      </c>
      <c r="B2204" s="15" t="s">
        <v>4310</v>
      </c>
      <c r="C2204" s="20" t="s">
        <v>33</v>
      </c>
      <c r="D2204" s="46">
        <v>0</v>
      </c>
      <c r="E2204" s="57">
        <v>0</v>
      </c>
    </row>
    <row r="2205" spans="1:5" ht="75" x14ac:dyDescent="0.25">
      <c r="A2205" s="5" t="s">
        <v>4311</v>
      </c>
      <c r="B2205" s="15" t="s">
        <v>4312</v>
      </c>
      <c r="C2205" s="20" t="s">
        <v>33</v>
      </c>
      <c r="D2205" s="47">
        <v>0.91377675533294678</v>
      </c>
      <c r="E2205" s="58">
        <v>0.91245788335800171</v>
      </c>
    </row>
    <row r="2206" spans="1:5" ht="75" x14ac:dyDescent="0.25">
      <c r="A2206" s="5" t="s">
        <v>4313</v>
      </c>
      <c r="B2206" s="15" t="s">
        <v>4314</v>
      </c>
      <c r="C2206" s="20" t="s">
        <v>33</v>
      </c>
      <c r="D2206" s="46">
        <v>0</v>
      </c>
      <c r="E2206" s="57">
        <v>0</v>
      </c>
    </row>
    <row r="2207" spans="1:5" ht="75" x14ac:dyDescent="0.25">
      <c r="A2207" s="5" t="s">
        <v>4315</v>
      </c>
      <c r="B2207" s="15" t="s">
        <v>4316</v>
      </c>
      <c r="C2207" s="20" t="s">
        <v>1347</v>
      </c>
      <c r="D2207" s="46">
        <v>0</v>
      </c>
      <c r="E2207" s="57">
        <v>0</v>
      </c>
    </row>
    <row r="2208" spans="1:5" ht="60" x14ac:dyDescent="0.25">
      <c r="A2208" s="5" t="s">
        <v>4317</v>
      </c>
      <c r="B2208" s="15" t="s">
        <v>4318</v>
      </c>
      <c r="C2208" s="20" t="s">
        <v>1338</v>
      </c>
      <c r="D2208" s="46">
        <v>0</v>
      </c>
      <c r="E2208" s="57">
        <v>0</v>
      </c>
    </row>
    <row r="2209" spans="1:5" ht="75" x14ac:dyDescent="0.25">
      <c r="A2209" s="5" t="s">
        <v>4319</v>
      </c>
      <c r="B2209" s="15" t="s">
        <v>4320</v>
      </c>
      <c r="C2209" s="20" t="s">
        <v>1338</v>
      </c>
      <c r="D2209" s="46">
        <v>0</v>
      </c>
      <c r="E2209" s="57">
        <v>0</v>
      </c>
    </row>
    <row r="2210" spans="1:5" ht="60" x14ac:dyDescent="0.25">
      <c r="A2210" s="5" t="s">
        <v>4321</v>
      </c>
      <c r="B2210" s="15" t="s">
        <v>4322</v>
      </c>
      <c r="C2210" s="20" t="s">
        <v>1338</v>
      </c>
      <c r="D2210" s="46">
        <v>0</v>
      </c>
      <c r="E2210" s="57">
        <v>0</v>
      </c>
    </row>
    <row r="2211" spans="1:5" ht="60" x14ac:dyDescent="0.25">
      <c r="A2211" s="5" t="s">
        <v>4323</v>
      </c>
      <c r="B2211" s="15" t="s">
        <v>4324</v>
      </c>
      <c r="C2211" s="20" t="s">
        <v>1338</v>
      </c>
      <c r="D2211" s="46">
        <v>0</v>
      </c>
      <c r="E2211" s="57">
        <v>0</v>
      </c>
    </row>
    <row r="2212" spans="1:5" ht="60" x14ac:dyDescent="0.25">
      <c r="A2212" s="5" t="s">
        <v>4325</v>
      </c>
      <c r="B2212" s="15" t="s">
        <v>4326</v>
      </c>
      <c r="C2212" s="20" t="s">
        <v>1338</v>
      </c>
      <c r="D2212" s="46">
        <v>0</v>
      </c>
      <c r="E2212" s="57">
        <v>0</v>
      </c>
    </row>
    <row r="2213" spans="1:5" ht="60" x14ac:dyDescent="0.25">
      <c r="A2213" s="5" t="s">
        <v>4327</v>
      </c>
      <c r="B2213" s="15" t="s">
        <v>4328</v>
      </c>
      <c r="C2213" s="20" t="s">
        <v>33</v>
      </c>
      <c r="D2213" s="43">
        <v>20.949495315551758</v>
      </c>
      <c r="E2213" s="54">
        <v>20.949495315551758</v>
      </c>
    </row>
    <row r="2214" spans="1:5" ht="75" x14ac:dyDescent="0.25">
      <c r="A2214" s="5" t="s">
        <v>4329</v>
      </c>
      <c r="B2214" s="15" t="s">
        <v>4330</v>
      </c>
      <c r="C2214" s="20" t="s">
        <v>3790</v>
      </c>
      <c r="D2214" s="44">
        <v>171978.984375</v>
      </c>
      <c r="E2214" s="55">
        <v>142697.09375</v>
      </c>
    </row>
    <row r="2215" spans="1:5" ht="45" x14ac:dyDescent="0.25">
      <c r="A2215" s="5" t="s">
        <v>4331</v>
      </c>
      <c r="B2215" s="15" t="s">
        <v>4332</v>
      </c>
      <c r="C2215" s="20" t="s">
        <v>38</v>
      </c>
      <c r="D2215" s="42">
        <v>1.0893864631652832</v>
      </c>
      <c r="E2215" s="53">
        <v>1.0893855094909668</v>
      </c>
    </row>
    <row r="2216" spans="1:5" ht="60" x14ac:dyDescent="0.25">
      <c r="A2216" s="5" t="s">
        <v>4333</v>
      </c>
      <c r="B2216" s="15" t="s">
        <v>4334</v>
      </c>
      <c r="C2216" s="20" t="s">
        <v>30</v>
      </c>
      <c r="D2216" s="43">
        <v>39.697731018066406</v>
      </c>
      <c r="E2216" s="54">
        <v>37.455062866210938</v>
      </c>
    </row>
    <row r="2217" spans="1:5" ht="45" x14ac:dyDescent="0.25">
      <c r="A2217" s="5" t="s">
        <v>4335</v>
      </c>
      <c r="B2217" s="15" t="s">
        <v>4336</v>
      </c>
      <c r="C2217" s="20" t="s">
        <v>41</v>
      </c>
      <c r="D2217" s="45">
        <v>219.87542724609375</v>
      </c>
      <c r="E2217" s="56">
        <v>182.3406982421875</v>
      </c>
    </row>
    <row r="2218" spans="1:5" ht="60" x14ac:dyDescent="0.25">
      <c r="A2218" s="5" t="s">
        <v>4337</v>
      </c>
      <c r="B2218" s="15" t="s">
        <v>4338</v>
      </c>
      <c r="C2218" s="20" t="s">
        <v>41</v>
      </c>
      <c r="D2218" s="46">
        <v>0</v>
      </c>
      <c r="E2218" s="57">
        <v>0</v>
      </c>
    </row>
    <row r="2219" spans="1:5" ht="60" x14ac:dyDescent="0.25">
      <c r="A2219" s="5" t="s">
        <v>4339</v>
      </c>
      <c r="B2219" s="15" t="s">
        <v>4340</v>
      </c>
      <c r="C2219" s="20" t="s">
        <v>371</v>
      </c>
      <c r="D2219" s="46">
        <v>0</v>
      </c>
      <c r="E2219" s="57">
        <v>0</v>
      </c>
    </row>
    <row r="2220" spans="1:5" ht="60" x14ac:dyDescent="0.25">
      <c r="A2220" s="5" t="s">
        <v>4341</v>
      </c>
      <c r="B2220" s="15" t="s">
        <v>4342</v>
      </c>
      <c r="C2220" s="20" t="s">
        <v>33</v>
      </c>
      <c r="D2220" s="43">
        <v>42.407791137695313</v>
      </c>
      <c r="E2220" s="54">
        <v>50.229019165039063</v>
      </c>
    </row>
    <row r="2221" spans="1:5" ht="45" x14ac:dyDescent="0.25">
      <c r="A2221" s="5" t="s">
        <v>4343</v>
      </c>
      <c r="B2221" s="15" t="s">
        <v>4344</v>
      </c>
      <c r="C2221" s="20" t="s">
        <v>376</v>
      </c>
      <c r="D2221" s="47">
        <v>0.22546721994876862</v>
      </c>
      <c r="E2221" s="58">
        <v>0.21942892670631409</v>
      </c>
    </row>
    <row r="2222" spans="1:5" ht="45" x14ac:dyDescent="0.25">
      <c r="A2222" s="5" t="s">
        <v>4345</v>
      </c>
      <c r="B2222" s="15" t="s">
        <v>4346</v>
      </c>
      <c r="C2222" s="20" t="s">
        <v>371</v>
      </c>
      <c r="D2222" s="43">
        <v>15.041326522827148</v>
      </c>
      <c r="E2222" s="54">
        <v>12.755416870117188</v>
      </c>
    </row>
    <row r="2223" spans="1:5" ht="60" x14ac:dyDescent="0.25">
      <c r="A2223" s="5" t="s">
        <v>4347</v>
      </c>
      <c r="B2223" s="15" t="s">
        <v>4348</v>
      </c>
      <c r="C2223" s="20" t="s">
        <v>3752</v>
      </c>
      <c r="D2223" s="43">
        <v>28.657535552978516</v>
      </c>
      <c r="E2223" s="54">
        <v>28.642177581787109</v>
      </c>
    </row>
    <row r="2224" spans="1:5" ht="60" x14ac:dyDescent="0.25">
      <c r="A2224" s="5" t="s">
        <v>4349</v>
      </c>
      <c r="B2224" s="15" t="s">
        <v>4350</v>
      </c>
      <c r="C2224" s="20" t="s">
        <v>41</v>
      </c>
      <c r="D2224" s="47">
        <v>9.9432878196239471E-2</v>
      </c>
      <c r="E2224" s="58">
        <v>8.2383923232555389E-2</v>
      </c>
    </row>
    <row r="2225" spans="1:5" ht="60" x14ac:dyDescent="0.25">
      <c r="A2225" s="5" t="s">
        <v>4351</v>
      </c>
      <c r="B2225" s="15" t="s">
        <v>4352</v>
      </c>
      <c r="C2225" s="20" t="s">
        <v>162</v>
      </c>
      <c r="D2225" s="43">
        <v>50.890193939208984</v>
      </c>
      <c r="E2225" s="54">
        <v>41.922744750976563</v>
      </c>
    </row>
    <row r="2226" spans="1:5" ht="45" x14ac:dyDescent="0.25">
      <c r="A2226" s="5" t="s">
        <v>4353</v>
      </c>
      <c r="B2226" s="15" t="s">
        <v>4354</v>
      </c>
      <c r="C2226" s="20" t="s">
        <v>3759</v>
      </c>
      <c r="D2226" s="42">
        <v>1.2001633644104004</v>
      </c>
      <c r="E2226" s="53">
        <v>1.2081800699234009</v>
      </c>
    </row>
    <row r="2227" spans="1:5" ht="60" x14ac:dyDescent="0.25">
      <c r="A2227" s="5" t="s">
        <v>4355</v>
      </c>
      <c r="B2227" s="15" t="s">
        <v>4356</v>
      </c>
      <c r="C2227" s="20" t="s">
        <v>33</v>
      </c>
      <c r="D2227" s="43">
        <v>75.874130249023438</v>
      </c>
      <c r="E2227" s="54">
        <v>75.764625549316406</v>
      </c>
    </row>
    <row r="2228" spans="1:5" ht="60" x14ac:dyDescent="0.25">
      <c r="A2228" s="5" t="s">
        <v>4357</v>
      </c>
      <c r="B2228" s="15" t="s">
        <v>4358</v>
      </c>
      <c r="C2228" s="20" t="s">
        <v>33</v>
      </c>
      <c r="D2228" s="43">
        <v>20.357677459716797</v>
      </c>
      <c r="E2228" s="54">
        <v>20.328296661376953</v>
      </c>
    </row>
    <row r="2229" spans="1:5" ht="60" x14ac:dyDescent="0.25">
      <c r="A2229" s="5" t="s">
        <v>4359</v>
      </c>
      <c r="B2229" s="15" t="s">
        <v>4360</v>
      </c>
      <c r="C2229" s="20" t="s">
        <v>33</v>
      </c>
      <c r="D2229" s="47">
        <v>2.9446981847286224E-2</v>
      </c>
      <c r="E2229" s="58">
        <v>2.9404481872916222E-2</v>
      </c>
    </row>
    <row r="2230" spans="1:5" ht="60" x14ac:dyDescent="0.25">
      <c r="A2230" s="5" t="s">
        <v>4361</v>
      </c>
      <c r="B2230" s="15" t="s">
        <v>4362</v>
      </c>
      <c r="C2230" s="20" t="s">
        <v>33</v>
      </c>
      <c r="D2230" s="42">
        <v>2.8249666690826416</v>
      </c>
      <c r="E2230" s="53">
        <v>2.9652161598205566</v>
      </c>
    </row>
    <row r="2231" spans="1:5" ht="60" x14ac:dyDescent="0.25">
      <c r="A2231" s="5" t="s">
        <v>4363</v>
      </c>
      <c r="B2231" s="15" t="s">
        <v>4364</v>
      </c>
      <c r="C2231" s="20" t="s">
        <v>33</v>
      </c>
      <c r="D2231" s="46">
        <v>0</v>
      </c>
      <c r="E2231" s="57">
        <v>0</v>
      </c>
    </row>
    <row r="2232" spans="1:5" ht="60" x14ac:dyDescent="0.25">
      <c r="A2232" s="5" t="s">
        <v>4365</v>
      </c>
      <c r="B2232" s="15" t="s">
        <v>4366</v>
      </c>
      <c r="C2232" s="20" t="s">
        <v>33</v>
      </c>
      <c r="D2232" s="47">
        <v>0.91377675533294678</v>
      </c>
      <c r="E2232" s="58">
        <v>0.91245788335800171</v>
      </c>
    </row>
    <row r="2233" spans="1:5" ht="60" x14ac:dyDescent="0.25">
      <c r="A2233" s="5" t="s">
        <v>4367</v>
      </c>
      <c r="B2233" s="15" t="s">
        <v>4368</v>
      </c>
      <c r="C2233" s="20" t="s">
        <v>33</v>
      </c>
      <c r="D2233" s="46">
        <v>0</v>
      </c>
      <c r="E2233" s="57">
        <v>0</v>
      </c>
    </row>
    <row r="2234" spans="1:5" ht="60" x14ac:dyDescent="0.25">
      <c r="A2234" s="5" t="s">
        <v>4369</v>
      </c>
      <c r="B2234" s="15" t="s">
        <v>4370</v>
      </c>
      <c r="C2234" s="20" t="s">
        <v>1347</v>
      </c>
      <c r="D2234" s="46">
        <v>0</v>
      </c>
      <c r="E2234" s="57">
        <v>0</v>
      </c>
    </row>
    <row r="2235" spans="1:5" ht="60" x14ac:dyDescent="0.25">
      <c r="A2235" s="5" t="s">
        <v>4371</v>
      </c>
      <c r="B2235" s="15" t="s">
        <v>4372</v>
      </c>
      <c r="C2235" s="20" t="s">
        <v>1338</v>
      </c>
      <c r="D2235" s="46">
        <v>0</v>
      </c>
      <c r="E2235" s="57">
        <v>0</v>
      </c>
    </row>
    <row r="2236" spans="1:5" ht="60" x14ac:dyDescent="0.25">
      <c r="A2236" s="5" t="s">
        <v>4373</v>
      </c>
      <c r="B2236" s="15" t="s">
        <v>4374</v>
      </c>
      <c r="C2236" s="20" t="s">
        <v>1338</v>
      </c>
      <c r="D2236" s="46">
        <v>0</v>
      </c>
      <c r="E2236" s="57">
        <v>0</v>
      </c>
    </row>
    <row r="2237" spans="1:5" ht="60" x14ac:dyDescent="0.25">
      <c r="A2237" s="5" t="s">
        <v>4375</v>
      </c>
      <c r="B2237" s="15" t="s">
        <v>4376</v>
      </c>
      <c r="C2237" s="20" t="s">
        <v>1338</v>
      </c>
      <c r="D2237" s="46">
        <v>0</v>
      </c>
      <c r="E2237" s="57">
        <v>0</v>
      </c>
    </row>
    <row r="2238" spans="1:5" ht="60" x14ac:dyDescent="0.25">
      <c r="A2238" s="5" t="s">
        <v>4377</v>
      </c>
      <c r="B2238" s="15" t="s">
        <v>4378</v>
      </c>
      <c r="C2238" s="20" t="s">
        <v>1338</v>
      </c>
      <c r="D2238" s="46">
        <v>0</v>
      </c>
      <c r="E2238" s="57">
        <v>0</v>
      </c>
    </row>
    <row r="2239" spans="1:5" ht="60" x14ac:dyDescent="0.25">
      <c r="A2239" s="5" t="s">
        <v>4379</v>
      </c>
      <c r="B2239" s="15" t="s">
        <v>4380</v>
      </c>
      <c r="C2239" s="20" t="s">
        <v>1338</v>
      </c>
      <c r="D2239" s="46">
        <v>0</v>
      </c>
      <c r="E2239" s="57">
        <v>0</v>
      </c>
    </row>
    <row r="2240" spans="1:5" ht="60" x14ac:dyDescent="0.25">
      <c r="A2240" s="5" t="s">
        <v>4381</v>
      </c>
      <c r="B2240" s="15" t="s">
        <v>4382</v>
      </c>
      <c r="C2240" s="20" t="s">
        <v>33</v>
      </c>
      <c r="D2240" s="43">
        <v>20.949495315551758</v>
      </c>
      <c r="E2240" s="54">
        <v>20.949495315551758</v>
      </c>
    </row>
    <row r="2241" spans="1:5" ht="60" x14ac:dyDescent="0.25">
      <c r="A2241" s="5" t="s">
        <v>4383</v>
      </c>
      <c r="B2241" s="15" t="s">
        <v>4384</v>
      </c>
      <c r="C2241" s="20" t="s">
        <v>3790</v>
      </c>
      <c r="D2241" s="44">
        <v>171978.984375</v>
      </c>
      <c r="E2241" s="55">
        <v>142697.09375</v>
      </c>
    </row>
    <row r="2242" spans="1:5" ht="60" x14ac:dyDescent="0.25">
      <c r="A2242" s="5" t="s">
        <v>4385</v>
      </c>
      <c r="B2242" s="15" t="s">
        <v>4386</v>
      </c>
      <c r="C2242" s="20" t="s">
        <v>38</v>
      </c>
      <c r="D2242" s="47">
        <v>0.96679580211639404</v>
      </c>
      <c r="E2242" s="58">
        <v>0.96679484844207764</v>
      </c>
    </row>
    <row r="2243" spans="1:5" ht="60" x14ac:dyDescent="0.25">
      <c r="A2243" s="5" t="s">
        <v>4387</v>
      </c>
      <c r="B2243" s="15" t="s">
        <v>4388</v>
      </c>
      <c r="C2243" s="20" t="s">
        <v>30</v>
      </c>
      <c r="D2243" s="45">
        <v>142.45828247070312</v>
      </c>
      <c r="E2243" s="54">
        <v>89.441116333007812</v>
      </c>
    </row>
    <row r="2244" spans="1:5" ht="60" x14ac:dyDescent="0.25">
      <c r="A2244" s="5" t="s">
        <v>4389</v>
      </c>
      <c r="B2244" s="15" t="s">
        <v>4390</v>
      </c>
      <c r="C2244" s="20" t="s">
        <v>41</v>
      </c>
      <c r="D2244" s="45">
        <v>516.8240966796875</v>
      </c>
      <c r="E2244" s="56">
        <v>431.43643188476562</v>
      </c>
    </row>
    <row r="2245" spans="1:5" ht="60" x14ac:dyDescent="0.25">
      <c r="A2245" s="5" t="s">
        <v>4391</v>
      </c>
      <c r="B2245" s="15" t="s">
        <v>4392</v>
      </c>
      <c r="C2245" s="20" t="s">
        <v>41</v>
      </c>
      <c r="D2245" s="50">
        <v>9.761475957930088E-3</v>
      </c>
      <c r="E2245" s="61">
        <v>7.9059666022658348E-3</v>
      </c>
    </row>
    <row r="2246" spans="1:5" ht="60" x14ac:dyDescent="0.25">
      <c r="A2246" s="5" t="s">
        <v>4393</v>
      </c>
      <c r="B2246" s="15" t="s">
        <v>4394</v>
      </c>
      <c r="C2246" s="20" t="s">
        <v>371</v>
      </c>
      <c r="D2246" s="43">
        <v>96.716903686523438</v>
      </c>
      <c r="E2246" s="54">
        <v>50.667655944824219</v>
      </c>
    </row>
    <row r="2247" spans="1:5" ht="60" x14ac:dyDescent="0.25">
      <c r="A2247" s="5" t="s">
        <v>4395</v>
      </c>
      <c r="B2247" s="15" t="s">
        <v>4396</v>
      </c>
      <c r="C2247" s="20" t="s">
        <v>33</v>
      </c>
      <c r="D2247" s="42">
        <v>4.2694096565246582</v>
      </c>
      <c r="E2247" s="54">
        <v>22.015222549438477</v>
      </c>
    </row>
    <row r="2248" spans="1:5" ht="60" x14ac:dyDescent="0.25">
      <c r="A2248" s="5" t="s">
        <v>4397</v>
      </c>
      <c r="B2248" s="15" t="s">
        <v>4398</v>
      </c>
      <c r="C2248" s="20" t="s">
        <v>376</v>
      </c>
      <c r="D2248" s="47">
        <v>0.66416293382644653</v>
      </c>
      <c r="E2248" s="58">
        <v>0.51099157333374023</v>
      </c>
    </row>
    <row r="2249" spans="1:5" ht="60" x14ac:dyDescent="0.25">
      <c r="A2249" s="5" t="s">
        <v>4399</v>
      </c>
      <c r="B2249" s="15" t="s">
        <v>4400</v>
      </c>
      <c r="C2249" s="20" t="s">
        <v>371</v>
      </c>
      <c r="D2249" s="45">
        <v>128.77729797363281</v>
      </c>
      <c r="E2249" s="54">
        <v>69.552398681640625</v>
      </c>
    </row>
    <row r="2250" spans="1:5" ht="60" x14ac:dyDescent="0.25">
      <c r="A2250" s="5" t="s">
        <v>4401</v>
      </c>
      <c r="B2250" s="15" t="s">
        <v>4402</v>
      </c>
      <c r="C2250" s="20" t="s">
        <v>3752</v>
      </c>
      <c r="D2250" s="43">
        <v>28.637506484985352</v>
      </c>
      <c r="E2250" s="54">
        <v>28.922441482543945</v>
      </c>
    </row>
    <row r="2251" spans="1:5" ht="60" x14ac:dyDescent="0.25">
      <c r="A2251" s="5" t="s">
        <v>4403</v>
      </c>
      <c r="B2251" s="15" t="s">
        <v>4404</v>
      </c>
      <c r="C2251" s="20" t="s">
        <v>41</v>
      </c>
      <c r="D2251" s="45">
        <v>105.23702239990234</v>
      </c>
      <c r="E2251" s="54">
        <v>91.650543212890625</v>
      </c>
    </row>
    <row r="2252" spans="1:5" ht="60" x14ac:dyDescent="0.25">
      <c r="A2252" s="5" t="s">
        <v>4405</v>
      </c>
      <c r="B2252" s="15" t="s">
        <v>4406</v>
      </c>
      <c r="C2252" s="20" t="s">
        <v>162</v>
      </c>
      <c r="D2252" s="45">
        <v>179.18524169921875</v>
      </c>
      <c r="E2252" s="56">
        <v>129.21409606933594</v>
      </c>
    </row>
    <row r="2253" spans="1:5" ht="60" x14ac:dyDescent="0.25">
      <c r="A2253" s="5" t="s">
        <v>4407</v>
      </c>
      <c r="B2253" s="15" t="s">
        <v>4408</v>
      </c>
      <c r="C2253" s="20" t="s">
        <v>3759</v>
      </c>
      <c r="D2253" s="47">
        <v>0.80119514465332031</v>
      </c>
      <c r="E2253" s="58">
        <v>0.92748028039932251</v>
      </c>
    </row>
    <row r="2254" spans="1:5" ht="60" x14ac:dyDescent="0.25">
      <c r="A2254" s="5" t="s">
        <v>4409</v>
      </c>
      <c r="B2254" s="15" t="s">
        <v>4410</v>
      </c>
      <c r="C2254" s="20" t="s">
        <v>33</v>
      </c>
      <c r="D2254" s="43">
        <v>65.910049438476563</v>
      </c>
      <c r="E2254" s="54">
        <v>66.071884155273438</v>
      </c>
    </row>
    <row r="2255" spans="1:5" ht="60" x14ac:dyDescent="0.25">
      <c r="A2255" s="5" t="s">
        <v>4411</v>
      </c>
      <c r="B2255" s="15" t="s">
        <v>4412</v>
      </c>
      <c r="C2255" s="20" t="s">
        <v>33</v>
      </c>
      <c r="D2255" s="42">
        <v>2.943819522857666</v>
      </c>
      <c r="E2255" s="53">
        <v>3.5410382747650146</v>
      </c>
    </row>
    <row r="2256" spans="1:5" ht="60" x14ac:dyDescent="0.25">
      <c r="A2256" s="5" t="s">
        <v>4413</v>
      </c>
      <c r="B2256" s="15" t="s">
        <v>4414</v>
      </c>
      <c r="C2256" s="20" t="s">
        <v>33</v>
      </c>
      <c r="D2256" s="43">
        <v>13.249808311462402</v>
      </c>
      <c r="E2256" s="54">
        <v>13.960526466369629</v>
      </c>
    </row>
    <row r="2257" spans="1:5" ht="60" x14ac:dyDescent="0.25">
      <c r="A2257" s="5" t="s">
        <v>4415</v>
      </c>
      <c r="B2257" s="15" t="s">
        <v>4416</v>
      </c>
      <c r="C2257" s="20" t="s">
        <v>33</v>
      </c>
      <c r="D2257" s="43">
        <v>17.100324630737305</v>
      </c>
      <c r="E2257" s="54">
        <v>15.62848949432373</v>
      </c>
    </row>
    <row r="2258" spans="1:5" ht="75" x14ac:dyDescent="0.25">
      <c r="A2258" s="5" t="s">
        <v>4417</v>
      </c>
      <c r="B2258" s="15" t="s">
        <v>4418</v>
      </c>
      <c r="C2258" s="20" t="s">
        <v>33</v>
      </c>
      <c r="D2258" s="46">
        <v>0</v>
      </c>
      <c r="E2258" s="57">
        <v>0</v>
      </c>
    </row>
    <row r="2259" spans="1:5" ht="60" x14ac:dyDescent="0.25">
      <c r="A2259" s="5" t="s">
        <v>4419</v>
      </c>
      <c r="B2259" s="15" t="s">
        <v>4420</v>
      </c>
      <c r="C2259" s="20" t="s">
        <v>33</v>
      </c>
      <c r="D2259" s="47">
        <v>0.79281944036483765</v>
      </c>
      <c r="E2259" s="58">
        <v>0.79471695423126221</v>
      </c>
    </row>
    <row r="2260" spans="1:5" ht="60" x14ac:dyDescent="0.25">
      <c r="A2260" s="5" t="s">
        <v>4421</v>
      </c>
      <c r="B2260" s="15" t="s">
        <v>4422</v>
      </c>
      <c r="C2260" s="20" t="s">
        <v>33</v>
      </c>
      <c r="D2260" s="50">
        <v>3.1713978387415409E-3</v>
      </c>
      <c r="E2260" s="61">
        <v>3.3418254461139441E-3</v>
      </c>
    </row>
    <row r="2261" spans="1:5" ht="60" x14ac:dyDescent="0.25">
      <c r="A2261" s="5" t="s">
        <v>4423</v>
      </c>
      <c r="B2261" s="15" t="s">
        <v>4424</v>
      </c>
      <c r="C2261" s="20" t="s">
        <v>1347</v>
      </c>
      <c r="D2261" s="43">
        <v>15</v>
      </c>
      <c r="E2261" s="54">
        <v>15</v>
      </c>
    </row>
    <row r="2262" spans="1:5" ht="60" x14ac:dyDescent="0.25">
      <c r="A2262" s="5" t="s">
        <v>4425</v>
      </c>
      <c r="B2262" s="15" t="s">
        <v>4426</v>
      </c>
      <c r="C2262" s="20" t="s">
        <v>1338</v>
      </c>
      <c r="D2262" s="46">
        <v>0</v>
      </c>
      <c r="E2262" s="57">
        <v>0</v>
      </c>
    </row>
    <row r="2263" spans="1:5" ht="60" x14ac:dyDescent="0.25">
      <c r="A2263" s="5" t="s">
        <v>4427</v>
      </c>
      <c r="B2263" s="15" t="s">
        <v>4428</v>
      </c>
      <c r="C2263" s="20" t="s">
        <v>1338</v>
      </c>
      <c r="D2263" s="46">
        <v>0</v>
      </c>
      <c r="E2263" s="57">
        <v>0</v>
      </c>
    </row>
    <row r="2264" spans="1:5" ht="60" x14ac:dyDescent="0.25">
      <c r="A2264" s="5" t="s">
        <v>4429</v>
      </c>
      <c r="B2264" s="15" t="s">
        <v>4430</v>
      </c>
      <c r="C2264" s="20" t="s">
        <v>1338</v>
      </c>
      <c r="D2264" s="46">
        <v>0</v>
      </c>
      <c r="E2264" s="57">
        <v>0</v>
      </c>
    </row>
    <row r="2265" spans="1:5" ht="60" x14ac:dyDescent="0.25">
      <c r="A2265" s="5" t="s">
        <v>4431</v>
      </c>
      <c r="B2265" s="15" t="s">
        <v>4432</v>
      </c>
      <c r="C2265" s="20" t="s">
        <v>1338</v>
      </c>
      <c r="D2265" s="46">
        <v>0</v>
      </c>
      <c r="E2265" s="57">
        <v>0</v>
      </c>
    </row>
    <row r="2266" spans="1:5" ht="60" x14ac:dyDescent="0.25">
      <c r="A2266" s="5" t="s">
        <v>4433</v>
      </c>
      <c r="B2266" s="15" t="s">
        <v>4434</v>
      </c>
      <c r="C2266" s="20" t="s">
        <v>1338</v>
      </c>
      <c r="D2266" s="46">
        <v>0</v>
      </c>
      <c r="E2266" s="57">
        <v>0</v>
      </c>
    </row>
    <row r="2267" spans="1:5" ht="60" x14ac:dyDescent="0.25">
      <c r="A2267" s="5" t="s">
        <v>4435</v>
      </c>
      <c r="B2267" s="15" t="s">
        <v>4436</v>
      </c>
      <c r="C2267" s="20" t="s">
        <v>33</v>
      </c>
      <c r="D2267" s="42">
        <v>3.551063060760498</v>
      </c>
      <c r="E2267" s="53">
        <v>4.1969594955444336</v>
      </c>
    </row>
    <row r="2268" spans="1:5" ht="60" x14ac:dyDescent="0.25">
      <c r="A2268" s="5" t="s">
        <v>4437</v>
      </c>
      <c r="B2268" s="15" t="s">
        <v>4438</v>
      </c>
      <c r="C2268" s="20" t="s">
        <v>3790</v>
      </c>
      <c r="D2268" s="44">
        <v>404524.75</v>
      </c>
      <c r="E2268" s="55">
        <v>334363.9375</v>
      </c>
    </row>
    <row r="2269" spans="1:5" ht="45" x14ac:dyDescent="0.25">
      <c r="A2269" s="5" t="s">
        <v>4439</v>
      </c>
      <c r="B2269" s="15" t="s">
        <v>4440</v>
      </c>
      <c r="C2269" s="20" t="s">
        <v>38</v>
      </c>
      <c r="D2269" s="47">
        <v>0.96181046962738037</v>
      </c>
      <c r="E2269" s="58">
        <v>0.96180957555770874</v>
      </c>
    </row>
    <row r="2270" spans="1:5" ht="45" x14ac:dyDescent="0.25">
      <c r="A2270" s="5" t="s">
        <v>4441</v>
      </c>
      <c r="B2270" s="15" t="s">
        <v>4442</v>
      </c>
      <c r="C2270" s="20" t="s">
        <v>30</v>
      </c>
      <c r="D2270" s="45">
        <v>141.25830078125</v>
      </c>
      <c r="E2270" s="54">
        <v>88.241096496582031</v>
      </c>
    </row>
    <row r="2271" spans="1:5" ht="45" x14ac:dyDescent="0.25">
      <c r="A2271" s="5" t="s">
        <v>4443</v>
      </c>
      <c r="B2271" s="15" t="s">
        <v>4444</v>
      </c>
      <c r="C2271" s="20" t="s">
        <v>41</v>
      </c>
      <c r="D2271" s="45">
        <v>516.8240966796875</v>
      </c>
      <c r="E2271" s="56">
        <v>431.43643188476562</v>
      </c>
    </row>
    <row r="2272" spans="1:5" ht="45" x14ac:dyDescent="0.25">
      <c r="A2272" s="5" t="s">
        <v>4445</v>
      </c>
      <c r="B2272" s="15" t="s">
        <v>4446</v>
      </c>
      <c r="C2272" s="20" t="s">
        <v>41</v>
      </c>
      <c r="D2272" s="50">
        <v>9.761475957930088E-3</v>
      </c>
      <c r="E2272" s="61">
        <v>7.9059666022658348E-3</v>
      </c>
    </row>
    <row r="2273" spans="1:5" ht="60" x14ac:dyDescent="0.25">
      <c r="A2273" s="5" t="s">
        <v>4447</v>
      </c>
      <c r="B2273" s="15" t="s">
        <v>4448</v>
      </c>
      <c r="C2273" s="20" t="s">
        <v>371</v>
      </c>
      <c r="D2273" s="43">
        <v>95.633781433105469</v>
      </c>
      <c r="E2273" s="54">
        <v>49.669425964355469</v>
      </c>
    </row>
    <row r="2274" spans="1:5" ht="60" x14ac:dyDescent="0.25">
      <c r="A2274" s="5" t="s">
        <v>4449</v>
      </c>
      <c r="B2274" s="15" t="s">
        <v>4450</v>
      </c>
      <c r="C2274" s="20" t="s">
        <v>33</v>
      </c>
      <c r="D2274" s="42">
        <v>4.3926215171813965</v>
      </c>
      <c r="E2274" s="54">
        <v>22.931015014648438</v>
      </c>
    </row>
    <row r="2275" spans="1:5" ht="45" x14ac:dyDescent="0.25">
      <c r="A2275" s="5" t="s">
        <v>4451</v>
      </c>
      <c r="B2275" s="15" t="s">
        <v>4452</v>
      </c>
      <c r="C2275" s="20" t="s">
        <v>376</v>
      </c>
      <c r="D2275" s="47">
        <v>0.66245120763778687</v>
      </c>
      <c r="E2275" s="58">
        <v>0.50887501239776611</v>
      </c>
    </row>
    <row r="2276" spans="1:5" ht="45" x14ac:dyDescent="0.25">
      <c r="A2276" s="5" t="s">
        <v>4453</v>
      </c>
      <c r="B2276" s="15" t="s">
        <v>4454</v>
      </c>
      <c r="C2276" s="20" t="s">
        <v>371</v>
      </c>
      <c r="D2276" s="45">
        <v>127.44403076171875</v>
      </c>
      <c r="E2276" s="54">
        <v>68.248260498046875</v>
      </c>
    </row>
    <row r="2277" spans="1:5" ht="60" x14ac:dyDescent="0.25">
      <c r="A2277" s="5" t="s">
        <v>4455</v>
      </c>
      <c r="B2277" s="15" t="s">
        <v>4456</v>
      </c>
      <c r="C2277" s="20" t="s">
        <v>3752</v>
      </c>
      <c r="D2277" s="43">
        <v>28.637506484985352</v>
      </c>
      <c r="E2277" s="54">
        <v>28.922441482543945</v>
      </c>
    </row>
    <row r="2278" spans="1:5" ht="60" x14ac:dyDescent="0.25">
      <c r="A2278" s="5" t="s">
        <v>4457</v>
      </c>
      <c r="B2278" s="15" t="s">
        <v>4458</v>
      </c>
      <c r="C2278" s="20" t="s">
        <v>41</v>
      </c>
      <c r="D2278" s="45">
        <v>105.23702239990234</v>
      </c>
      <c r="E2278" s="54">
        <v>91.650543212890625</v>
      </c>
    </row>
    <row r="2279" spans="1:5" ht="45" x14ac:dyDescent="0.25">
      <c r="A2279" s="5" t="s">
        <v>4459</v>
      </c>
      <c r="B2279" s="15" t="s">
        <v>4460</v>
      </c>
      <c r="C2279" s="20" t="s">
        <v>162</v>
      </c>
      <c r="D2279" s="45">
        <v>179.59396362304687</v>
      </c>
      <c r="E2279" s="56">
        <v>129.45399475097656</v>
      </c>
    </row>
    <row r="2280" spans="1:5" ht="45" x14ac:dyDescent="0.25">
      <c r="A2280" s="5" t="s">
        <v>4461</v>
      </c>
      <c r="B2280" s="15" t="s">
        <v>4462</v>
      </c>
      <c r="C2280" s="20" t="s">
        <v>3759</v>
      </c>
      <c r="D2280" s="47">
        <v>0.79937183856964111</v>
      </c>
      <c r="E2280" s="58">
        <v>0.92576158046722412</v>
      </c>
    </row>
    <row r="2281" spans="1:5" ht="60" x14ac:dyDescent="0.25">
      <c r="A2281" s="5" t="s">
        <v>4463</v>
      </c>
      <c r="B2281" s="15" t="s">
        <v>4464</v>
      </c>
      <c r="C2281" s="20" t="s">
        <v>33</v>
      </c>
      <c r="D2281" s="43">
        <v>65.910049438476563</v>
      </c>
      <c r="E2281" s="54">
        <v>66.071884155273438</v>
      </c>
    </row>
    <row r="2282" spans="1:5" ht="60" x14ac:dyDescent="0.25">
      <c r="A2282" s="5" t="s">
        <v>4465</v>
      </c>
      <c r="B2282" s="15" t="s">
        <v>4466</v>
      </c>
      <c r="C2282" s="20" t="s">
        <v>33</v>
      </c>
      <c r="D2282" s="42">
        <v>2.943819522857666</v>
      </c>
      <c r="E2282" s="53">
        <v>3.5410382747650146</v>
      </c>
    </row>
    <row r="2283" spans="1:5" ht="60" x14ac:dyDescent="0.25">
      <c r="A2283" s="5" t="s">
        <v>4467</v>
      </c>
      <c r="B2283" s="15" t="s">
        <v>4468</v>
      </c>
      <c r="C2283" s="20" t="s">
        <v>33</v>
      </c>
      <c r="D2283" s="43">
        <v>13.249808311462402</v>
      </c>
      <c r="E2283" s="54">
        <v>13.960526466369629</v>
      </c>
    </row>
    <row r="2284" spans="1:5" ht="60" x14ac:dyDescent="0.25">
      <c r="A2284" s="5" t="s">
        <v>4469</v>
      </c>
      <c r="B2284" s="15" t="s">
        <v>4470</v>
      </c>
      <c r="C2284" s="20" t="s">
        <v>33</v>
      </c>
      <c r="D2284" s="43">
        <v>17.100324630737305</v>
      </c>
      <c r="E2284" s="54">
        <v>15.62848949432373</v>
      </c>
    </row>
    <row r="2285" spans="1:5" ht="60" x14ac:dyDescent="0.25">
      <c r="A2285" s="5" t="s">
        <v>4471</v>
      </c>
      <c r="B2285" s="15" t="s">
        <v>4472</v>
      </c>
      <c r="C2285" s="20" t="s">
        <v>33</v>
      </c>
      <c r="D2285" s="46">
        <v>0</v>
      </c>
      <c r="E2285" s="57">
        <v>0</v>
      </c>
    </row>
    <row r="2286" spans="1:5" ht="60" x14ac:dyDescent="0.25">
      <c r="A2286" s="5" t="s">
        <v>4473</v>
      </c>
      <c r="B2286" s="15" t="s">
        <v>4474</v>
      </c>
      <c r="C2286" s="20" t="s">
        <v>33</v>
      </c>
      <c r="D2286" s="47">
        <v>0.79281944036483765</v>
      </c>
      <c r="E2286" s="58">
        <v>0.79471695423126221</v>
      </c>
    </row>
    <row r="2287" spans="1:5" ht="60" x14ac:dyDescent="0.25">
      <c r="A2287" s="5" t="s">
        <v>4475</v>
      </c>
      <c r="B2287" s="15" t="s">
        <v>4476</v>
      </c>
      <c r="C2287" s="20" t="s">
        <v>33</v>
      </c>
      <c r="D2287" s="50">
        <v>3.1713978387415409E-3</v>
      </c>
      <c r="E2287" s="61">
        <v>3.3418254461139441E-3</v>
      </c>
    </row>
    <row r="2288" spans="1:5" ht="60" x14ac:dyDescent="0.25">
      <c r="A2288" s="5" t="s">
        <v>4477</v>
      </c>
      <c r="B2288" s="15" t="s">
        <v>4478</v>
      </c>
      <c r="C2288" s="20" t="s">
        <v>1347</v>
      </c>
      <c r="D2288" s="43">
        <v>15</v>
      </c>
      <c r="E2288" s="54">
        <v>15</v>
      </c>
    </row>
    <row r="2289" spans="1:5" ht="45" x14ac:dyDescent="0.25">
      <c r="A2289" s="5" t="s">
        <v>4479</v>
      </c>
      <c r="B2289" s="15" t="s">
        <v>4480</v>
      </c>
      <c r="C2289" s="20" t="s">
        <v>1338</v>
      </c>
      <c r="D2289" s="46">
        <v>0</v>
      </c>
      <c r="E2289" s="57">
        <v>0</v>
      </c>
    </row>
    <row r="2290" spans="1:5" ht="60" x14ac:dyDescent="0.25">
      <c r="A2290" s="5" t="s">
        <v>4481</v>
      </c>
      <c r="B2290" s="15" t="s">
        <v>4482</v>
      </c>
      <c r="C2290" s="20" t="s">
        <v>1338</v>
      </c>
      <c r="D2290" s="46">
        <v>0</v>
      </c>
      <c r="E2290" s="57">
        <v>0</v>
      </c>
    </row>
    <row r="2291" spans="1:5" ht="45" x14ac:dyDescent="0.25">
      <c r="A2291" s="5" t="s">
        <v>4483</v>
      </c>
      <c r="B2291" s="15" t="s">
        <v>4484</v>
      </c>
      <c r="C2291" s="20" t="s">
        <v>1338</v>
      </c>
      <c r="D2291" s="46">
        <v>0</v>
      </c>
      <c r="E2291" s="57">
        <v>0</v>
      </c>
    </row>
    <row r="2292" spans="1:5" ht="60" x14ac:dyDescent="0.25">
      <c r="A2292" s="5" t="s">
        <v>4485</v>
      </c>
      <c r="B2292" s="15" t="s">
        <v>4486</v>
      </c>
      <c r="C2292" s="20" t="s">
        <v>1338</v>
      </c>
      <c r="D2292" s="46">
        <v>0</v>
      </c>
      <c r="E2292" s="57">
        <v>0</v>
      </c>
    </row>
    <row r="2293" spans="1:5" ht="45" x14ac:dyDescent="0.25">
      <c r="A2293" s="5" t="s">
        <v>4487</v>
      </c>
      <c r="B2293" s="15" t="s">
        <v>4488</v>
      </c>
      <c r="C2293" s="20" t="s">
        <v>1338</v>
      </c>
      <c r="D2293" s="46">
        <v>0</v>
      </c>
      <c r="E2293" s="57">
        <v>0</v>
      </c>
    </row>
    <row r="2294" spans="1:5" ht="45" x14ac:dyDescent="0.25">
      <c r="A2294" s="5" t="s">
        <v>4489</v>
      </c>
      <c r="B2294" s="15" t="s">
        <v>4490</v>
      </c>
      <c r="C2294" s="20" t="s">
        <v>33</v>
      </c>
      <c r="D2294" s="42">
        <v>3.551063060760498</v>
      </c>
      <c r="E2294" s="53">
        <v>4.1969594955444336</v>
      </c>
    </row>
    <row r="2295" spans="1:5" ht="60" x14ac:dyDescent="0.25">
      <c r="A2295" s="5" t="s">
        <v>4491</v>
      </c>
      <c r="B2295" s="15" t="s">
        <v>4492</v>
      </c>
      <c r="C2295" s="20" t="s">
        <v>3790</v>
      </c>
      <c r="D2295" s="44">
        <v>404524.75</v>
      </c>
      <c r="E2295" s="55">
        <v>334363.9375</v>
      </c>
    </row>
    <row r="2296" spans="1:5" ht="45" x14ac:dyDescent="0.25">
      <c r="A2296" s="5" t="s">
        <v>4493</v>
      </c>
      <c r="B2296" s="15" t="s">
        <v>4494</v>
      </c>
      <c r="C2296" s="20" t="s">
        <v>38</v>
      </c>
      <c r="D2296" s="42">
        <v>1.0124009847640991</v>
      </c>
      <c r="E2296" s="53">
        <v>1.0124000310897827</v>
      </c>
    </row>
    <row r="2297" spans="1:5" ht="45" x14ac:dyDescent="0.25">
      <c r="A2297" s="5" t="s">
        <v>4495</v>
      </c>
      <c r="B2297" s="15" t="s">
        <v>4496</v>
      </c>
      <c r="C2297" s="20" t="s">
        <v>30</v>
      </c>
      <c r="D2297" s="45">
        <v>148.23896789550781</v>
      </c>
      <c r="E2297" s="54">
        <v>94.405342102050781</v>
      </c>
    </row>
    <row r="2298" spans="1:5" ht="45" x14ac:dyDescent="0.25">
      <c r="A2298" s="5" t="s">
        <v>4497</v>
      </c>
      <c r="B2298" s="15" t="s">
        <v>4498</v>
      </c>
      <c r="C2298" s="20" t="s">
        <v>41</v>
      </c>
      <c r="D2298" s="45">
        <v>516.8240966796875</v>
      </c>
      <c r="E2298" s="56">
        <v>431.43643188476562</v>
      </c>
    </row>
    <row r="2299" spans="1:5" ht="45" x14ac:dyDescent="0.25">
      <c r="A2299" s="5" t="s">
        <v>4499</v>
      </c>
      <c r="B2299" s="15" t="s">
        <v>4500</v>
      </c>
      <c r="C2299" s="20" t="s">
        <v>41</v>
      </c>
      <c r="D2299" s="50">
        <v>9.761475957930088E-3</v>
      </c>
      <c r="E2299" s="61">
        <v>7.9059666022658348E-3</v>
      </c>
    </row>
    <row r="2300" spans="1:5" ht="45" x14ac:dyDescent="0.25">
      <c r="A2300" s="5" t="s">
        <v>4501</v>
      </c>
      <c r="B2300" s="15" t="s">
        <v>4502</v>
      </c>
      <c r="C2300" s="20" t="s">
        <v>371</v>
      </c>
      <c r="D2300" s="45">
        <v>101.960205078125</v>
      </c>
      <c r="E2300" s="54">
        <v>54.818431854248047</v>
      </c>
    </row>
    <row r="2301" spans="1:5" ht="60" x14ac:dyDescent="0.25">
      <c r="A2301" s="5" t="s">
        <v>4503</v>
      </c>
      <c r="B2301" s="15" t="s">
        <v>4504</v>
      </c>
      <c r="C2301" s="20" t="s">
        <v>33</v>
      </c>
      <c r="D2301" s="42">
        <v>3.8138525485992432</v>
      </c>
      <c r="E2301" s="54">
        <v>19.134344100952148</v>
      </c>
    </row>
    <row r="2302" spans="1:5" ht="45" x14ac:dyDescent="0.25">
      <c r="A2302" s="5" t="s">
        <v>4505</v>
      </c>
      <c r="B2302" s="15" t="s">
        <v>4506</v>
      </c>
      <c r="C2302" s="20" t="s">
        <v>376</v>
      </c>
      <c r="D2302" s="47">
        <v>0.66614174842834473</v>
      </c>
      <c r="E2302" s="58">
        <v>0.51252996921539307</v>
      </c>
    </row>
    <row r="2303" spans="1:5" ht="45" x14ac:dyDescent="0.25">
      <c r="A2303" s="5" t="s">
        <v>4507</v>
      </c>
      <c r="B2303" s="15" t="s">
        <v>4508</v>
      </c>
      <c r="C2303" s="20" t="s">
        <v>371</v>
      </c>
      <c r="D2303" s="45">
        <v>135.20565795898437</v>
      </c>
      <c r="E2303" s="54">
        <v>74.950698852539062</v>
      </c>
    </row>
    <row r="2304" spans="1:5" ht="60" x14ac:dyDescent="0.25">
      <c r="A2304" s="5" t="s">
        <v>4509</v>
      </c>
      <c r="B2304" s="15" t="s">
        <v>4510</v>
      </c>
      <c r="C2304" s="20" t="s">
        <v>3752</v>
      </c>
      <c r="D2304" s="43">
        <v>28.637506484985352</v>
      </c>
      <c r="E2304" s="54">
        <v>28.922441482543945</v>
      </c>
    </row>
    <row r="2305" spans="1:5" ht="45" x14ac:dyDescent="0.25">
      <c r="A2305" s="5" t="s">
        <v>4511</v>
      </c>
      <c r="B2305" s="15" t="s">
        <v>4512</v>
      </c>
      <c r="C2305" s="20" t="s">
        <v>41</v>
      </c>
      <c r="D2305" s="45">
        <v>105.23702239990234</v>
      </c>
      <c r="E2305" s="54">
        <v>91.650543212890625</v>
      </c>
    </row>
    <row r="2306" spans="1:5" ht="45" x14ac:dyDescent="0.25">
      <c r="A2306" s="5" t="s">
        <v>4513</v>
      </c>
      <c r="B2306" s="15" t="s">
        <v>4514</v>
      </c>
      <c r="C2306" s="20" t="s">
        <v>162</v>
      </c>
      <c r="D2306" s="45">
        <v>173.49356079101562</v>
      </c>
      <c r="E2306" s="56">
        <v>125.08280944824219</v>
      </c>
    </row>
    <row r="2307" spans="1:5" ht="45" x14ac:dyDescent="0.25">
      <c r="A2307" s="5" t="s">
        <v>4515</v>
      </c>
      <c r="B2307" s="15" t="s">
        <v>4516</v>
      </c>
      <c r="C2307" s="20" t="s">
        <v>3759</v>
      </c>
      <c r="D2307" s="47">
        <v>0.82747930288314819</v>
      </c>
      <c r="E2307" s="58">
        <v>0.95811343193054199</v>
      </c>
    </row>
    <row r="2308" spans="1:5" ht="60" x14ac:dyDescent="0.25">
      <c r="A2308" s="5" t="s">
        <v>4517</v>
      </c>
      <c r="B2308" s="15" t="s">
        <v>4518</v>
      </c>
      <c r="C2308" s="20" t="s">
        <v>33</v>
      </c>
      <c r="D2308" s="43">
        <v>65.910049438476563</v>
      </c>
      <c r="E2308" s="54">
        <v>66.071884155273438</v>
      </c>
    </row>
    <row r="2309" spans="1:5" ht="60" x14ac:dyDescent="0.25">
      <c r="A2309" s="5" t="s">
        <v>4519</v>
      </c>
      <c r="B2309" s="15" t="s">
        <v>4520</v>
      </c>
      <c r="C2309" s="20" t="s">
        <v>33</v>
      </c>
      <c r="D2309" s="42">
        <v>2.943819522857666</v>
      </c>
      <c r="E2309" s="53">
        <v>3.5410382747650146</v>
      </c>
    </row>
    <row r="2310" spans="1:5" ht="60" x14ac:dyDescent="0.25">
      <c r="A2310" s="5" t="s">
        <v>4521</v>
      </c>
      <c r="B2310" s="15" t="s">
        <v>4522</v>
      </c>
      <c r="C2310" s="20" t="s">
        <v>33</v>
      </c>
      <c r="D2310" s="43">
        <v>13.249808311462402</v>
      </c>
      <c r="E2310" s="54">
        <v>13.960526466369629</v>
      </c>
    </row>
    <row r="2311" spans="1:5" ht="60" x14ac:dyDescent="0.25">
      <c r="A2311" s="5" t="s">
        <v>4523</v>
      </c>
      <c r="B2311" s="15" t="s">
        <v>4524</v>
      </c>
      <c r="C2311" s="20" t="s">
        <v>33</v>
      </c>
      <c r="D2311" s="43">
        <v>17.100324630737305</v>
      </c>
      <c r="E2311" s="54">
        <v>15.62848949432373</v>
      </c>
    </row>
    <row r="2312" spans="1:5" ht="60" x14ac:dyDescent="0.25">
      <c r="A2312" s="5" t="s">
        <v>4525</v>
      </c>
      <c r="B2312" s="15" t="s">
        <v>4526</v>
      </c>
      <c r="C2312" s="20" t="s">
        <v>33</v>
      </c>
      <c r="D2312" s="46">
        <v>0</v>
      </c>
      <c r="E2312" s="57">
        <v>0</v>
      </c>
    </row>
    <row r="2313" spans="1:5" ht="60" x14ac:dyDescent="0.25">
      <c r="A2313" s="5" t="s">
        <v>4527</v>
      </c>
      <c r="B2313" s="15" t="s">
        <v>4528</v>
      </c>
      <c r="C2313" s="20" t="s">
        <v>33</v>
      </c>
      <c r="D2313" s="47">
        <v>0.79281944036483765</v>
      </c>
      <c r="E2313" s="58">
        <v>0.79471695423126221</v>
      </c>
    </row>
    <row r="2314" spans="1:5" ht="60" x14ac:dyDescent="0.25">
      <c r="A2314" s="5" t="s">
        <v>4529</v>
      </c>
      <c r="B2314" s="15" t="s">
        <v>4530</v>
      </c>
      <c r="C2314" s="20" t="s">
        <v>33</v>
      </c>
      <c r="D2314" s="50">
        <v>3.1713978387415409E-3</v>
      </c>
      <c r="E2314" s="61">
        <v>3.3418254461139441E-3</v>
      </c>
    </row>
    <row r="2315" spans="1:5" ht="60" x14ac:dyDescent="0.25">
      <c r="A2315" s="5" t="s">
        <v>4531</v>
      </c>
      <c r="B2315" s="15" t="s">
        <v>4532</v>
      </c>
      <c r="C2315" s="20" t="s">
        <v>1347</v>
      </c>
      <c r="D2315" s="43">
        <v>15</v>
      </c>
      <c r="E2315" s="54">
        <v>15</v>
      </c>
    </row>
    <row r="2316" spans="1:5" ht="45" x14ac:dyDescent="0.25">
      <c r="A2316" s="5" t="s">
        <v>4533</v>
      </c>
      <c r="B2316" s="15" t="s">
        <v>4534</v>
      </c>
      <c r="C2316" s="20" t="s">
        <v>1338</v>
      </c>
      <c r="D2316" s="46">
        <v>0</v>
      </c>
      <c r="E2316" s="57">
        <v>0</v>
      </c>
    </row>
    <row r="2317" spans="1:5" ht="45" x14ac:dyDescent="0.25">
      <c r="A2317" s="5" t="s">
        <v>4535</v>
      </c>
      <c r="B2317" s="15" t="s">
        <v>4536</v>
      </c>
      <c r="C2317" s="20" t="s">
        <v>1338</v>
      </c>
      <c r="D2317" s="46">
        <v>0</v>
      </c>
      <c r="E2317" s="57">
        <v>0</v>
      </c>
    </row>
    <row r="2318" spans="1:5" ht="45" x14ac:dyDescent="0.25">
      <c r="A2318" s="5" t="s">
        <v>4537</v>
      </c>
      <c r="B2318" s="15" t="s">
        <v>4538</v>
      </c>
      <c r="C2318" s="20" t="s">
        <v>1338</v>
      </c>
      <c r="D2318" s="46">
        <v>0</v>
      </c>
      <c r="E2318" s="57">
        <v>0</v>
      </c>
    </row>
    <row r="2319" spans="1:5" ht="45" x14ac:dyDescent="0.25">
      <c r="A2319" s="5" t="s">
        <v>4539</v>
      </c>
      <c r="B2319" s="15" t="s">
        <v>4540</v>
      </c>
      <c r="C2319" s="20" t="s">
        <v>1338</v>
      </c>
      <c r="D2319" s="46">
        <v>0</v>
      </c>
      <c r="E2319" s="57">
        <v>0</v>
      </c>
    </row>
    <row r="2320" spans="1:5" ht="45" x14ac:dyDescent="0.25">
      <c r="A2320" s="5" t="s">
        <v>4541</v>
      </c>
      <c r="B2320" s="15" t="s">
        <v>4542</v>
      </c>
      <c r="C2320" s="20" t="s">
        <v>1338</v>
      </c>
      <c r="D2320" s="46">
        <v>0</v>
      </c>
      <c r="E2320" s="57">
        <v>0</v>
      </c>
    </row>
    <row r="2321" spans="1:5" ht="45" x14ac:dyDescent="0.25">
      <c r="A2321" s="5" t="s">
        <v>4543</v>
      </c>
      <c r="B2321" s="15" t="s">
        <v>4544</v>
      </c>
      <c r="C2321" s="20" t="s">
        <v>33</v>
      </c>
      <c r="D2321" s="42">
        <v>3.551063060760498</v>
      </c>
      <c r="E2321" s="53">
        <v>4.1969594955444336</v>
      </c>
    </row>
    <row r="2322" spans="1:5" ht="60" x14ac:dyDescent="0.25">
      <c r="A2322" s="5" t="s">
        <v>4545</v>
      </c>
      <c r="B2322" s="15" t="s">
        <v>4546</v>
      </c>
      <c r="C2322" s="20" t="s">
        <v>3790</v>
      </c>
      <c r="D2322" s="44">
        <v>404524.75</v>
      </c>
      <c r="E2322" s="55">
        <v>334363.9375</v>
      </c>
    </row>
    <row r="2323" spans="1:5" ht="45" x14ac:dyDescent="0.25">
      <c r="A2323" s="5" t="s">
        <v>4547</v>
      </c>
      <c r="B2323" s="15" t="s">
        <v>4548</v>
      </c>
      <c r="C2323" s="20" t="s">
        <v>38</v>
      </c>
      <c r="D2323" s="42">
        <v>1.0124009847640991</v>
      </c>
      <c r="E2323" s="53">
        <v>1.0124000310897827</v>
      </c>
    </row>
    <row r="2324" spans="1:5" ht="45" x14ac:dyDescent="0.25">
      <c r="A2324" s="5" t="s">
        <v>4549</v>
      </c>
      <c r="B2324" s="15" t="s">
        <v>4550</v>
      </c>
      <c r="C2324" s="20" t="s">
        <v>30</v>
      </c>
      <c r="D2324" s="43">
        <v>32.180335998535156</v>
      </c>
      <c r="E2324" s="54">
        <v>30.000160217285156</v>
      </c>
    </row>
    <row r="2325" spans="1:5" ht="45" x14ac:dyDescent="0.25">
      <c r="A2325" s="5" t="s">
        <v>4551</v>
      </c>
      <c r="B2325" s="15" t="s">
        <v>4552</v>
      </c>
      <c r="C2325" s="20" t="s">
        <v>41</v>
      </c>
      <c r="D2325" s="45">
        <v>114.42494964599609</v>
      </c>
      <c r="E2325" s="54">
        <v>94.891593933105469</v>
      </c>
    </row>
    <row r="2326" spans="1:5" ht="45" x14ac:dyDescent="0.25">
      <c r="A2326" s="5" t="s">
        <v>4553</v>
      </c>
      <c r="B2326" s="15" t="s">
        <v>4554</v>
      </c>
      <c r="C2326" s="20" t="s">
        <v>41</v>
      </c>
      <c r="D2326" s="46">
        <v>0</v>
      </c>
      <c r="E2326" s="57">
        <v>0</v>
      </c>
    </row>
    <row r="2327" spans="1:5" ht="45" x14ac:dyDescent="0.25">
      <c r="A2327" s="5" t="s">
        <v>4555</v>
      </c>
      <c r="B2327" s="15" t="s">
        <v>4556</v>
      </c>
      <c r="C2327" s="20" t="s">
        <v>371</v>
      </c>
      <c r="D2327" s="46">
        <v>0</v>
      </c>
      <c r="E2327" s="57">
        <v>0</v>
      </c>
    </row>
    <row r="2328" spans="1:5" ht="45" x14ac:dyDescent="0.25">
      <c r="A2328" s="5" t="s">
        <v>4557</v>
      </c>
      <c r="B2328" s="15" t="s">
        <v>4558</v>
      </c>
      <c r="C2328" s="20" t="s">
        <v>33</v>
      </c>
      <c r="D2328" s="43">
        <v>59.558887481689453</v>
      </c>
      <c r="E2328" s="54">
        <v>70.777122497558594</v>
      </c>
    </row>
    <row r="2329" spans="1:5" ht="45" x14ac:dyDescent="0.25">
      <c r="A2329" s="5" t="s">
        <v>4559</v>
      </c>
      <c r="B2329" s="15" t="s">
        <v>4560</v>
      </c>
      <c r="C2329" s="20" t="s">
        <v>376</v>
      </c>
      <c r="D2329" s="47">
        <v>0.22183829545974731</v>
      </c>
      <c r="E2329" s="58">
        <v>0.21582317352294922</v>
      </c>
    </row>
    <row r="2330" spans="1:5" ht="45" x14ac:dyDescent="0.25">
      <c r="A2330" s="5" t="s">
        <v>4561</v>
      </c>
      <c r="B2330" s="15" t="s">
        <v>4562</v>
      </c>
      <c r="C2330" s="20" t="s">
        <v>371</v>
      </c>
      <c r="D2330" s="42">
        <v>7.3473086357116699</v>
      </c>
      <c r="E2330" s="53">
        <v>5.1202263832092285</v>
      </c>
    </row>
    <row r="2331" spans="1:5" ht="45" x14ac:dyDescent="0.25">
      <c r="A2331" s="5" t="s">
        <v>4563</v>
      </c>
      <c r="B2331" s="15" t="s">
        <v>4564</v>
      </c>
      <c r="C2331" s="20" t="s">
        <v>3752</v>
      </c>
      <c r="D2331" s="43">
        <v>28.657535552978516</v>
      </c>
      <c r="E2331" s="54">
        <v>28.642177581787109</v>
      </c>
    </row>
    <row r="2332" spans="1:5" ht="45" x14ac:dyDescent="0.25">
      <c r="A2332" s="5" t="s">
        <v>4565</v>
      </c>
      <c r="B2332" s="15" t="s">
        <v>4566</v>
      </c>
      <c r="C2332" s="20" t="s">
        <v>41</v>
      </c>
      <c r="D2332" s="47">
        <v>5.1745671778917313E-2</v>
      </c>
      <c r="E2332" s="58">
        <v>4.2873267084360123E-2</v>
      </c>
    </row>
    <row r="2333" spans="1:5" ht="45" x14ac:dyDescent="0.25">
      <c r="A2333" s="5" t="s">
        <v>4567</v>
      </c>
      <c r="B2333" s="15" t="s">
        <v>4568</v>
      </c>
      <c r="C2333" s="20" t="s">
        <v>162</v>
      </c>
      <c r="D2333" s="43">
        <v>27.812786102294922</v>
      </c>
      <c r="E2333" s="54">
        <v>22.912502288818359</v>
      </c>
    </row>
    <row r="2334" spans="1:5" ht="45" x14ac:dyDescent="0.25">
      <c r="A2334" s="5" t="s">
        <v>4569</v>
      </c>
      <c r="B2334" s="15" t="s">
        <v>4570</v>
      </c>
      <c r="C2334" s="20" t="s">
        <v>3759</v>
      </c>
      <c r="D2334" s="42">
        <v>1.1428098678588867</v>
      </c>
      <c r="E2334" s="53">
        <v>1.1504107713699341</v>
      </c>
    </row>
    <row r="2335" spans="1:5" ht="45" x14ac:dyDescent="0.25">
      <c r="A2335" s="5" t="s">
        <v>4571</v>
      </c>
      <c r="B2335" s="15" t="s">
        <v>4572</v>
      </c>
      <c r="C2335" s="20" t="s">
        <v>33</v>
      </c>
      <c r="D2335" s="43">
        <v>75.874130249023438</v>
      </c>
      <c r="E2335" s="54">
        <v>75.764625549316406</v>
      </c>
    </row>
    <row r="2336" spans="1:5" ht="45" x14ac:dyDescent="0.25">
      <c r="A2336" s="5" t="s">
        <v>4573</v>
      </c>
      <c r="B2336" s="15" t="s">
        <v>4574</v>
      </c>
      <c r="C2336" s="20" t="s">
        <v>33</v>
      </c>
      <c r="D2336" s="43">
        <v>20.357677459716797</v>
      </c>
      <c r="E2336" s="54">
        <v>20.328296661376953</v>
      </c>
    </row>
    <row r="2337" spans="1:5" ht="45" x14ac:dyDescent="0.25">
      <c r="A2337" s="5" t="s">
        <v>4575</v>
      </c>
      <c r="B2337" s="15" t="s">
        <v>4576</v>
      </c>
      <c r="C2337" s="20" t="s">
        <v>33</v>
      </c>
      <c r="D2337" s="47">
        <v>2.9446981847286224E-2</v>
      </c>
      <c r="E2337" s="58">
        <v>2.9404481872916222E-2</v>
      </c>
    </row>
    <row r="2338" spans="1:5" ht="45" x14ac:dyDescent="0.25">
      <c r="A2338" s="5" t="s">
        <v>4577</v>
      </c>
      <c r="B2338" s="15" t="s">
        <v>4578</v>
      </c>
      <c r="C2338" s="20" t="s">
        <v>33</v>
      </c>
      <c r="D2338" s="42">
        <v>2.8249666690826416</v>
      </c>
      <c r="E2338" s="53">
        <v>2.9652163982391357</v>
      </c>
    </row>
    <row r="2339" spans="1:5" ht="45" x14ac:dyDescent="0.25">
      <c r="A2339" s="5" t="s">
        <v>4579</v>
      </c>
      <c r="B2339" s="15" t="s">
        <v>4580</v>
      </c>
      <c r="C2339" s="20" t="s">
        <v>33</v>
      </c>
      <c r="D2339" s="46">
        <v>0</v>
      </c>
      <c r="E2339" s="57">
        <v>0</v>
      </c>
    </row>
    <row r="2340" spans="1:5" ht="45" x14ac:dyDescent="0.25">
      <c r="A2340" s="5" t="s">
        <v>4581</v>
      </c>
      <c r="B2340" s="15" t="s">
        <v>4582</v>
      </c>
      <c r="C2340" s="20" t="s">
        <v>33</v>
      </c>
      <c r="D2340" s="47">
        <v>0.91377675533294678</v>
      </c>
      <c r="E2340" s="58">
        <v>0.91245788335800171</v>
      </c>
    </row>
    <row r="2341" spans="1:5" ht="45" x14ac:dyDescent="0.25">
      <c r="A2341" s="5" t="s">
        <v>4583</v>
      </c>
      <c r="B2341" s="15" t="s">
        <v>4584</v>
      </c>
      <c r="C2341" s="20" t="s">
        <v>33</v>
      </c>
      <c r="D2341" s="46">
        <v>0</v>
      </c>
      <c r="E2341" s="57">
        <v>0</v>
      </c>
    </row>
    <row r="2342" spans="1:5" ht="45" x14ac:dyDescent="0.25">
      <c r="A2342" s="5" t="s">
        <v>4585</v>
      </c>
      <c r="B2342" s="15" t="s">
        <v>4586</v>
      </c>
      <c r="C2342" s="20" t="s">
        <v>1347</v>
      </c>
      <c r="D2342" s="46">
        <v>0</v>
      </c>
      <c r="E2342" s="57">
        <v>0</v>
      </c>
    </row>
    <row r="2343" spans="1:5" ht="45" x14ac:dyDescent="0.25">
      <c r="A2343" s="5" t="s">
        <v>4587</v>
      </c>
      <c r="B2343" s="15" t="s">
        <v>4588</v>
      </c>
      <c r="C2343" s="20" t="s">
        <v>1338</v>
      </c>
      <c r="D2343" s="46">
        <v>0</v>
      </c>
      <c r="E2343" s="57">
        <v>0</v>
      </c>
    </row>
    <row r="2344" spans="1:5" ht="45" x14ac:dyDescent="0.25">
      <c r="A2344" s="5" t="s">
        <v>4589</v>
      </c>
      <c r="B2344" s="15" t="s">
        <v>4590</v>
      </c>
      <c r="C2344" s="20" t="s">
        <v>1338</v>
      </c>
      <c r="D2344" s="46">
        <v>0</v>
      </c>
      <c r="E2344" s="57">
        <v>0</v>
      </c>
    </row>
    <row r="2345" spans="1:5" ht="45" x14ac:dyDescent="0.25">
      <c r="A2345" s="5" t="s">
        <v>4591</v>
      </c>
      <c r="B2345" s="15" t="s">
        <v>4592</v>
      </c>
      <c r="C2345" s="20" t="s">
        <v>1338</v>
      </c>
      <c r="D2345" s="46">
        <v>0</v>
      </c>
      <c r="E2345" s="57">
        <v>0</v>
      </c>
    </row>
    <row r="2346" spans="1:5" ht="45" x14ac:dyDescent="0.25">
      <c r="A2346" s="5" t="s">
        <v>4593</v>
      </c>
      <c r="B2346" s="15" t="s">
        <v>4594</v>
      </c>
      <c r="C2346" s="20" t="s">
        <v>1338</v>
      </c>
      <c r="D2346" s="46">
        <v>0</v>
      </c>
      <c r="E2346" s="57">
        <v>0</v>
      </c>
    </row>
    <row r="2347" spans="1:5" ht="45" x14ac:dyDescent="0.25">
      <c r="A2347" s="5" t="s">
        <v>4595</v>
      </c>
      <c r="B2347" s="15" t="s">
        <v>4596</v>
      </c>
      <c r="C2347" s="20" t="s">
        <v>1338</v>
      </c>
      <c r="D2347" s="46">
        <v>0</v>
      </c>
      <c r="E2347" s="57">
        <v>0</v>
      </c>
    </row>
    <row r="2348" spans="1:5" ht="45" x14ac:dyDescent="0.25">
      <c r="A2348" s="5" t="s">
        <v>4597</v>
      </c>
      <c r="B2348" s="15" t="s">
        <v>4598</v>
      </c>
      <c r="C2348" s="20" t="s">
        <v>33</v>
      </c>
      <c r="D2348" s="43">
        <v>20.949495315551758</v>
      </c>
      <c r="E2348" s="54">
        <v>20.949495315551758</v>
      </c>
    </row>
    <row r="2349" spans="1:5" ht="45" x14ac:dyDescent="0.25">
      <c r="A2349" s="5" t="s">
        <v>4599</v>
      </c>
      <c r="B2349" s="15" t="s">
        <v>4600</v>
      </c>
      <c r="C2349" s="20" t="s">
        <v>3790</v>
      </c>
      <c r="D2349" s="44">
        <v>89499.265625</v>
      </c>
      <c r="E2349" s="55">
        <v>74260.734375</v>
      </c>
    </row>
    <row r="2350" spans="1:5" ht="45" x14ac:dyDescent="0.25">
      <c r="A2350" s="5" t="s">
        <v>4601</v>
      </c>
      <c r="B2350" s="15" t="s">
        <v>4602</v>
      </c>
      <c r="C2350" s="20" t="s">
        <v>38</v>
      </c>
      <c r="D2350" s="42">
        <v>1.179408073425293</v>
      </c>
      <c r="E2350" s="53">
        <v>1.1794071197509766</v>
      </c>
    </row>
    <row r="2351" spans="1:5" ht="45" x14ac:dyDescent="0.25">
      <c r="A2351" s="5" t="s">
        <v>4603</v>
      </c>
      <c r="B2351" s="15" t="s">
        <v>4604</v>
      </c>
      <c r="C2351" s="20" t="s">
        <v>30</v>
      </c>
      <c r="D2351" s="43">
        <v>49.060932159423828</v>
      </c>
      <c r="E2351" s="54">
        <v>46.757736206054688</v>
      </c>
    </row>
    <row r="2352" spans="1:5" ht="45" x14ac:dyDescent="0.25">
      <c r="A2352" s="5" t="s">
        <v>4605</v>
      </c>
      <c r="B2352" s="15" t="s">
        <v>4606</v>
      </c>
      <c r="C2352" s="20" t="s">
        <v>41</v>
      </c>
      <c r="D2352" s="45">
        <v>114.42494964599609</v>
      </c>
      <c r="E2352" s="54">
        <v>94.891593933105469</v>
      </c>
    </row>
    <row r="2353" spans="1:5" ht="45" x14ac:dyDescent="0.25">
      <c r="A2353" s="5" t="s">
        <v>4607</v>
      </c>
      <c r="B2353" s="15" t="s">
        <v>4608</v>
      </c>
      <c r="C2353" s="20" t="s">
        <v>41</v>
      </c>
      <c r="D2353" s="46">
        <v>0</v>
      </c>
      <c r="E2353" s="57">
        <v>0</v>
      </c>
    </row>
    <row r="2354" spans="1:5" ht="45" x14ac:dyDescent="0.25">
      <c r="A2354" s="5" t="s">
        <v>4609</v>
      </c>
      <c r="B2354" s="15" t="s">
        <v>4610</v>
      </c>
      <c r="C2354" s="20" t="s">
        <v>371</v>
      </c>
      <c r="D2354" s="46">
        <v>0</v>
      </c>
      <c r="E2354" s="57">
        <v>0</v>
      </c>
    </row>
    <row r="2355" spans="1:5" ht="45" x14ac:dyDescent="0.25">
      <c r="A2355" s="5" t="s">
        <v>4611</v>
      </c>
      <c r="B2355" s="15" t="s">
        <v>4612</v>
      </c>
      <c r="C2355" s="20" t="s">
        <v>33</v>
      </c>
      <c r="D2355" s="43">
        <v>28.303558349609375</v>
      </c>
      <c r="E2355" s="54">
        <v>33.362796783447266</v>
      </c>
    </row>
    <row r="2356" spans="1:5" ht="30" x14ac:dyDescent="0.25">
      <c r="A2356" s="5" t="s">
        <v>4613</v>
      </c>
      <c r="B2356" s="15" t="s">
        <v>4614</v>
      </c>
      <c r="C2356" s="20" t="s">
        <v>376</v>
      </c>
      <c r="D2356" s="47">
        <v>0.23262013494968414</v>
      </c>
      <c r="E2356" s="58">
        <v>0.22661091387271881</v>
      </c>
    </row>
    <row r="2357" spans="1:5" ht="45" x14ac:dyDescent="0.25">
      <c r="A2357" s="5" t="s">
        <v>4615</v>
      </c>
      <c r="B2357" s="15" t="s">
        <v>4616</v>
      </c>
      <c r="C2357" s="20" t="s">
        <v>371</v>
      </c>
      <c r="D2357" s="43">
        <v>24.626461029052734</v>
      </c>
      <c r="E2357" s="54">
        <v>22.284976959228516</v>
      </c>
    </row>
    <row r="2358" spans="1:5" ht="45" x14ac:dyDescent="0.25">
      <c r="A2358" s="5" t="s">
        <v>4617</v>
      </c>
      <c r="B2358" s="15" t="s">
        <v>4618</v>
      </c>
      <c r="C2358" s="20" t="s">
        <v>3752</v>
      </c>
      <c r="D2358" s="43">
        <v>28.657535552978516</v>
      </c>
      <c r="E2358" s="54">
        <v>28.642177581787109</v>
      </c>
    </row>
    <row r="2359" spans="1:5" ht="45" x14ac:dyDescent="0.25">
      <c r="A2359" s="5" t="s">
        <v>4619</v>
      </c>
      <c r="B2359" s="15" t="s">
        <v>4620</v>
      </c>
      <c r="C2359" s="20" t="s">
        <v>41</v>
      </c>
      <c r="D2359" s="47">
        <v>5.1745671778917313E-2</v>
      </c>
      <c r="E2359" s="58">
        <v>4.2873267084360123E-2</v>
      </c>
    </row>
    <row r="2360" spans="1:5" ht="45" x14ac:dyDescent="0.25">
      <c r="A2360" s="5" t="s">
        <v>4621</v>
      </c>
      <c r="B2360" s="15" t="s">
        <v>4622</v>
      </c>
      <c r="C2360" s="20" t="s">
        <v>162</v>
      </c>
      <c r="D2360" s="43">
        <v>25.194356918334961</v>
      </c>
      <c r="E2360" s="54">
        <v>20.755245208740234</v>
      </c>
    </row>
    <row r="2361" spans="1:5" ht="30" x14ac:dyDescent="0.25">
      <c r="A2361" s="5" t="s">
        <v>4623</v>
      </c>
      <c r="B2361" s="15" t="s">
        <v>4624</v>
      </c>
      <c r="C2361" s="20" t="s">
        <v>3759</v>
      </c>
      <c r="D2361" s="42">
        <v>1.2615811824798584</v>
      </c>
      <c r="E2361" s="53">
        <v>1.2699822187423706</v>
      </c>
    </row>
    <row r="2362" spans="1:5" ht="45" x14ac:dyDescent="0.25">
      <c r="A2362" s="5" t="s">
        <v>4625</v>
      </c>
      <c r="B2362" s="15" t="s">
        <v>4626</v>
      </c>
      <c r="C2362" s="20" t="s">
        <v>33</v>
      </c>
      <c r="D2362" s="43">
        <v>75.874130249023438</v>
      </c>
      <c r="E2362" s="54">
        <v>75.764625549316406</v>
      </c>
    </row>
    <row r="2363" spans="1:5" ht="45" x14ac:dyDescent="0.25">
      <c r="A2363" s="5" t="s">
        <v>4627</v>
      </c>
      <c r="B2363" s="15" t="s">
        <v>4628</v>
      </c>
      <c r="C2363" s="20" t="s">
        <v>33</v>
      </c>
      <c r="D2363" s="43">
        <v>20.357677459716797</v>
      </c>
      <c r="E2363" s="54">
        <v>20.328296661376953</v>
      </c>
    </row>
    <row r="2364" spans="1:5" ht="45" x14ac:dyDescent="0.25">
      <c r="A2364" s="5" t="s">
        <v>4629</v>
      </c>
      <c r="B2364" s="15" t="s">
        <v>4630</v>
      </c>
      <c r="C2364" s="20" t="s">
        <v>33</v>
      </c>
      <c r="D2364" s="47">
        <v>2.9446981847286224E-2</v>
      </c>
      <c r="E2364" s="58">
        <v>2.9404481872916222E-2</v>
      </c>
    </row>
    <row r="2365" spans="1:5" ht="45" x14ac:dyDescent="0.25">
      <c r="A2365" s="5" t="s">
        <v>4631</v>
      </c>
      <c r="B2365" s="15" t="s">
        <v>4632</v>
      </c>
      <c r="C2365" s="20" t="s">
        <v>33</v>
      </c>
      <c r="D2365" s="42">
        <v>2.8249666690826416</v>
      </c>
      <c r="E2365" s="53">
        <v>2.9652163982391357</v>
      </c>
    </row>
    <row r="2366" spans="1:5" ht="45" x14ac:dyDescent="0.25">
      <c r="A2366" s="5" t="s">
        <v>4633</v>
      </c>
      <c r="B2366" s="15" t="s">
        <v>4634</v>
      </c>
      <c r="C2366" s="20" t="s">
        <v>33</v>
      </c>
      <c r="D2366" s="46">
        <v>0</v>
      </c>
      <c r="E2366" s="57">
        <v>0</v>
      </c>
    </row>
    <row r="2367" spans="1:5" ht="45" x14ac:dyDescent="0.25">
      <c r="A2367" s="5" t="s">
        <v>4635</v>
      </c>
      <c r="B2367" s="15" t="s">
        <v>4636</v>
      </c>
      <c r="C2367" s="20" t="s">
        <v>33</v>
      </c>
      <c r="D2367" s="47">
        <v>0.91377675533294678</v>
      </c>
      <c r="E2367" s="58">
        <v>0.91245788335800171</v>
      </c>
    </row>
    <row r="2368" spans="1:5" ht="45" x14ac:dyDescent="0.25">
      <c r="A2368" s="5" t="s">
        <v>4637</v>
      </c>
      <c r="B2368" s="15" t="s">
        <v>4638</v>
      </c>
      <c r="C2368" s="20" t="s">
        <v>33</v>
      </c>
      <c r="D2368" s="46">
        <v>0</v>
      </c>
      <c r="E2368" s="57">
        <v>0</v>
      </c>
    </row>
    <row r="2369" spans="1:5" ht="45" x14ac:dyDescent="0.25">
      <c r="A2369" s="5" t="s">
        <v>4639</v>
      </c>
      <c r="B2369" s="15" t="s">
        <v>4640</v>
      </c>
      <c r="C2369" s="20" t="s">
        <v>1347</v>
      </c>
      <c r="D2369" s="46">
        <v>0</v>
      </c>
      <c r="E2369" s="57">
        <v>0</v>
      </c>
    </row>
    <row r="2370" spans="1:5" ht="45" x14ac:dyDescent="0.25">
      <c r="A2370" s="5" t="s">
        <v>4641</v>
      </c>
      <c r="B2370" s="15" t="s">
        <v>4642</v>
      </c>
      <c r="C2370" s="20" t="s">
        <v>1338</v>
      </c>
      <c r="D2370" s="46">
        <v>0</v>
      </c>
      <c r="E2370" s="57">
        <v>0</v>
      </c>
    </row>
    <row r="2371" spans="1:5" ht="45" x14ac:dyDescent="0.25">
      <c r="A2371" s="5" t="s">
        <v>4643</v>
      </c>
      <c r="B2371" s="15" t="s">
        <v>4644</v>
      </c>
      <c r="C2371" s="20" t="s">
        <v>1338</v>
      </c>
      <c r="D2371" s="46">
        <v>0</v>
      </c>
      <c r="E2371" s="57">
        <v>0</v>
      </c>
    </row>
    <row r="2372" spans="1:5" ht="45" x14ac:dyDescent="0.25">
      <c r="A2372" s="5" t="s">
        <v>4645</v>
      </c>
      <c r="B2372" s="15" t="s">
        <v>4646</v>
      </c>
      <c r="C2372" s="20" t="s">
        <v>1338</v>
      </c>
      <c r="D2372" s="46">
        <v>0</v>
      </c>
      <c r="E2372" s="57">
        <v>0</v>
      </c>
    </row>
    <row r="2373" spans="1:5" ht="45" x14ac:dyDescent="0.25">
      <c r="A2373" s="5" t="s">
        <v>4647</v>
      </c>
      <c r="B2373" s="15" t="s">
        <v>4648</v>
      </c>
      <c r="C2373" s="20" t="s">
        <v>1338</v>
      </c>
      <c r="D2373" s="46">
        <v>0</v>
      </c>
      <c r="E2373" s="57">
        <v>0</v>
      </c>
    </row>
    <row r="2374" spans="1:5" ht="45" x14ac:dyDescent="0.25">
      <c r="A2374" s="5" t="s">
        <v>4649</v>
      </c>
      <c r="B2374" s="15" t="s">
        <v>4650</v>
      </c>
      <c r="C2374" s="20" t="s">
        <v>1338</v>
      </c>
      <c r="D2374" s="46">
        <v>0</v>
      </c>
      <c r="E2374" s="57">
        <v>0</v>
      </c>
    </row>
    <row r="2375" spans="1:5" ht="45" x14ac:dyDescent="0.25">
      <c r="A2375" s="5" t="s">
        <v>4651</v>
      </c>
      <c r="B2375" s="15" t="s">
        <v>4652</v>
      </c>
      <c r="C2375" s="20" t="s">
        <v>33</v>
      </c>
      <c r="D2375" s="43">
        <v>20.949495315551758</v>
      </c>
      <c r="E2375" s="54">
        <v>20.949495315551758</v>
      </c>
    </row>
    <row r="2376" spans="1:5" ht="45" x14ac:dyDescent="0.25">
      <c r="A2376" s="5" t="s">
        <v>4653</v>
      </c>
      <c r="B2376" s="15" t="s">
        <v>4654</v>
      </c>
      <c r="C2376" s="20" t="s">
        <v>3790</v>
      </c>
      <c r="D2376" s="44">
        <v>89499.265625</v>
      </c>
      <c r="E2376" s="55">
        <v>74260.734375</v>
      </c>
    </row>
    <row r="2377" spans="1:5" ht="45" x14ac:dyDescent="0.25">
      <c r="A2377" s="5" t="s">
        <v>4655</v>
      </c>
      <c r="B2377" s="15" t="s">
        <v>4656</v>
      </c>
      <c r="C2377" s="20" t="s">
        <v>38</v>
      </c>
      <c r="D2377" s="42">
        <v>1.0943717956542969</v>
      </c>
      <c r="E2377" s="53">
        <v>1.0943708419799805</v>
      </c>
    </row>
    <row r="2378" spans="1:5" ht="45" x14ac:dyDescent="0.25">
      <c r="A2378" s="5" t="s">
        <v>4657</v>
      </c>
      <c r="B2378" s="15" t="s">
        <v>4658</v>
      </c>
      <c r="C2378" s="20" t="s">
        <v>30</v>
      </c>
      <c r="D2378" s="43">
        <v>40.697723388671875</v>
      </c>
      <c r="E2378" s="54">
        <v>38.455055236816406</v>
      </c>
    </row>
    <row r="2379" spans="1:5" ht="45" x14ac:dyDescent="0.25">
      <c r="A2379" s="5" t="s">
        <v>4659</v>
      </c>
      <c r="B2379" s="15" t="s">
        <v>4660</v>
      </c>
      <c r="C2379" s="20" t="s">
        <v>41</v>
      </c>
      <c r="D2379" s="45">
        <v>109.93771362304688</v>
      </c>
      <c r="E2379" s="54">
        <v>91.17034912109375</v>
      </c>
    </row>
    <row r="2380" spans="1:5" ht="45" x14ac:dyDescent="0.25">
      <c r="A2380" s="5" t="s">
        <v>4661</v>
      </c>
      <c r="B2380" s="15" t="s">
        <v>4662</v>
      </c>
      <c r="C2380" s="20" t="s">
        <v>41</v>
      </c>
      <c r="D2380" s="46">
        <v>0</v>
      </c>
      <c r="E2380" s="57">
        <v>0</v>
      </c>
    </row>
    <row r="2381" spans="1:5" ht="45" x14ac:dyDescent="0.25">
      <c r="A2381" s="5" t="s">
        <v>4663</v>
      </c>
      <c r="B2381" s="15" t="s">
        <v>4664</v>
      </c>
      <c r="C2381" s="20" t="s">
        <v>371</v>
      </c>
      <c r="D2381" s="46">
        <v>0</v>
      </c>
      <c r="E2381" s="57">
        <v>0</v>
      </c>
    </row>
    <row r="2382" spans="1:5" ht="45" x14ac:dyDescent="0.25">
      <c r="A2382" s="5" t="s">
        <v>4665</v>
      </c>
      <c r="B2382" s="15" t="s">
        <v>4666</v>
      </c>
      <c r="C2382" s="20" t="s">
        <v>33</v>
      </c>
      <c r="D2382" s="43">
        <v>40.393253326416016</v>
      </c>
      <c r="E2382" s="54">
        <v>47.800987243652344</v>
      </c>
    </row>
    <row r="2383" spans="1:5" ht="30" x14ac:dyDescent="0.25">
      <c r="A2383" s="5" t="s">
        <v>4667</v>
      </c>
      <c r="B2383" s="15" t="s">
        <v>4668</v>
      </c>
      <c r="C2383" s="20" t="s">
        <v>376</v>
      </c>
      <c r="D2383" s="47">
        <v>0.22740906476974487</v>
      </c>
      <c r="E2383" s="58">
        <v>0.22139586508274078</v>
      </c>
    </row>
    <row r="2384" spans="1:5" ht="45" x14ac:dyDescent="0.25">
      <c r="A2384" s="5" t="s">
        <v>4669</v>
      </c>
      <c r="B2384" s="15" t="s">
        <v>4670</v>
      </c>
      <c r="C2384" s="20" t="s">
        <v>371</v>
      </c>
      <c r="D2384" s="43">
        <v>16.064878463745117</v>
      </c>
      <c r="E2384" s="54">
        <v>13.779669761657715</v>
      </c>
    </row>
    <row r="2385" spans="1:5" ht="45" x14ac:dyDescent="0.25">
      <c r="A2385" s="5" t="s">
        <v>4671</v>
      </c>
      <c r="B2385" s="15" t="s">
        <v>4672</v>
      </c>
      <c r="C2385" s="20" t="s">
        <v>3752</v>
      </c>
      <c r="D2385" s="43">
        <v>28.657535552978516</v>
      </c>
      <c r="E2385" s="54">
        <v>28.642177581787109</v>
      </c>
    </row>
    <row r="2386" spans="1:5" ht="45" x14ac:dyDescent="0.25">
      <c r="A2386" s="5" t="s">
        <v>4673</v>
      </c>
      <c r="B2386" s="15" t="s">
        <v>4674</v>
      </c>
      <c r="C2386" s="20" t="s">
        <v>41</v>
      </c>
      <c r="D2386" s="47">
        <v>4.9716439098119736E-2</v>
      </c>
      <c r="E2386" s="58">
        <v>4.1191961616277695E-2</v>
      </c>
    </row>
    <row r="2387" spans="1:5" ht="45" x14ac:dyDescent="0.25">
      <c r="A2387" s="5" t="s">
        <v>4675</v>
      </c>
      <c r="B2387" s="15" t="s">
        <v>4676</v>
      </c>
      <c r="C2387" s="20" t="s">
        <v>162</v>
      </c>
      <c r="D2387" s="43">
        <v>25.410146713256836</v>
      </c>
      <c r="E2387" s="54">
        <v>20.933063507080078</v>
      </c>
    </row>
    <row r="2388" spans="1:5" ht="30" x14ac:dyDescent="0.25">
      <c r="A2388" s="5" t="s">
        <v>4677</v>
      </c>
      <c r="B2388" s="15" t="s">
        <v>4678</v>
      </c>
      <c r="C2388" s="20" t="s">
        <v>3759</v>
      </c>
      <c r="D2388" s="42">
        <v>1.2018140554428101</v>
      </c>
      <c r="E2388" s="53">
        <v>1.2098139524459839</v>
      </c>
    </row>
    <row r="2389" spans="1:5" ht="45" x14ac:dyDescent="0.25">
      <c r="A2389" s="5" t="s">
        <v>4679</v>
      </c>
      <c r="B2389" s="15" t="s">
        <v>4680</v>
      </c>
      <c r="C2389" s="20" t="s">
        <v>33</v>
      </c>
      <c r="D2389" s="43">
        <v>75.874130249023438</v>
      </c>
      <c r="E2389" s="54">
        <v>75.764625549316406</v>
      </c>
    </row>
    <row r="2390" spans="1:5" ht="45" x14ac:dyDescent="0.25">
      <c r="A2390" s="5" t="s">
        <v>4681</v>
      </c>
      <c r="B2390" s="15" t="s">
        <v>4682</v>
      </c>
      <c r="C2390" s="20" t="s">
        <v>33</v>
      </c>
      <c r="D2390" s="43">
        <v>20.357677459716797</v>
      </c>
      <c r="E2390" s="54">
        <v>20.328296661376953</v>
      </c>
    </row>
    <row r="2391" spans="1:5" ht="45" x14ac:dyDescent="0.25">
      <c r="A2391" s="5" t="s">
        <v>4683</v>
      </c>
      <c r="B2391" s="15" t="s">
        <v>4684</v>
      </c>
      <c r="C2391" s="20" t="s">
        <v>33</v>
      </c>
      <c r="D2391" s="47">
        <v>2.9446981847286224E-2</v>
      </c>
      <c r="E2391" s="58">
        <v>2.9404481872916222E-2</v>
      </c>
    </row>
    <row r="2392" spans="1:5" ht="45" x14ac:dyDescent="0.25">
      <c r="A2392" s="5" t="s">
        <v>4685</v>
      </c>
      <c r="B2392" s="15" t="s">
        <v>4686</v>
      </c>
      <c r="C2392" s="20" t="s">
        <v>33</v>
      </c>
      <c r="D2392" s="42">
        <v>2.8249666690826416</v>
      </c>
      <c r="E2392" s="53">
        <v>2.9652163982391357</v>
      </c>
    </row>
    <row r="2393" spans="1:5" ht="45" x14ac:dyDescent="0.25">
      <c r="A2393" s="5" t="s">
        <v>4687</v>
      </c>
      <c r="B2393" s="15" t="s">
        <v>4688</v>
      </c>
      <c r="C2393" s="20" t="s">
        <v>33</v>
      </c>
      <c r="D2393" s="46">
        <v>0</v>
      </c>
      <c r="E2393" s="57">
        <v>0</v>
      </c>
    </row>
    <row r="2394" spans="1:5" ht="45" x14ac:dyDescent="0.25">
      <c r="A2394" s="5" t="s">
        <v>4689</v>
      </c>
      <c r="B2394" s="15" t="s">
        <v>4690</v>
      </c>
      <c r="C2394" s="20" t="s">
        <v>33</v>
      </c>
      <c r="D2394" s="47">
        <v>0.91377675533294678</v>
      </c>
      <c r="E2394" s="58">
        <v>0.91245788335800171</v>
      </c>
    </row>
    <row r="2395" spans="1:5" ht="45" x14ac:dyDescent="0.25">
      <c r="A2395" s="5" t="s">
        <v>4691</v>
      </c>
      <c r="B2395" s="15" t="s">
        <v>4692</v>
      </c>
      <c r="C2395" s="20" t="s">
        <v>33</v>
      </c>
      <c r="D2395" s="46">
        <v>0</v>
      </c>
      <c r="E2395" s="57">
        <v>0</v>
      </c>
    </row>
    <row r="2396" spans="1:5" ht="45" x14ac:dyDescent="0.25">
      <c r="A2396" s="5" t="s">
        <v>4693</v>
      </c>
      <c r="B2396" s="15" t="s">
        <v>4694</v>
      </c>
      <c r="C2396" s="20" t="s">
        <v>1347</v>
      </c>
      <c r="D2396" s="46">
        <v>0</v>
      </c>
      <c r="E2396" s="57">
        <v>0</v>
      </c>
    </row>
    <row r="2397" spans="1:5" ht="45" x14ac:dyDescent="0.25">
      <c r="A2397" s="5" t="s">
        <v>4695</v>
      </c>
      <c r="B2397" s="15" t="s">
        <v>4696</v>
      </c>
      <c r="C2397" s="20" t="s">
        <v>1338</v>
      </c>
      <c r="D2397" s="46">
        <v>0</v>
      </c>
      <c r="E2397" s="57">
        <v>0</v>
      </c>
    </row>
    <row r="2398" spans="1:5" ht="45" x14ac:dyDescent="0.25">
      <c r="A2398" s="5" t="s">
        <v>4697</v>
      </c>
      <c r="B2398" s="15" t="s">
        <v>4698</v>
      </c>
      <c r="C2398" s="20" t="s">
        <v>1338</v>
      </c>
      <c r="D2398" s="46">
        <v>0</v>
      </c>
      <c r="E2398" s="57">
        <v>0</v>
      </c>
    </row>
    <row r="2399" spans="1:5" ht="45" x14ac:dyDescent="0.25">
      <c r="A2399" s="5" t="s">
        <v>4699</v>
      </c>
      <c r="B2399" s="15" t="s">
        <v>4700</v>
      </c>
      <c r="C2399" s="20" t="s">
        <v>1338</v>
      </c>
      <c r="D2399" s="46">
        <v>0</v>
      </c>
      <c r="E2399" s="57">
        <v>0</v>
      </c>
    </row>
    <row r="2400" spans="1:5" ht="45" x14ac:dyDescent="0.25">
      <c r="A2400" s="5" t="s">
        <v>4701</v>
      </c>
      <c r="B2400" s="15" t="s">
        <v>4702</v>
      </c>
      <c r="C2400" s="20" t="s">
        <v>1338</v>
      </c>
      <c r="D2400" s="46">
        <v>0</v>
      </c>
      <c r="E2400" s="57">
        <v>0</v>
      </c>
    </row>
    <row r="2401" spans="1:5" ht="45" x14ac:dyDescent="0.25">
      <c r="A2401" s="5" t="s">
        <v>4703</v>
      </c>
      <c r="B2401" s="15" t="s">
        <v>4704</v>
      </c>
      <c r="C2401" s="20" t="s">
        <v>1338</v>
      </c>
      <c r="D2401" s="46">
        <v>0</v>
      </c>
      <c r="E2401" s="57">
        <v>0</v>
      </c>
    </row>
    <row r="2402" spans="1:5" ht="45" x14ac:dyDescent="0.25">
      <c r="A2402" s="5" t="s">
        <v>4705</v>
      </c>
      <c r="B2402" s="15" t="s">
        <v>4706</v>
      </c>
      <c r="C2402" s="20" t="s">
        <v>33</v>
      </c>
      <c r="D2402" s="43">
        <v>20.949495315551758</v>
      </c>
      <c r="E2402" s="54">
        <v>20.949495315551758</v>
      </c>
    </row>
    <row r="2403" spans="1:5" ht="45" x14ac:dyDescent="0.25">
      <c r="A2403" s="5" t="s">
        <v>4707</v>
      </c>
      <c r="B2403" s="15" t="s">
        <v>4708</v>
      </c>
      <c r="C2403" s="20" t="s">
        <v>3790</v>
      </c>
      <c r="D2403" s="44">
        <v>85989.4921875</v>
      </c>
      <c r="E2403" s="55">
        <v>71348.546875</v>
      </c>
    </row>
    <row r="2404" spans="1:5" ht="45" x14ac:dyDescent="0.25">
      <c r="A2404" s="5" t="s">
        <v>4709</v>
      </c>
      <c r="B2404" s="15" t="s">
        <v>4710</v>
      </c>
      <c r="C2404" s="20" t="s">
        <v>38</v>
      </c>
      <c r="D2404" s="42">
        <v>1.0124009847640991</v>
      </c>
      <c r="E2404" s="53">
        <v>1.0124000310897827</v>
      </c>
    </row>
    <row r="2405" spans="1:5" ht="45" x14ac:dyDescent="0.25">
      <c r="A2405" s="5" t="s">
        <v>4711</v>
      </c>
      <c r="B2405" s="15" t="s">
        <v>4712</v>
      </c>
      <c r="C2405" s="20" t="s">
        <v>30</v>
      </c>
      <c r="D2405" s="43">
        <v>32.180335998535156</v>
      </c>
      <c r="E2405" s="54">
        <v>30.000160217285156</v>
      </c>
    </row>
    <row r="2406" spans="1:5" ht="45" x14ac:dyDescent="0.25">
      <c r="A2406" s="5" t="s">
        <v>4713</v>
      </c>
      <c r="B2406" s="15" t="s">
        <v>4714</v>
      </c>
      <c r="C2406" s="20" t="s">
        <v>41</v>
      </c>
      <c r="D2406" s="45">
        <v>109.93771362304688</v>
      </c>
      <c r="E2406" s="54">
        <v>91.17034912109375</v>
      </c>
    </row>
    <row r="2407" spans="1:5" ht="45" x14ac:dyDescent="0.25">
      <c r="A2407" s="5" t="s">
        <v>4715</v>
      </c>
      <c r="B2407" s="15" t="s">
        <v>4716</v>
      </c>
      <c r="C2407" s="20" t="s">
        <v>41</v>
      </c>
      <c r="D2407" s="46">
        <v>0</v>
      </c>
      <c r="E2407" s="57">
        <v>0</v>
      </c>
    </row>
    <row r="2408" spans="1:5" ht="45" x14ac:dyDescent="0.25">
      <c r="A2408" s="5" t="s">
        <v>4717</v>
      </c>
      <c r="B2408" s="15" t="s">
        <v>4718</v>
      </c>
      <c r="C2408" s="20" t="s">
        <v>371</v>
      </c>
      <c r="D2408" s="46">
        <v>0</v>
      </c>
      <c r="E2408" s="57">
        <v>0</v>
      </c>
    </row>
    <row r="2409" spans="1:5" ht="45" x14ac:dyDescent="0.25">
      <c r="A2409" s="5" t="s">
        <v>4719</v>
      </c>
      <c r="B2409" s="15" t="s">
        <v>4720</v>
      </c>
      <c r="C2409" s="20" t="s">
        <v>33</v>
      </c>
      <c r="D2409" s="43">
        <v>59.558887481689453</v>
      </c>
      <c r="E2409" s="54">
        <v>70.777122497558594</v>
      </c>
    </row>
    <row r="2410" spans="1:5" ht="45" x14ac:dyDescent="0.25">
      <c r="A2410" s="5" t="s">
        <v>4721</v>
      </c>
      <c r="B2410" s="15" t="s">
        <v>4722</v>
      </c>
      <c r="C2410" s="20" t="s">
        <v>376</v>
      </c>
      <c r="D2410" s="47">
        <v>0.22183829545974731</v>
      </c>
      <c r="E2410" s="58">
        <v>0.21582317352294922</v>
      </c>
    </row>
    <row r="2411" spans="1:5" ht="45" x14ac:dyDescent="0.25">
      <c r="A2411" s="5" t="s">
        <v>4723</v>
      </c>
      <c r="B2411" s="15" t="s">
        <v>4724</v>
      </c>
      <c r="C2411" s="20" t="s">
        <v>371</v>
      </c>
      <c r="D2411" s="42">
        <v>7.3473086357116699</v>
      </c>
      <c r="E2411" s="53">
        <v>5.1202263832092285</v>
      </c>
    </row>
    <row r="2412" spans="1:5" ht="45" x14ac:dyDescent="0.25">
      <c r="A2412" s="5" t="s">
        <v>4725</v>
      </c>
      <c r="B2412" s="15" t="s">
        <v>4726</v>
      </c>
      <c r="C2412" s="20" t="s">
        <v>3752</v>
      </c>
      <c r="D2412" s="43">
        <v>28.657535552978516</v>
      </c>
      <c r="E2412" s="54">
        <v>28.642177581787109</v>
      </c>
    </row>
    <row r="2413" spans="1:5" ht="45" x14ac:dyDescent="0.25">
      <c r="A2413" s="5" t="s">
        <v>4727</v>
      </c>
      <c r="B2413" s="15" t="s">
        <v>4728</v>
      </c>
      <c r="C2413" s="20" t="s">
        <v>41</v>
      </c>
      <c r="D2413" s="47">
        <v>4.9716439098119736E-2</v>
      </c>
      <c r="E2413" s="58">
        <v>4.1191961616277695E-2</v>
      </c>
    </row>
    <row r="2414" spans="1:5" ht="45" x14ac:dyDescent="0.25">
      <c r="A2414" s="5" t="s">
        <v>4729</v>
      </c>
      <c r="B2414" s="15" t="s">
        <v>4730</v>
      </c>
      <c r="C2414" s="20" t="s">
        <v>162</v>
      </c>
      <c r="D2414" s="43">
        <v>26.722091674804688</v>
      </c>
      <c r="E2414" s="54">
        <v>22.013971328735352</v>
      </c>
    </row>
    <row r="2415" spans="1:5" ht="45" x14ac:dyDescent="0.25">
      <c r="A2415" s="5" t="s">
        <v>4731</v>
      </c>
      <c r="B2415" s="15" t="s">
        <v>4732</v>
      </c>
      <c r="C2415" s="20" t="s">
        <v>3759</v>
      </c>
      <c r="D2415" s="42">
        <v>1.1428098678588867</v>
      </c>
      <c r="E2415" s="53">
        <v>1.1504107713699341</v>
      </c>
    </row>
    <row r="2416" spans="1:5" ht="45" x14ac:dyDescent="0.25">
      <c r="A2416" s="5" t="s">
        <v>4733</v>
      </c>
      <c r="B2416" s="15" t="s">
        <v>4734</v>
      </c>
      <c r="C2416" s="20" t="s">
        <v>33</v>
      </c>
      <c r="D2416" s="43">
        <v>75.874130249023438</v>
      </c>
      <c r="E2416" s="54">
        <v>75.764625549316406</v>
      </c>
    </row>
    <row r="2417" spans="1:5" ht="45" x14ac:dyDescent="0.25">
      <c r="A2417" s="5" t="s">
        <v>4735</v>
      </c>
      <c r="B2417" s="15" t="s">
        <v>4736</v>
      </c>
      <c r="C2417" s="20" t="s">
        <v>33</v>
      </c>
      <c r="D2417" s="43">
        <v>20.357677459716797</v>
      </c>
      <c r="E2417" s="54">
        <v>20.328296661376953</v>
      </c>
    </row>
    <row r="2418" spans="1:5" ht="45" x14ac:dyDescent="0.25">
      <c r="A2418" s="5" t="s">
        <v>4737</v>
      </c>
      <c r="B2418" s="15" t="s">
        <v>4738</v>
      </c>
      <c r="C2418" s="20" t="s">
        <v>33</v>
      </c>
      <c r="D2418" s="47">
        <v>2.9446981847286224E-2</v>
      </c>
      <c r="E2418" s="58">
        <v>2.9404481872916222E-2</v>
      </c>
    </row>
    <row r="2419" spans="1:5" ht="45" x14ac:dyDescent="0.25">
      <c r="A2419" s="5" t="s">
        <v>4739</v>
      </c>
      <c r="B2419" s="15" t="s">
        <v>4740</v>
      </c>
      <c r="C2419" s="20" t="s">
        <v>33</v>
      </c>
      <c r="D2419" s="42">
        <v>2.8249666690826416</v>
      </c>
      <c r="E2419" s="53">
        <v>2.9652163982391357</v>
      </c>
    </row>
    <row r="2420" spans="1:5" ht="45" x14ac:dyDescent="0.25">
      <c r="A2420" s="5" t="s">
        <v>4741</v>
      </c>
      <c r="B2420" s="15" t="s">
        <v>4742</v>
      </c>
      <c r="C2420" s="20" t="s">
        <v>33</v>
      </c>
      <c r="D2420" s="46">
        <v>0</v>
      </c>
      <c r="E2420" s="57">
        <v>0</v>
      </c>
    </row>
    <row r="2421" spans="1:5" ht="45" x14ac:dyDescent="0.25">
      <c r="A2421" s="5" t="s">
        <v>4743</v>
      </c>
      <c r="B2421" s="15" t="s">
        <v>4744</v>
      </c>
      <c r="C2421" s="20" t="s">
        <v>33</v>
      </c>
      <c r="D2421" s="47">
        <v>0.91377675533294678</v>
      </c>
      <c r="E2421" s="58">
        <v>0.91245788335800171</v>
      </c>
    </row>
    <row r="2422" spans="1:5" ht="45" x14ac:dyDescent="0.25">
      <c r="A2422" s="5" t="s">
        <v>4745</v>
      </c>
      <c r="B2422" s="15" t="s">
        <v>4746</v>
      </c>
      <c r="C2422" s="20" t="s">
        <v>33</v>
      </c>
      <c r="D2422" s="46">
        <v>0</v>
      </c>
      <c r="E2422" s="57">
        <v>0</v>
      </c>
    </row>
    <row r="2423" spans="1:5" ht="45" x14ac:dyDescent="0.25">
      <c r="A2423" s="5" t="s">
        <v>4747</v>
      </c>
      <c r="B2423" s="15" t="s">
        <v>4748</v>
      </c>
      <c r="C2423" s="20" t="s">
        <v>1347</v>
      </c>
      <c r="D2423" s="46">
        <v>0</v>
      </c>
      <c r="E2423" s="57">
        <v>0</v>
      </c>
    </row>
    <row r="2424" spans="1:5" ht="45" x14ac:dyDescent="0.25">
      <c r="A2424" s="5" t="s">
        <v>4749</v>
      </c>
      <c r="B2424" s="15" t="s">
        <v>4750</v>
      </c>
      <c r="C2424" s="20" t="s">
        <v>1338</v>
      </c>
      <c r="D2424" s="46">
        <v>0</v>
      </c>
      <c r="E2424" s="57">
        <v>0</v>
      </c>
    </row>
    <row r="2425" spans="1:5" ht="45" x14ac:dyDescent="0.25">
      <c r="A2425" s="5" t="s">
        <v>4751</v>
      </c>
      <c r="B2425" s="15" t="s">
        <v>4752</v>
      </c>
      <c r="C2425" s="20" t="s">
        <v>1338</v>
      </c>
      <c r="D2425" s="46">
        <v>0</v>
      </c>
      <c r="E2425" s="57">
        <v>0</v>
      </c>
    </row>
    <row r="2426" spans="1:5" ht="45" x14ac:dyDescent="0.25">
      <c r="A2426" s="5" t="s">
        <v>4753</v>
      </c>
      <c r="B2426" s="15" t="s">
        <v>4754</v>
      </c>
      <c r="C2426" s="20" t="s">
        <v>1338</v>
      </c>
      <c r="D2426" s="46">
        <v>0</v>
      </c>
      <c r="E2426" s="57">
        <v>0</v>
      </c>
    </row>
    <row r="2427" spans="1:5" ht="45" x14ac:dyDescent="0.25">
      <c r="A2427" s="5" t="s">
        <v>4755</v>
      </c>
      <c r="B2427" s="15" t="s">
        <v>4756</v>
      </c>
      <c r="C2427" s="20" t="s">
        <v>1338</v>
      </c>
      <c r="D2427" s="46">
        <v>0</v>
      </c>
      <c r="E2427" s="57">
        <v>0</v>
      </c>
    </row>
    <row r="2428" spans="1:5" ht="45" x14ac:dyDescent="0.25">
      <c r="A2428" s="5" t="s">
        <v>4757</v>
      </c>
      <c r="B2428" s="15" t="s">
        <v>4758</v>
      </c>
      <c r="C2428" s="20" t="s">
        <v>1338</v>
      </c>
      <c r="D2428" s="46">
        <v>0</v>
      </c>
      <c r="E2428" s="57">
        <v>0</v>
      </c>
    </row>
    <row r="2429" spans="1:5" ht="45" x14ac:dyDescent="0.25">
      <c r="A2429" s="5" t="s">
        <v>4759</v>
      </c>
      <c r="B2429" s="15" t="s">
        <v>4760</v>
      </c>
      <c r="C2429" s="20" t="s">
        <v>33</v>
      </c>
      <c r="D2429" s="43">
        <v>20.949495315551758</v>
      </c>
      <c r="E2429" s="54">
        <v>20.949495315551758</v>
      </c>
    </row>
    <row r="2430" spans="1:5" ht="45" x14ac:dyDescent="0.25">
      <c r="A2430" s="5" t="s">
        <v>4761</v>
      </c>
      <c r="B2430" s="15" t="s">
        <v>4762</v>
      </c>
      <c r="C2430" s="20" t="s">
        <v>3790</v>
      </c>
      <c r="D2430" s="44">
        <v>85989.4921875</v>
      </c>
      <c r="E2430" s="55">
        <v>71348.546875</v>
      </c>
    </row>
    <row r="2431" spans="1:5" ht="30" x14ac:dyDescent="0.25">
      <c r="A2431" s="5" t="s">
        <v>4763</v>
      </c>
      <c r="B2431" s="15" t="s">
        <v>4764</v>
      </c>
      <c r="C2431" s="20" t="s">
        <v>38</v>
      </c>
      <c r="D2431" s="42">
        <v>1.0124009847640991</v>
      </c>
      <c r="E2431" s="53">
        <v>1.0124000310897827</v>
      </c>
    </row>
    <row r="2432" spans="1:5" ht="30" x14ac:dyDescent="0.25">
      <c r="A2432" s="5" t="s">
        <v>4765</v>
      </c>
      <c r="B2432" s="15" t="s">
        <v>4766</v>
      </c>
      <c r="C2432" s="20" t="s">
        <v>30</v>
      </c>
      <c r="D2432" s="43">
        <v>32.180335998535156</v>
      </c>
      <c r="E2432" s="54">
        <v>30.000160217285156</v>
      </c>
    </row>
    <row r="2433" spans="1:5" ht="30" x14ac:dyDescent="0.25">
      <c r="A2433" s="5" t="s">
        <v>4767</v>
      </c>
      <c r="B2433" s="15" t="s">
        <v>4768</v>
      </c>
      <c r="C2433" s="20" t="s">
        <v>41</v>
      </c>
      <c r="D2433" s="45">
        <v>109.93771362304688</v>
      </c>
      <c r="E2433" s="54">
        <v>91.17034912109375</v>
      </c>
    </row>
    <row r="2434" spans="1:5" ht="30" x14ac:dyDescent="0.25">
      <c r="A2434" s="5" t="s">
        <v>4769</v>
      </c>
      <c r="B2434" s="15" t="s">
        <v>4770</v>
      </c>
      <c r="C2434" s="20" t="s">
        <v>41</v>
      </c>
      <c r="D2434" s="46">
        <v>0</v>
      </c>
      <c r="E2434" s="57">
        <v>0</v>
      </c>
    </row>
    <row r="2435" spans="1:5" ht="45" x14ac:dyDescent="0.25">
      <c r="A2435" s="5" t="s">
        <v>4771</v>
      </c>
      <c r="B2435" s="15" t="s">
        <v>4772</v>
      </c>
      <c r="C2435" s="20" t="s">
        <v>371</v>
      </c>
      <c r="D2435" s="46">
        <v>0</v>
      </c>
      <c r="E2435" s="57">
        <v>0</v>
      </c>
    </row>
    <row r="2436" spans="1:5" ht="45" x14ac:dyDescent="0.25">
      <c r="A2436" s="5" t="s">
        <v>4773</v>
      </c>
      <c r="B2436" s="15" t="s">
        <v>4774</v>
      </c>
      <c r="C2436" s="20" t="s">
        <v>33</v>
      </c>
      <c r="D2436" s="43">
        <v>59.558887481689453</v>
      </c>
      <c r="E2436" s="54">
        <v>70.777122497558594</v>
      </c>
    </row>
    <row r="2437" spans="1:5" ht="30" x14ac:dyDescent="0.25">
      <c r="A2437" s="5" t="s">
        <v>4775</v>
      </c>
      <c r="B2437" s="15" t="s">
        <v>4776</v>
      </c>
      <c r="C2437" s="20" t="s">
        <v>376</v>
      </c>
      <c r="D2437" s="47">
        <v>0.22183829545974731</v>
      </c>
      <c r="E2437" s="58">
        <v>0.21582317352294922</v>
      </c>
    </row>
    <row r="2438" spans="1:5" ht="30" x14ac:dyDescent="0.25">
      <c r="A2438" s="5" t="s">
        <v>4777</v>
      </c>
      <c r="B2438" s="15" t="s">
        <v>4778</v>
      </c>
      <c r="C2438" s="20" t="s">
        <v>371</v>
      </c>
      <c r="D2438" s="42">
        <v>7.3473086357116699</v>
      </c>
      <c r="E2438" s="53">
        <v>5.1202263832092285</v>
      </c>
    </row>
    <row r="2439" spans="1:5" ht="45" x14ac:dyDescent="0.25">
      <c r="A2439" s="5" t="s">
        <v>4779</v>
      </c>
      <c r="B2439" s="15" t="s">
        <v>4780</v>
      </c>
      <c r="C2439" s="20" t="s">
        <v>3752</v>
      </c>
      <c r="D2439" s="43">
        <v>28.657535552978516</v>
      </c>
      <c r="E2439" s="54">
        <v>28.642177581787109</v>
      </c>
    </row>
    <row r="2440" spans="1:5" ht="30" x14ac:dyDescent="0.25">
      <c r="A2440" s="5" t="s">
        <v>4781</v>
      </c>
      <c r="B2440" s="15" t="s">
        <v>4782</v>
      </c>
      <c r="C2440" s="20" t="s">
        <v>41</v>
      </c>
      <c r="D2440" s="47">
        <v>4.9716439098119736E-2</v>
      </c>
      <c r="E2440" s="58">
        <v>4.1191961616277695E-2</v>
      </c>
    </row>
    <row r="2441" spans="1:5" ht="30" x14ac:dyDescent="0.25">
      <c r="A2441" s="5" t="s">
        <v>4783</v>
      </c>
      <c r="B2441" s="15" t="s">
        <v>4784</v>
      </c>
      <c r="C2441" s="20" t="s">
        <v>162</v>
      </c>
      <c r="D2441" s="43">
        <v>26.722091674804688</v>
      </c>
      <c r="E2441" s="54">
        <v>22.013971328735352</v>
      </c>
    </row>
    <row r="2442" spans="1:5" ht="30" x14ac:dyDescent="0.25">
      <c r="A2442" s="5" t="s">
        <v>4785</v>
      </c>
      <c r="B2442" s="15" t="s">
        <v>4786</v>
      </c>
      <c r="C2442" s="20" t="s">
        <v>3759</v>
      </c>
      <c r="D2442" s="42">
        <v>1.1428098678588867</v>
      </c>
      <c r="E2442" s="53">
        <v>1.1504107713699341</v>
      </c>
    </row>
    <row r="2443" spans="1:5" ht="45" x14ac:dyDescent="0.25">
      <c r="A2443" s="5" t="s">
        <v>4787</v>
      </c>
      <c r="B2443" s="15" t="s">
        <v>4788</v>
      </c>
      <c r="C2443" s="20" t="s">
        <v>33</v>
      </c>
      <c r="D2443" s="43">
        <v>75.874130249023438</v>
      </c>
      <c r="E2443" s="54">
        <v>75.764625549316406</v>
      </c>
    </row>
    <row r="2444" spans="1:5" ht="45" x14ac:dyDescent="0.25">
      <c r="A2444" s="5" t="s">
        <v>4789</v>
      </c>
      <c r="B2444" s="15" t="s">
        <v>4790</v>
      </c>
      <c r="C2444" s="20" t="s">
        <v>33</v>
      </c>
      <c r="D2444" s="43">
        <v>20.357677459716797</v>
      </c>
      <c r="E2444" s="54">
        <v>20.328296661376953</v>
      </c>
    </row>
    <row r="2445" spans="1:5" ht="45" x14ac:dyDescent="0.25">
      <c r="A2445" s="5" t="s">
        <v>4791</v>
      </c>
      <c r="B2445" s="15" t="s">
        <v>4792</v>
      </c>
      <c r="C2445" s="20" t="s">
        <v>33</v>
      </c>
      <c r="D2445" s="47">
        <v>2.9446981847286224E-2</v>
      </c>
      <c r="E2445" s="58">
        <v>2.9404481872916222E-2</v>
      </c>
    </row>
    <row r="2446" spans="1:5" ht="45" x14ac:dyDescent="0.25">
      <c r="A2446" s="5" t="s">
        <v>4793</v>
      </c>
      <c r="B2446" s="15" t="s">
        <v>4794</v>
      </c>
      <c r="C2446" s="20" t="s">
        <v>33</v>
      </c>
      <c r="D2446" s="42">
        <v>2.8249666690826416</v>
      </c>
      <c r="E2446" s="53">
        <v>2.9652163982391357</v>
      </c>
    </row>
    <row r="2447" spans="1:5" ht="45" x14ac:dyDescent="0.25">
      <c r="A2447" s="5" t="s">
        <v>4795</v>
      </c>
      <c r="B2447" s="15" t="s">
        <v>4796</v>
      </c>
      <c r="C2447" s="20" t="s">
        <v>33</v>
      </c>
      <c r="D2447" s="46">
        <v>0</v>
      </c>
      <c r="E2447" s="57">
        <v>0</v>
      </c>
    </row>
    <row r="2448" spans="1:5" ht="45" x14ac:dyDescent="0.25">
      <c r="A2448" s="5" t="s">
        <v>4797</v>
      </c>
      <c r="B2448" s="15" t="s">
        <v>4798</v>
      </c>
      <c r="C2448" s="20" t="s">
        <v>33</v>
      </c>
      <c r="D2448" s="47">
        <v>0.91377675533294678</v>
      </c>
      <c r="E2448" s="58">
        <v>0.91245788335800171</v>
      </c>
    </row>
    <row r="2449" spans="1:5" ht="45" x14ac:dyDescent="0.25">
      <c r="A2449" s="5" t="s">
        <v>4799</v>
      </c>
      <c r="B2449" s="15" t="s">
        <v>4800</v>
      </c>
      <c r="C2449" s="20" t="s">
        <v>33</v>
      </c>
      <c r="D2449" s="46">
        <v>0</v>
      </c>
      <c r="E2449" s="57">
        <v>0</v>
      </c>
    </row>
    <row r="2450" spans="1:5" ht="45" x14ac:dyDescent="0.25">
      <c r="A2450" s="5" t="s">
        <v>4801</v>
      </c>
      <c r="B2450" s="15" t="s">
        <v>4802</v>
      </c>
      <c r="C2450" s="20" t="s">
        <v>1347</v>
      </c>
      <c r="D2450" s="46">
        <v>0</v>
      </c>
      <c r="E2450" s="57">
        <v>0</v>
      </c>
    </row>
    <row r="2451" spans="1:5" ht="30" x14ac:dyDescent="0.25">
      <c r="A2451" s="5" t="s">
        <v>4803</v>
      </c>
      <c r="B2451" s="15" t="s">
        <v>4804</v>
      </c>
      <c r="C2451" s="20" t="s">
        <v>1338</v>
      </c>
      <c r="D2451" s="46">
        <v>0</v>
      </c>
      <c r="E2451" s="57">
        <v>0</v>
      </c>
    </row>
    <row r="2452" spans="1:5" ht="30" x14ac:dyDescent="0.25">
      <c r="A2452" s="5" t="s">
        <v>4805</v>
      </c>
      <c r="B2452" s="15" t="s">
        <v>4806</v>
      </c>
      <c r="C2452" s="20" t="s">
        <v>1338</v>
      </c>
      <c r="D2452" s="46">
        <v>0</v>
      </c>
      <c r="E2452" s="57">
        <v>0</v>
      </c>
    </row>
    <row r="2453" spans="1:5" ht="30" x14ac:dyDescent="0.25">
      <c r="A2453" s="5" t="s">
        <v>4807</v>
      </c>
      <c r="B2453" s="15" t="s">
        <v>4808</v>
      </c>
      <c r="C2453" s="20" t="s">
        <v>1338</v>
      </c>
      <c r="D2453" s="46">
        <v>0</v>
      </c>
      <c r="E2453" s="57">
        <v>0</v>
      </c>
    </row>
    <row r="2454" spans="1:5" ht="30" x14ac:dyDescent="0.25">
      <c r="A2454" s="5" t="s">
        <v>4809</v>
      </c>
      <c r="B2454" s="15" t="s">
        <v>4810</v>
      </c>
      <c r="C2454" s="20" t="s">
        <v>1338</v>
      </c>
      <c r="D2454" s="46">
        <v>0</v>
      </c>
      <c r="E2454" s="57">
        <v>0</v>
      </c>
    </row>
    <row r="2455" spans="1:5" ht="30" x14ac:dyDescent="0.25">
      <c r="A2455" s="5" t="s">
        <v>4811</v>
      </c>
      <c r="B2455" s="15" t="s">
        <v>4812</v>
      </c>
      <c r="C2455" s="20" t="s">
        <v>1338</v>
      </c>
      <c r="D2455" s="46">
        <v>0</v>
      </c>
      <c r="E2455" s="57">
        <v>0</v>
      </c>
    </row>
    <row r="2456" spans="1:5" ht="30" x14ac:dyDescent="0.25">
      <c r="A2456" s="5" t="s">
        <v>4813</v>
      </c>
      <c r="B2456" s="15" t="s">
        <v>4814</v>
      </c>
      <c r="C2456" s="20" t="s">
        <v>33</v>
      </c>
      <c r="D2456" s="43">
        <v>20.949495315551758</v>
      </c>
      <c r="E2456" s="54">
        <v>20.949495315551758</v>
      </c>
    </row>
    <row r="2457" spans="1:5" ht="45" x14ac:dyDescent="0.25">
      <c r="A2457" s="5" t="s">
        <v>4815</v>
      </c>
      <c r="B2457" s="15" t="s">
        <v>4816</v>
      </c>
      <c r="C2457" s="20" t="s">
        <v>3790</v>
      </c>
      <c r="D2457" s="44">
        <v>85989.4921875</v>
      </c>
      <c r="E2457" s="55">
        <v>71348.546875</v>
      </c>
    </row>
    <row r="2458" spans="1:5" ht="45" x14ac:dyDescent="0.25">
      <c r="A2458" s="5" t="s">
        <v>4817</v>
      </c>
      <c r="B2458" s="15" t="s">
        <v>4818</v>
      </c>
      <c r="C2458" s="20" t="s">
        <v>38</v>
      </c>
      <c r="D2458" s="42">
        <v>1.0893864631652832</v>
      </c>
      <c r="E2458" s="53">
        <v>1.0893855094909668</v>
      </c>
    </row>
    <row r="2459" spans="1:5" ht="45" x14ac:dyDescent="0.25">
      <c r="A2459" s="5" t="s">
        <v>4819</v>
      </c>
      <c r="B2459" s="15" t="s">
        <v>4820</v>
      </c>
      <c r="C2459" s="20" t="s">
        <v>30</v>
      </c>
      <c r="D2459" s="43">
        <v>39.697731018066406</v>
      </c>
      <c r="E2459" s="54">
        <v>37.455062866210938</v>
      </c>
    </row>
    <row r="2460" spans="1:5" ht="45" x14ac:dyDescent="0.25">
      <c r="A2460" s="5" t="s">
        <v>4821</v>
      </c>
      <c r="B2460" s="15" t="s">
        <v>4822</v>
      </c>
      <c r="C2460" s="20" t="s">
        <v>41</v>
      </c>
      <c r="D2460" s="45">
        <v>109.93771362304688</v>
      </c>
      <c r="E2460" s="54">
        <v>91.17034912109375</v>
      </c>
    </row>
    <row r="2461" spans="1:5" ht="45" x14ac:dyDescent="0.25">
      <c r="A2461" s="5" t="s">
        <v>4823</v>
      </c>
      <c r="B2461" s="15" t="s">
        <v>4824</v>
      </c>
      <c r="C2461" s="20" t="s">
        <v>41</v>
      </c>
      <c r="D2461" s="46">
        <v>0</v>
      </c>
      <c r="E2461" s="57">
        <v>0</v>
      </c>
    </row>
    <row r="2462" spans="1:5" ht="45" x14ac:dyDescent="0.25">
      <c r="A2462" s="5" t="s">
        <v>4825</v>
      </c>
      <c r="B2462" s="15" t="s">
        <v>4826</v>
      </c>
      <c r="C2462" s="20" t="s">
        <v>371</v>
      </c>
      <c r="D2462" s="46">
        <v>0</v>
      </c>
      <c r="E2462" s="57">
        <v>0</v>
      </c>
    </row>
    <row r="2463" spans="1:5" ht="45" x14ac:dyDescent="0.25">
      <c r="A2463" s="5" t="s">
        <v>4827</v>
      </c>
      <c r="B2463" s="15" t="s">
        <v>4828</v>
      </c>
      <c r="C2463" s="20" t="s">
        <v>33</v>
      </c>
      <c r="D2463" s="43">
        <v>42.407791137695313</v>
      </c>
      <c r="E2463" s="54">
        <v>50.229022979736328</v>
      </c>
    </row>
    <row r="2464" spans="1:5" ht="45" x14ac:dyDescent="0.25">
      <c r="A2464" s="5" t="s">
        <v>4829</v>
      </c>
      <c r="B2464" s="15" t="s">
        <v>4830</v>
      </c>
      <c r="C2464" s="20" t="s">
        <v>376</v>
      </c>
      <c r="D2464" s="47">
        <v>0.22546721994876862</v>
      </c>
      <c r="E2464" s="58">
        <v>0.21942892670631409</v>
      </c>
    </row>
    <row r="2465" spans="1:5" ht="45" x14ac:dyDescent="0.25">
      <c r="A2465" s="5" t="s">
        <v>4831</v>
      </c>
      <c r="B2465" s="15" t="s">
        <v>4832</v>
      </c>
      <c r="C2465" s="20" t="s">
        <v>371</v>
      </c>
      <c r="D2465" s="43">
        <v>15.041326522827148</v>
      </c>
      <c r="E2465" s="54">
        <v>12.755416870117188</v>
      </c>
    </row>
    <row r="2466" spans="1:5" ht="45" x14ac:dyDescent="0.25">
      <c r="A2466" s="5" t="s">
        <v>4833</v>
      </c>
      <c r="B2466" s="15" t="s">
        <v>4834</v>
      </c>
      <c r="C2466" s="20" t="s">
        <v>3752</v>
      </c>
      <c r="D2466" s="43">
        <v>28.657535552978516</v>
      </c>
      <c r="E2466" s="54">
        <v>28.642177581787109</v>
      </c>
    </row>
    <row r="2467" spans="1:5" ht="45" x14ac:dyDescent="0.25">
      <c r="A2467" s="5" t="s">
        <v>4835</v>
      </c>
      <c r="B2467" s="15" t="s">
        <v>4836</v>
      </c>
      <c r="C2467" s="20" t="s">
        <v>41</v>
      </c>
      <c r="D2467" s="47">
        <v>4.9716439098119736E-2</v>
      </c>
      <c r="E2467" s="58">
        <v>4.1191961616277695E-2</v>
      </c>
    </row>
    <row r="2468" spans="1:5" ht="45" x14ac:dyDescent="0.25">
      <c r="A2468" s="5" t="s">
        <v>4837</v>
      </c>
      <c r="B2468" s="15" t="s">
        <v>4838</v>
      </c>
      <c r="C2468" s="20" t="s">
        <v>162</v>
      </c>
      <c r="D2468" s="43">
        <v>25.445096969604492</v>
      </c>
      <c r="E2468" s="54">
        <v>20.961372375488281</v>
      </c>
    </row>
    <row r="2469" spans="1:5" ht="45" x14ac:dyDescent="0.25">
      <c r="A2469" s="5" t="s">
        <v>4839</v>
      </c>
      <c r="B2469" s="15" t="s">
        <v>4840</v>
      </c>
      <c r="C2469" s="20" t="s">
        <v>3759</v>
      </c>
      <c r="D2469" s="42">
        <v>1.2001633644104004</v>
      </c>
      <c r="E2469" s="53">
        <v>1.2081800699234009</v>
      </c>
    </row>
    <row r="2470" spans="1:5" ht="45" x14ac:dyDescent="0.25">
      <c r="A2470" s="5" t="s">
        <v>4841</v>
      </c>
      <c r="B2470" s="15" t="s">
        <v>4842</v>
      </c>
      <c r="C2470" s="20" t="s">
        <v>33</v>
      </c>
      <c r="D2470" s="43">
        <v>75.874130249023438</v>
      </c>
      <c r="E2470" s="54">
        <v>75.764625549316406</v>
      </c>
    </row>
    <row r="2471" spans="1:5" ht="45" x14ac:dyDescent="0.25">
      <c r="A2471" s="5" t="s">
        <v>4843</v>
      </c>
      <c r="B2471" s="15" t="s">
        <v>4844</v>
      </c>
      <c r="C2471" s="20" t="s">
        <v>33</v>
      </c>
      <c r="D2471" s="43">
        <v>20.357677459716797</v>
      </c>
      <c r="E2471" s="54">
        <v>20.328296661376953</v>
      </c>
    </row>
    <row r="2472" spans="1:5" ht="45" x14ac:dyDescent="0.25">
      <c r="A2472" s="5" t="s">
        <v>4845</v>
      </c>
      <c r="B2472" s="15" t="s">
        <v>4846</v>
      </c>
      <c r="C2472" s="20" t="s">
        <v>33</v>
      </c>
      <c r="D2472" s="47">
        <v>2.9446981847286224E-2</v>
      </c>
      <c r="E2472" s="58">
        <v>2.9404481872916222E-2</v>
      </c>
    </row>
    <row r="2473" spans="1:5" ht="45" x14ac:dyDescent="0.25">
      <c r="A2473" s="5" t="s">
        <v>4847</v>
      </c>
      <c r="B2473" s="15" t="s">
        <v>4848</v>
      </c>
      <c r="C2473" s="20" t="s">
        <v>33</v>
      </c>
      <c r="D2473" s="42">
        <v>2.8249666690826416</v>
      </c>
      <c r="E2473" s="53">
        <v>2.9652163982391357</v>
      </c>
    </row>
    <row r="2474" spans="1:5" ht="60" x14ac:dyDescent="0.25">
      <c r="A2474" s="5" t="s">
        <v>4849</v>
      </c>
      <c r="B2474" s="15" t="s">
        <v>4850</v>
      </c>
      <c r="C2474" s="20" t="s">
        <v>33</v>
      </c>
      <c r="D2474" s="46">
        <v>0</v>
      </c>
      <c r="E2474" s="57">
        <v>0</v>
      </c>
    </row>
    <row r="2475" spans="1:5" ht="45" x14ac:dyDescent="0.25">
      <c r="A2475" s="5" t="s">
        <v>4851</v>
      </c>
      <c r="B2475" s="15" t="s">
        <v>4852</v>
      </c>
      <c r="C2475" s="20" t="s">
        <v>33</v>
      </c>
      <c r="D2475" s="47">
        <v>0.91377675533294678</v>
      </c>
      <c r="E2475" s="58">
        <v>0.91245788335800171</v>
      </c>
    </row>
    <row r="2476" spans="1:5" ht="45" x14ac:dyDescent="0.25">
      <c r="A2476" s="5" t="s">
        <v>4853</v>
      </c>
      <c r="B2476" s="15" t="s">
        <v>4854</v>
      </c>
      <c r="C2476" s="20" t="s">
        <v>33</v>
      </c>
      <c r="D2476" s="46">
        <v>0</v>
      </c>
      <c r="E2476" s="57">
        <v>0</v>
      </c>
    </row>
    <row r="2477" spans="1:5" ht="45" x14ac:dyDescent="0.25">
      <c r="A2477" s="5" t="s">
        <v>4855</v>
      </c>
      <c r="B2477" s="15" t="s">
        <v>4856</v>
      </c>
      <c r="C2477" s="20" t="s">
        <v>1347</v>
      </c>
      <c r="D2477" s="46">
        <v>0</v>
      </c>
      <c r="E2477" s="57">
        <v>0</v>
      </c>
    </row>
    <row r="2478" spans="1:5" ht="45" x14ac:dyDescent="0.25">
      <c r="A2478" s="5" t="s">
        <v>4857</v>
      </c>
      <c r="B2478" s="15" t="s">
        <v>4858</v>
      </c>
      <c r="C2478" s="20" t="s">
        <v>1338</v>
      </c>
      <c r="D2478" s="46">
        <v>0</v>
      </c>
      <c r="E2478" s="57">
        <v>0</v>
      </c>
    </row>
    <row r="2479" spans="1:5" ht="45" x14ac:dyDescent="0.25">
      <c r="A2479" s="5" t="s">
        <v>4859</v>
      </c>
      <c r="B2479" s="15" t="s">
        <v>4860</v>
      </c>
      <c r="C2479" s="20" t="s">
        <v>1338</v>
      </c>
      <c r="D2479" s="46">
        <v>0</v>
      </c>
      <c r="E2479" s="57">
        <v>0</v>
      </c>
    </row>
    <row r="2480" spans="1:5" ht="45" x14ac:dyDescent="0.25">
      <c r="A2480" s="5" t="s">
        <v>4861</v>
      </c>
      <c r="B2480" s="15" t="s">
        <v>4862</v>
      </c>
      <c r="C2480" s="20" t="s">
        <v>1338</v>
      </c>
      <c r="D2480" s="46">
        <v>0</v>
      </c>
      <c r="E2480" s="57">
        <v>0</v>
      </c>
    </row>
    <row r="2481" spans="1:5" ht="45" x14ac:dyDescent="0.25">
      <c r="A2481" s="5" t="s">
        <v>4863</v>
      </c>
      <c r="B2481" s="15" t="s">
        <v>4864</v>
      </c>
      <c r="C2481" s="20" t="s">
        <v>1338</v>
      </c>
      <c r="D2481" s="46">
        <v>0</v>
      </c>
      <c r="E2481" s="57">
        <v>0</v>
      </c>
    </row>
    <row r="2482" spans="1:5" ht="45" x14ac:dyDescent="0.25">
      <c r="A2482" s="5" t="s">
        <v>4865</v>
      </c>
      <c r="B2482" s="15" t="s">
        <v>4866</v>
      </c>
      <c r="C2482" s="20" t="s">
        <v>1338</v>
      </c>
      <c r="D2482" s="46">
        <v>0</v>
      </c>
      <c r="E2482" s="57">
        <v>0</v>
      </c>
    </row>
    <row r="2483" spans="1:5" ht="45" x14ac:dyDescent="0.25">
      <c r="A2483" s="5" t="s">
        <v>4867</v>
      </c>
      <c r="B2483" s="15" t="s">
        <v>4868</v>
      </c>
      <c r="C2483" s="20" t="s">
        <v>33</v>
      </c>
      <c r="D2483" s="43">
        <v>20.949495315551758</v>
      </c>
      <c r="E2483" s="54">
        <v>20.949495315551758</v>
      </c>
    </row>
    <row r="2484" spans="1:5" ht="45" x14ac:dyDescent="0.25">
      <c r="A2484" s="5" t="s">
        <v>4869</v>
      </c>
      <c r="B2484" s="15" t="s">
        <v>4870</v>
      </c>
      <c r="C2484" s="20" t="s">
        <v>3790</v>
      </c>
      <c r="D2484" s="44">
        <v>85989.4921875</v>
      </c>
      <c r="E2484" s="55">
        <v>71348.546875</v>
      </c>
    </row>
    <row r="2485" spans="1:5" ht="30" x14ac:dyDescent="0.25">
      <c r="A2485" s="5" t="s">
        <v>4871</v>
      </c>
      <c r="B2485" s="15" t="s">
        <v>4872</v>
      </c>
      <c r="C2485" s="20" t="s">
        <v>38</v>
      </c>
      <c r="D2485" s="42">
        <v>1.0893864631652832</v>
      </c>
      <c r="E2485" s="53">
        <v>1.0893855094909668</v>
      </c>
    </row>
    <row r="2486" spans="1:5" ht="45" x14ac:dyDescent="0.25">
      <c r="A2486" s="5" t="s">
        <v>4873</v>
      </c>
      <c r="B2486" s="15" t="s">
        <v>4874</v>
      </c>
      <c r="C2486" s="20" t="s">
        <v>30</v>
      </c>
      <c r="D2486" s="43">
        <v>39.697731018066406</v>
      </c>
      <c r="E2486" s="54">
        <v>37.455062866210938</v>
      </c>
    </row>
    <row r="2487" spans="1:5" ht="30" x14ac:dyDescent="0.25">
      <c r="A2487" s="5" t="s">
        <v>4875</v>
      </c>
      <c r="B2487" s="15" t="s">
        <v>4876</v>
      </c>
      <c r="C2487" s="20" t="s">
        <v>41</v>
      </c>
      <c r="D2487" s="45">
        <v>109.93771362304688</v>
      </c>
      <c r="E2487" s="54">
        <v>91.17034912109375</v>
      </c>
    </row>
    <row r="2488" spans="1:5" ht="45" x14ac:dyDescent="0.25">
      <c r="A2488" s="5" t="s">
        <v>4877</v>
      </c>
      <c r="B2488" s="15" t="s">
        <v>4878</v>
      </c>
      <c r="C2488" s="20" t="s">
        <v>41</v>
      </c>
      <c r="D2488" s="46">
        <v>0</v>
      </c>
      <c r="E2488" s="57">
        <v>0</v>
      </c>
    </row>
    <row r="2489" spans="1:5" ht="45" x14ac:dyDescent="0.25">
      <c r="A2489" s="5" t="s">
        <v>4879</v>
      </c>
      <c r="B2489" s="15" t="s">
        <v>4880</v>
      </c>
      <c r="C2489" s="20" t="s">
        <v>371</v>
      </c>
      <c r="D2489" s="46">
        <v>0</v>
      </c>
      <c r="E2489" s="57">
        <v>0</v>
      </c>
    </row>
    <row r="2490" spans="1:5" ht="45" x14ac:dyDescent="0.25">
      <c r="A2490" s="5" t="s">
        <v>4881</v>
      </c>
      <c r="B2490" s="15" t="s">
        <v>4882</v>
      </c>
      <c r="C2490" s="20" t="s">
        <v>33</v>
      </c>
      <c r="D2490" s="43">
        <v>42.407791137695313</v>
      </c>
      <c r="E2490" s="54">
        <v>50.229022979736328</v>
      </c>
    </row>
    <row r="2491" spans="1:5" ht="30" x14ac:dyDescent="0.25">
      <c r="A2491" s="5" t="s">
        <v>4883</v>
      </c>
      <c r="B2491" s="15" t="s">
        <v>4884</v>
      </c>
      <c r="C2491" s="20" t="s">
        <v>376</v>
      </c>
      <c r="D2491" s="47">
        <v>0.22546721994876862</v>
      </c>
      <c r="E2491" s="58">
        <v>0.21942892670631409</v>
      </c>
    </row>
    <row r="2492" spans="1:5" ht="30" x14ac:dyDescent="0.25">
      <c r="A2492" s="5" t="s">
        <v>4885</v>
      </c>
      <c r="B2492" s="15" t="s">
        <v>4886</v>
      </c>
      <c r="C2492" s="20" t="s">
        <v>371</v>
      </c>
      <c r="D2492" s="43">
        <v>15.041326522827148</v>
      </c>
      <c r="E2492" s="54">
        <v>12.755416870117188</v>
      </c>
    </row>
    <row r="2493" spans="1:5" ht="45" x14ac:dyDescent="0.25">
      <c r="A2493" s="5" t="s">
        <v>4887</v>
      </c>
      <c r="B2493" s="15" t="s">
        <v>4888</v>
      </c>
      <c r="C2493" s="20" t="s">
        <v>3752</v>
      </c>
      <c r="D2493" s="43">
        <v>28.657535552978516</v>
      </c>
      <c r="E2493" s="54">
        <v>28.642177581787109</v>
      </c>
    </row>
    <row r="2494" spans="1:5" ht="45" x14ac:dyDescent="0.25">
      <c r="A2494" s="5" t="s">
        <v>4889</v>
      </c>
      <c r="B2494" s="15" t="s">
        <v>4890</v>
      </c>
      <c r="C2494" s="20" t="s">
        <v>41</v>
      </c>
      <c r="D2494" s="47">
        <v>4.9716439098119736E-2</v>
      </c>
      <c r="E2494" s="58">
        <v>4.1191961616277695E-2</v>
      </c>
    </row>
    <row r="2495" spans="1:5" ht="45" x14ac:dyDescent="0.25">
      <c r="A2495" s="5" t="s">
        <v>4891</v>
      </c>
      <c r="B2495" s="15" t="s">
        <v>4892</v>
      </c>
      <c r="C2495" s="20" t="s">
        <v>162</v>
      </c>
      <c r="D2495" s="43">
        <v>25.445096969604492</v>
      </c>
      <c r="E2495" s="54">
        <v>20.961372375488281</v>
      </c>
    </row>
    <row r="2496" spans="1:5" ht="30" x14ac:dyDescent="0.25">
      <c r="A2496" s="5" t="s">
        <v>4893</v>
      </c>
      <c r="B2496" s="15" t="s">
        <v>4894</v>
      </c>
      <c r="C2496" s="20" t="s">
        <v>3759</v>
      </c>
      <c r="D2496" s="42">
        <v>1.2001633644104004</v>
      </c>
      <c r="E2496" s="53">
        <v>1.2081800699234009</v>
      </c>
    </row>
    <row r="2497" spans="1:5" ht="45" x14ac:dyDescent="0.25">
      <c r="A2497" s="5" t="s">
        <v>4895</v>
      </c>
      <c r="B2497" s="15" t="s">
        <v>4896</v>
      </c>
      <c r="C2497" s="20" t="s">
        <v>33</v>
      </c>
      <c r="D2497" s="43">
        <v>75.874130249023438</v>
      </c>
      <c r="E2497" s="54">
        <v>75.764625549316406</v>
      </c>
    </row>
    <row r="2498" spans="1:5" ht="45" x14ac:dyDescent="0.25">
      <c r="A2498" s="5" t="s">
        <v>4897</v>
      </c>
      <c r="B2498" s="15" t="s">
        <v>4898</v>
      </c>
      <c r="C2498" s="20" t="s">
        <v>33</v>
      </c>
      <c r="D2498" s="43">
        <v>20.357677459716797</v>
      </c>
      <c r="E2498" s="54">
        <v>20.328296661376953</v>
      </c>
    </row>
    <row r="2499" spans="1:5" ht="45" x14ac:dyDescent="0.25">
      <c r="A2499" s="5" t="s">
        <v>4899</v>
      </c>
      <c r="B2499" s="15" t="s">
        <v>4900</v>
      </c>
      <c r="C2499" s="20" t="s">
        <v>33</v>
      </c>
      <c r="D2499" s="47">
        <v>2.9446981847286224E-2</v>
      </c>
      <c r="E2499" s="58">
        <v>2.9404481872916222E-2</v>
      </c>
    </row>
    <row r="2500" spans="1:5" ht="45" x14ac:dyDescent="0.25">
      <c r="A2500" s="5" t="s">
        <v>4901</v>
      </c>
      <c r="B2500" s="15" t="s">
        <v>4902</v>
      </c>
      <c r="C2500" s="20" t="s">
        <v>33</v>
      </c>
      <c r="D2500" s="42">
        <v>2.8249666690826416</v>
      </c>
      <c r="E2500" s="53">
        <v>2.9652163982391357</v>
      </c>
    </row>
    <row r="2501" spans="1:5" ht="45" x14ac:dyDescent="0.25">
      <c r="A2501" s="5" t="s">
        <v>4903</v>
      </c>
      <c r="B2501" s="15" t="s">
        <v>4904</v>
      </c>
      <c r="C2501" s="20" t="s">
        <v>33</v>
      </c>
      <c r="D2501" s="46">
        <v>0</v>
      </c>
      <c r="E2501" s="57">
        <v>0</v>
      </c>
    </row>
    <row r="2502" spans="1:5" ht="45" x14ac:dyDescent="0.25">
      <c r="A2502" s="5" t="s">
        <v>4905</v>
      </c>
      <c r="B2502" s="15" t="s">
        <v>4906</v>
      </c>
      <c r="C2502" s="20" t="s">
        <v>33</v>
      </c>
      <c r="D2502" s="47">
        <v>0.91377675533294678</v>
      </c>
      <c r="E2502" s="58">
        <v>0.91245788335800171</v>
      </c>
    </row>
    <row r="2503" spans="1:5" ht="45" x14ac:dyDescent="0.25">
      <c r="A2503" s="5" t="s">
        <v>4907</v>
      </c>
      <c r="B2503" s="15" t="s">
        <v>4908</v>
      </c>
      <c r="C2503" s="20" t="s">
        <v>33</v>
      </c>
      <c r="D2503" s="46">
        <v>0</v>
      </c>
      <c r="E2503" s="57">
        <v>0</v>
      </c>
    </row>
    <row r="2504" spans="1:5" ht="45" x14ac:dyDescent="0.25">
      <c r="A2504" s="5" t="s">
        <v>4909</v>
      </c>
      <c r="B2504" s="15" t="s">
        <v>4910</v>
      </c>
      <c r="C2504" s="20" t="s">
        <v>1347</v>
      </c>
      <c r="D2504" s="46">
        <v>0</v>
      </c>
      <c r="E2504" s="57">
        <v>0</v>
      </c>
    </row>
    <row r="2505" spans="1:5" ht="45" x14ac:dyDescent="0.25">
      <c r="A2505" s="5" t="s">
        <v>4911</v>
      </c>
      <c r="B2505" s="15" t="s">
        <v>4912</v>
      </c>
      <c r="C2505" s="20" t="s">
        <v>1338</v>
      </c>
      <c r="D2505" s="46">
        <v>0</v>
      </c>
      <c r="E2505" s="57">
        <v>0</v>
      </c>
    </row>
    <row r="2506" spans="1:5" ht="45" x14ac:dyDescent="0.25">
      <c r="A2506" s="5" t="s">
        <v>4913</v>
      </c>
      <c r="B2506" s="15" t="s">
        <v>4914</v>
      </c>
      <c r="C2506" s="20" t="s">
        <v>1338</v>
      </c>
      <c r="D2506" s="46">
        <v>0</v>
      </c>
      <c r="E2506" s="57">
        <v>0</v>
      </c>
    </row>
    <row r="2507" spans="1:5" ht="45" x14ac:dyDescent="0.25">
      <c r="A2507" s="5" t="s">
        <v>4915</v>
      </c>
      <c r="B2507" s="15" t="s">
        <v>4916</v>
      </c>
      <c r="C2507" s="20" t="s">
        <v>1338</v>
      </c>
      <c r="D2507" s="46">
        <v>0</v>
      </c>
      <c r="E2507" s="57">
        <v>0</v>
      </c>
    </row>
    <row r="2508" spans="1:5" ht="45" x14ac:dyDescent="0.25">
      <c r="A2508" s="5" t="s">
        <v>4917</v>
      </c>
      <c r="B2508" s="15" t="s">
        <v>4918</v>
      </c>
      <c r="C2508" s="20" t="s">
        <v>1338</v>
      </c>
      <c r="D2508" s="46">
        <v>0</v>
      </c>
      <c r="E2508" s="57">
        <v>0</v>
      </c>
    </row>
    <row r="2509" spans="1:5" ht="45" x14ac:dyDescent="0.25">
      <c r="A2509" s="5" t="s">
        <v>4919</v>
      </c>
      <c r="B2509" s="15" t="s">
        <v>4920</v>
      </c>
      <c r="C2509" s="20" t="s">
        <v>1338</v>
      </c>
      <c r="D2509" s="46">
        <v>0</v>
      </c>
      <c r="E2509" s="57">
        <v>0</v>
      </c>
    </row>
    <row r="2510" spans="1:5" ht="45" x14ac:dyDescent="0.25">
      <c r="A2510" s="5" t="s">
        <v>4921</v>
      </c>
      <c r="B2510" s="15" t="s">
        <v>4922</v>
      </c>
      <c r="C2510" s="20" t="s">
        <v>33</v>
      </c>
      <c r="D2510" s="43">
        <v>20.949495315551758</v>
      </c>
      <c r="E2510" s="54">
        <v>20.949495315551758</v>
      </c>
    </row>
    <row r="2511" spans="1:5" ht="45" x14ac:dyDescent="0.25">
      <c r="A2511" s="5" t="s">
        <v>4923</v>
      </c>
      <c r="B2511" s="15" t="s">
        <v>4924</v>
      </c>
      <c r="C2511" s="20" t="s">
        <v>3790</v>
      </c>
      <c r="D2511" s="44">
        <v>85989.4921875</v>
      </c>
      <c r="E2511" s="55">
        <v>71348.546875</v>
      </c>
    </row>
    <row r="2512" spans="1:5" ht="45" x14ac:dyDescent="0.25">
      <c r="A2512" s="5" t="s">
        <v>4925</v>
      </c>
      <c r="B2512" s="15" t="s">
        <v>4926</v>
      </c>
      <c r="C2512" s="20" t="s">
        <v>38</v>
      </c>
      <c r="D2512" s="42">
        <v>1.1744228601455688</v>
      </c>
      <c r="E2512" s="53">
        <v>1.1744219064712524</v>
      </c>
    </row>
    <row r="2513" spans="1:5" ht="45" x14ac:dyDescent="0.25">
      <c r="A2513" s="5" t="s">
        <v>4927</v>
      </c>
      <c r="B2513" s="15" t="s">
        <v>4928</v>
      </c>
      <c r="C2513" s="20" t="s">
        <v>30</v>
      </c>
      <c r="D2513" s="43">
        <v>48.060939788818359</v>
      </c>
      <c r="E2513" s="54">
        <v>45.757709503173828</v>
      </c>
    </row>
    <row r="2514" spans="1:5" ht="45" x14ac:dyDescent="0.25">
      <c r="A2514" s="5" t="s">
        <v>4929</v>
      </c>
      <c r="B2514" s="15" t="s">
        <v>4930</v>
      </c>
      <c r="C2514" s="20" t="s">
        <v>41</v>
      </c>
      <c r="D2514" s="45">
        <v>114.42494964599609</v>
      </c>
      <c r="E2514" s="54">
        <v>94.891593933105469</v>
      </c>
    </row>
    <row r="2515" spans="1:5" ht="45" x14ac:dyDescent="0.25">
      <c r="A2515" s="5" t="s">
        <v>4931</v>
      </c>
      <c r="B2515" s="15" t="s">
        <v>4932</v>
      </c>
      <c r="C2515" s="20" t="s">
        <v>41</v>
      </c>
      <c r="D2515" s="46">
        <v>0</v>
      </c>
      <c r="E2515" s="57">
        <v>0</v>
      </c>
    </row>
    <row r="2516" spans="1:5" ht="45" x14ac:dyDescent="0.25">
      <c r="A2516" s="5" t="s">
        <v>4933</v>
      </c>
      <c r="B2516" s="15" t="s">
        <v>4934</v>
      </c>
      <c r="C2516" s="20" t="s">
        <v>371</v>
      </c>
      <c r="D2516" s="46">
        <v>0</v>
      </c>
      <c r="E2516" s="57">
        <v>0</v>
      </c>
    </row>
    <row r="2517" spans="1:5" ht="45" x14ac:dyDescent="0.25">
      <c r="A2517" s="5" t="s">
        <v>4935</v>
      </c>
      <c r="B2517" s="15" t="s">
        <v>4936</v>
      </c>
      <c r="C2517" s="20" t="s">
        <v>33</v>
      </c>
      <c r="D2517" s="43">
        <v>29.632858276367187</v>
      </c>
      <c r="E2517" s="54">
        <v>34.958702087402344</v>
      </c>
    </row>
    <row r="2518" spans="1:5" ht="45" x14ac:dyDescent="0.25">
      <c r="A2518" s="5" t="s">
        <v>4937</v>
      </c>
      <c r="B2518" s="15" t="s">
        <v>4938</v>
      </c>
      <c r="C2518" s="20" t="s">
        <v>376</v>
      </c>
      <c r="D2518" s="47">
        <v>0.23066657781600952</v>
      </c>
      <c r="E2518" s="58">
        <v>0.22463282942771912</v>
      </c>
    </row>
    <row r="2519" spans="1:5" ht="45" x14ac:dyDescent="0.25">
      <c r="A2519" s="5" t="s">
        <v>4939</v>
      </c>
      <c r="B2519" s="15" t="s">
        <v>4940</v>
      </c>
      <c r="C2519" s="20" t="s">
        <v>371</v>
      </c>
      <c r="D2519" s="43">
        <v>23.602611541748047</v>
      </c>
      <c r="E2519" s="54">
        <v>21.260444641113281</v>
      </c>
    </row>
    <row r="2520" spans="1:5" ht="45" x14ac:dyDescent="0.25">
      <c r="A2520" s="5" t="s">
        <v>4941</v>
      </c>
      <c r="B2520" s="15" t="s">
        <v>4942</v>
      </c>
      <c r="C2520" s="20" t="s">
        <v>3752</v>
      </c>
      <c r="D2520" s="43">
        <v>28.657535552978516</v>
      </c>
      <c r="E2520" s="54">
        <v>28.642177581787109</v>
      </c>
    </row>
    <row r="2521" spans="1:5" ht="45" x14ac:dyDescent="0.25">
      <c r="A2521" s="5" t="s">
        <v>4943</v>
      </c>
      <c r="B2521" s="15" t="s">
        <v>4944</v>
      </c>
      <c r="C2521" s="20" t="s">
        <v>41</v>
      </c>
      <c r="D2521" s="47">
        <v>5.1745671778917313E-2</v>
      </c>
      <c r="E2521" s="58">
        <v>4.2873267084360123E-2</v>
      </c>
    </row>
    <row r="2522" spans="1:5" ht="45" x14ac:dyDescent="0.25">
      <c r="A2522" s="5" t="s">
        <v>4945</v>
      </c>
      <c r="B2522" s="15" t="s">
        <v>4946</v>
      </c>
      <c r="C2522" s="20" t="s">
        <v>162</v>
      </c>
      <c r="D2522" s="43">
        <v>25.222780227661133</v>
      </c>
      <c r="E2522" s="54">
        <v>20.778192520141602</v>
      </c>
    </row>
    <row r="2523" spans="1:5" ht="45" x14ac:dyDescent="0.25">
      <c r="A2523" s="5" t="s">
        <v>4947</v>
      </c>
      <c r="B2523" s="15" t="s">
        <v>4948</v>
      </c>
      <c r="C2523" s="20" t="s">
        <v>3759</v>
      </c>
      <c r="D2523" s="42">
        <v>1.2601596117019653</v>
      </c>
      <c r="E2523" s="53">
        <v>1.2685796022415161</v>
      </c>
    </row>
    <row r="2524" spans="1:5" ht="45" x14ac:dyDescent="0.25">
      <c r="A2524" s="5" t="s">
        <v>4949</v>
      </c>
      <c r="B2524" s="15" t="s">
        <v>4950</v>
      </c>
      <c r="C2524" s="20" t="s">
        <v>33</v>
      </c>
      <c r="D2524" s="43">
        <v>75.874130249023438</v>
      </c>
      <c r="E2524" s="54">
        <v>75.764625549316406</v>
      </c>
    </row>
    <row r="2525" spans="1:5" ht="45" x14ac:dyDescent="0.25">
      <c r="A2525" s="5" t="s">
        <v>4951</v>
      </c>
      <c r="B2525" s="15" t="s">
        <v>4952</v>
      </c>
      <c r="C2525" s="20" t="s">
        <v>33</v>
      </c>
      <c r="D2525" s="43">
        <v>20.357677459716797</v>
      </c>
      <c r="E2525" s="54">
        <v>20.328296661376953</v>
      </c>
    </row>
    <row r="2526" spans="1:5" ht="45" x14ac:dyDescent="0.25">
      <c r="A2526" s="5" t="s">
        <v>4953</v>
      </c>
      <c r="B2526" s="15" t="s">
        <v>4954</v>
      </c>
      <c r="C2526" s="20" t="s">
        <v>33</v>
      </c>
      <c r="D2526" s="47">
        <v>2.9446981847286224E-2</v>
      </c>
      <c r="E2526" s="58">
        <v>2.9404481872916222E-2</v>
      </c>
    </row>
    <row r="2527" spans="1:5" ht="45" x14ac:dyDescent="0.25">
      <c r="A2527" s="5" t="s">
        <v>4955</v>
      </c>
      <c r="B2527" s="15" t="s">
        <v>4956</v>
      </c>
      <c r="C2527" s="20" t="s">
        <v>33</v>
      </c>
      <c r="D2527" s="42">
        <v>2.8249666690826416</v>
      </c>
      <c r="E2527" s="53">
        <v>2.9652163982391357</v>
      </c>
    </row>
    <row r="2528" spans="1:5" ht="60" x14ac:dyDescent="0.25">
      <c r="A2528" s="5" t="s">
        <v>4957</v>
      </c>
      <c r="B2528" s="15" t="s">
        <v>4958</v>
      </c>
      <c r="C2528" s="20" t="s">
        <v>33</v>
      </c>
      <c r="D2528" s="46">
        <v>0</v>
      </c>
      <c r="E2528" s="57">
        <v>0</v>
      </c>
    </row>
    <row r="2529" spans="1:5" ht="45" x14ac:dyDescent="0.25">
      <c r="A2529" s="5" t="s">
        <v>4959</v>
      </c>
      <c r="B2529" s="15" t="s">
        <v>4960</v>
      </c>
      <c r="C2529" s="20" t="s">
        <v>33</v>
      </c>
      <c r="D2529" s="47">
        <v>0.91377675533294678</v>
      </c>
      <c r="E2529" s="58">
        <v>0.91245788335800171</v>
      </c>
    </row>
    <row r="2530" spans="1:5" ht="45" x14ac:dyDescent="0.25">
      <c r="A2530" s="5" t="s">
        <v>4961</v>
      </c>
      <c r="B2530" s="15" t="s">
        <v>4962</v>
      </c>
      <c r="C2530" s="20" t="s">
        <v>33</v>
      </c>
      <c r="D2530" s="46">
        <v>0</v>
      </c>
      <c r="E2530" s="57">
        <v>0</v>
      </c>
    </row>
    <row r="2531" spans="1:5" ht="45" x14ac:dyDescent="0.25">
      <c r="A2531" s="5" t="s">
        <v>4963</v>
      </c>
      <c r="B2531" s="15" t="s">
        <v>4964</v>
      </c>
      <c r="C2531" s="20" t="s">
        <v>1347</v>
      </c>
      <c r="D2531" s="46">
        <v>0</v>
      </c>
      <c r="E2531" s="57">
        <v>0</v>
      </c>
    </row>
    <row r="2532" spans="1:5" ht="45" x14ac:dyDescent="0.25">
      <c r="A2532" s="5" t="s">
        <v>4965</v>
      </c>
      <c r="B2532" s="15" t="s">
        <v>4966</v>
      </c>
      <c r="C2532" s="20" t="s">
        <v>1338</v>
      </c>
      <c r="D2532" s="46">
        <v>0</v>
      </c>
      <c r="E2532" s="57">
        <v>0</v>
      </c>
    </row>
    <row r="2533" spans="1:5" ht="45" x14ac:dyDescent="0.25">
      <c r="A2533" s="5" t="s">
        <v>4967</v>
      </c>
      <c r="B2533" s="15" t="s">
        <v>4968</v>
      </c>
      <c r="C2533" s="20" t="s">
        <v>1338</v>
      </c>
      <c r="D2533" s="46">
        <v>0</v>
      </c>
      <c r="E2533" s="57">
        <v>0</v>
      </c>
    </row>
    <row r="2534" spans="1:5" ht="45" x14ac:dyDescent="0.25">
      <c r="A2534" s="5" t="s">
        <v>4969</v>
      </c>
      <c r="B2534" s="15" t="s">
        <v>4970</v>
      </c>
      <c r="C2534" s="20" t="s">
        <v>1338</v>
      </c>
      <c r="D2534" s="46">
        <v>0</v>
      </c>
      <c r="E2534" s="57">
        <v>0</v>
      </c>
    </row>
    <row r="2535" spans="1:5" ht="45" x14ac:dyDescent="0.25">
      <c r="A2535" s="5" t="s">
        <v>4971</v>
      </c>
      <c r="B2535" s="15" t="s">
        <v>4972</v>
      </c>
      <c r="C2535" s="20" t="s">
        <v>1338</v>
      </c>
      <c r="D2535" s="46">
        <v>0</v>
      </c>
      <c r="E2535" s="57">
        <v>0</v>
      </c>
    </row>
    <row r="2536" spans="1:5" ht="45" x14ac:dyDescent="0.25">
      <c r="A2536" s="5" t="s">
        <v>4973</v>
      </c>
      <c r="B2536" s="15" t="s">
        <v>4974</v>
      </c>
      <c r="C2536" s="20" t="s">
        <v>1338</v>
      </c>
      <c r="D2536" s="46">
        <v>0</v>
      </c>
      <c r="E2536" s="57">
        <v>0</v>
      </c>
    </row>
    <row r="2537" spans="1:5" ht="45" x14ac:dyDescent="0.25">
      <c r="A2537" s="5" t="s">
        <v>4975</v>
      </c>
      <c r="B2537" s="15" t="s">
        <v>4976</v>
      </c>
      <c r="C2537" s="20" t="s">
        <v>33</v>
      </c>
      <c r="D2537" s="43">
        <v>20.949495315551758</v>
      </c>
      <c r="E2537" s="54">
        <v>20.949495315551758</v>
      </c>
    </row>
    <row r="2538" spans="1:5" ht="45" x14ac:dyDescent="0.25">
      <c r="A2538" s="5" t="s">
        <v>4977</v>
      </c>
      <c r="B2538" s="15" t="s">
        <v>4978</v>
      </c>
      <c r="C2538" s="20" t="s">
        <v>3790</v>
      </c>
      <c r="D2538" s="44">
        <v>89499.265625</v>
      </c>
      <c r="E2538" s="55">
        <v>74260.734375</v>
      </c>
    </row>
    <row r="2539" spans="1:5" ht="45" x14ac:dyDescent="0.25">
      <c r="A2539" s="5" t="s">
        <v>4979</v>
      </c>
      <c r="B2539" s="15" t="s">
        <v>4980</v>
      </c>
      <c r="C2539" s="20" t="s">
        <v>38</v>
      </c>
      <c r="D2539" s="42">
        <v>1.1744228601455688</v>
      </c>
      <c r="E2539" s="53">
        <v>1.1744219064712524</v>
      </c>
    </row>
    <row r="2540" spans="1:5" ht="45" x14ac:dyDescent="0.25">
      <c r="A2540" s="5" t="s">
        <v>4981</v>
      </c>
      <c r="B2540" s="15" t="s">
        <v>4982</v>
      </c>
      <c r="C2540" s="20" t="s">
        <v>30</v>
      </c>
      <c r="D2540" s="43">
        <v>48.060939788818359</v>
      </c>
      <c r="E2540" s="54">
        <v>45.757709503173828</v>
      </c>
    </row>
    <row r="2541" spans="1:5" ht="45" x14ac:dyDescent="0.25">
      <c r="A2541" s="5" t="s">
        <v>4983</v>
      </c>
      <c r="B2541" s="15" t="s">
        <v>4984</v>
      </c>
      <c r="C2541" s="20" t="s">
        <v>41</v>
      </c>
      <c r="D2541" s="45">
        <v>114.42494964599609</v>
      </c>
      <c r="E2541" s="54">
        <v>94.891593933105469</v>
      </c>
    </row>
    <row r="2542" spans="1:5" ht="45" x14ac:dyDescent="0.25">
      <c r="A2542" s="5" t="s">
        <v>4985</v>
      </c>
      <c r="B2542" s="15" t="s">
        <v>4986</v>
      </c>
      <c r="C2542" s="20" t="s">
        <v>41</v>
      </c>
      <c r="D2542" s="46">
        <v>0</v>
      </c>
      <c r="E2542" s="57">
        <v>0</v>
      </c>
    </row>
    <row r="2543" spans="1:5" ht="45" x14ac:dyDescent="0.25">
      <c r="A2543" s="5" t="s">
        <v>4987</v>
      </c>
      <c r="B2543" s="15" t="s">
        <v>4988</v>
      </c>
      <c r="C2543" s="20" t="s">
        <v>371</v>
      </c>
      <c r="D2543" s="46">
        <v>0</v>
      </c>
      <c r="E2543" s="57">
        <v>0</v>
      </c>
    </row>
    <row r="2544" spans="1:5" ht="45" x14ac:dyDescent="0.25">
      <c r="A2544" s="5" t="s">
        <v>4989</v>
      </c>
      <c r="B2544" s="15" t="s">
        <v>4990</v>
      </c>
      <c r="C2544" s="20" t="s">
        <v>33</v>
      </c>
      <c r="D2544" s="43">
        <v>29.632858276367187</v>
      </c>
      <c r="E2544" s="54">
        <v>34.958702087402344</v>
      </c>
    </row>
    <row r="2545" spans="1:5" ht="45" x14ac:dyDescent="0.25">
      <c r="A2545" s="5" t="s">
        <v>4991</v>
      </c>
      <c r="B2545" s="15" t="s">
        <v>4992</v>
      </c>
      <c r="C2545" s="20" t="s">
        <v>376</v>
      </c>
      <c r="D2545" s="47">
        <v>0.23066657781600952</v>
      </c>
      <c r="E2545" s="58">
        <v>0.22463282942771912</v>
      </c>
    </row>
    <row r="2546" spans="1:5" ht="45" x14ac:dyDescent="0.25">
      <c r="A2546" s="5" t="s">
        <v>4993</v>
      </c>
      <c r="B2546" s="15" t="s">
        <v>4994</v>
      </c>
      <c r="C2546" s="20" t="s">
        <v>371</v>
      </c>
      <c r="D2546" s="43">
        <v>23.602611541748047</v>
      </c>
      <c r="E2546" s="54">
        <v>21.260444641113281</v>
      </c>
    </row>
    <row r="2547" spans="1:5" ht="45" x14ac:dyDescent="0.25">
      <c r="A2547" s="5" t="s">
        <v>4995</v>
      </c>
      <c r="B2547" s="15" t="s">
        <v>4996</v>
      </c>
      <c r="C2547" s="20" t="s">
        <v>3752</v>
      </c>
      <c r="D2547" s="43">
        <v>28.657535552978516</v>
      </c>
      <c r="E2547" s="54">
        <v>28.642177581787109</v>
      </c>
    </row>
    <row r="2548" spans="1:5" ht="45" x14ac:dyDescent="0.25">
      <c r="A2548" s="5" t="s">
        <v>4997</v>
      </c>
      <c r="B2548" s="15" t="s">
        <v>4998</v>
      </c>
      <c r="C2548" s="20" t="s">
        <v>41</v>
      </c>
      <c r="D2548" s="47">
        <v>5.1745671778917313E-2</v>
      </c>
      <c r="E2548" s="58">
        <v>4.2873267084360123E-2</v>
      </c>
    </row>
    <row r="2549" spans="1:5" ht="45" x14ac:dyDescent="0.25">
      <c r="A2549" s="5" t="s">
        <v>4999</v>
      </c>
      <c r="B2549" s="15" t="s">
        <v>5000</v>
      </c>
      <c r="C2549" s="20" t="s">
        <v>162</v>
      </c>
      <c r="D2549" s="43">
        <v>25.222780227661133</v>
      </c>
      <c r="E2549" s="54">
        <v>20.778192520141602</v>
      </c>
    </row>
    <row r="2550" spans="1:5" ht="30" x14ac:dyDescent="0.25">
      <c r="A2550" s="5" t="s">
        <v>5001</v>
      </c>
      <c r="B2550" s="15" t="s">
        <v>5002</v>
      </c>
      <c r="C2550" s="20" t="s">
        <v>3759</v>
      </c>
      <c r="D2550" s="42">
        <v>1.2601596117019653</v>
      </c>
      <c r="E2550" s="53">
        <v>1.2685796022415161</v>
      </c>
    </row>
    <row r="2551" spans="1:5" ht="45" x14ac:dyDescent="0.25">
      <c r="A2551" s="5" t="s">
        <v>5003</v>
      </c>
      <c r="B2551" s="15" t="s">
        <v>5004</v>
      </c>
      <c r="C2551" s="20" t="s">
        <v>33</v>
      </c>
      <c r="D2551" s="43">
        <v>75.874130249023438</v>
      </c>
      <c r="E2551" s="54">
        <v>75.764625549316406</v>
      </c>
    </row>
    <row r="2552" spans="1:5" ht="45" x14ac:dyDescent="0.25">
      <c r="A2552" s="5" t="s">
        <v>5005</v>
      </c>
      <c r="B2552" s="15" t="s">
        <v>5006</v>
      </c>
      <c r="C2552" s="20" t="s">
        <v>33</v>
      </c>
      <c r="D2552" s="43">
        <v>20.357677459716797</v>
      </c>
      <c r="E2552" s="54">
        <v>20.328296661376953</v>
      </c>
    </row>
    <row r="2553" spans="1:5" ht="45" x14ac:dyDescent="0.25">
      <c r="A2553" s="5" t="s">
        <v>5007</v>
      </c>
      <c r="B2553" s="15" t="s">
        <v>5008</v>
      </c>
      <c r="C2553" s="20" t="s">
        <v>33</v>
      </c>
      <c r="D2553" s="47">
        <v>2.9446981847286224E-2</v>
      </c>
      <c r="E2553" s="58">
        <v>2.9404481872916222E-2</v>
      </c>
    </row>
    <row r="2554" spans="1:5" ht="45" x14ac:dyDescent="0.25">
      <c r="A2554" s="5" t="s">
        <v>5009</v>
      </c>
      <c r="B2554" s="15" t="s">
        <v>5010</v>
      </c>
      <c r="C2554" s="20" t="s">
        <v>33</v>
      </c>
      <c r="D2554" s="42">
        <v>2.8249666690826416</v>
      </c>
      <c r="E2554" s="53">
        <v>2.9652163982391357</v>
      </c>
    </row>
    <row r="2555" spans="1:5" ht="45" x14ac:dyDescent="0.25">
      <c r="A2555" s="5" t="s">
        <v>5011</v>
      </c>
      <c r="B2555" s="15" t="s">
        <v>5012</v>
      </c>
      <c r="C2555" s="20" t="s">
        <v>33</v>
      </c>
      <c r="D2555" s="46">
        <v>0</v>
      </c>
      <c r="E2555" s="57">
        <v>0</v>
      </c>
    </row>
    <row r="2556" spans="1:5" ht="45" x14ac:dyDescent="0.25">
      <c r="A2556" s="5" t="s">
        <v>5013</v>
      </c>
      <c r="B2556" s="15" t="s">
        <v>5014</v>
      </c>
      <c r="C2556" s="20" t="s">
        <v>33</v>
      </c>
      <c r="D2556" s="47">
        <v>0.91377675533294678</v>
      </c>
      <c r="E2556" s="58">
        <v>0.91245788335800171</v>
      </c>
    </row>
    <row r="2557" spans="1:5" ht="45" x14ac:dyDescent="0.25">
      <c r="A2557" s="5" t="s">
        <v>5015</v>
      </c>
      <c r="B2557" s="15" t="s">
        <v>5016</v>
      </c>
      <c r="C2557" s="20" t="s">
        <v>33</v>
      </c>
      <c r="D2557" s="46">
        <v>0</v>
      </c>
      <c r="E2557" s="57">
        <v>0</v>
      </c>
    </row>
    <row r="2558" spans="1:5" ht="45" x14ac:dyDescent="0.25">
      <c r="A2558" s="5" t="s">
        <v>5017</v>
      </c>
      <c r="B2558" s="15" t="s">
        <v>5018</v>
      </c>
      <c r="C2558" s="20" t="s">
        <v>1347</v>
      </c>
      <c r="D2558" s="46">
        <v>0</v>
      </c>
      <c r="E2558" s="57">
        <v>0</v>
      </c>
    </row>
    <row r="2559" spans="1:5" ht="45" x14ac:dyDescent="0.25">
      <c r="A2559" s="5" t="s">
        <v>5019</v>
      </c>
      <c r="B2559" s="15" t="s">
        <v>5020</v>
      </c>
      <c r="C2559" s="20" t="s">
        <v>1338</v>
      </c>
      <c r="D2559" s="46">
        <v>0</v>
      </c>
      <c r="E2559" s="57">
        <v>0</v>
      </c>
    </row>
    <row r="2560" spans="1:5" ht="45" x14ac:dyDescent="0.25">
      <c r="A2560" s="5" t="s">
        <v>5021</v>
      </c>
      <c r="B2560" s="15" t="s">
        <v>5022</v>
      </c>
      <c r="C2560" s="20" t="s">
        <v>1338</v>
      </c>
      <c r="D2560" s="46">
        <v>0</v>
      </c>
      <c r="E2560" s="57">
        <v>0</v>
      </c>
    </row>
    <row r="2561" spans="1:5" ht="45" x14ac:dyDescent="0.25">
      <c r="A2561" s="5" t="s">
        <v>5023</v>
      </c>
      <c r="B2561" s="15" t="s">
        <v>5024</v>
      </c>
      <c r="C2561" s="20" t="s">
        <v>1338</v>
      </c>
      <c r="D2561" s="46">
        <v>0</v>
      </c>
      <c r="E2561" s="57">
        <v>0</v>
      </c>
    </row>
    <row r="2562" spans="1:5" ht="45" x14ac:dyDescent="0.25">
      <c r="A2562" s="5" t="s">
        <v>5025</v>
      </c>
      <c r="B2562" s="15" t="s">
        <v>5026</v>
      </c>
      <c r="C2562" s="20" t="s">
        <v>1338</v>
      </c>
      <c r="D2562" s="46">
        <v>0</v>
      </c>
      <c r="E2562" s="57">
        <v>0</v>
      </c>
    </row>
    <row r="2563" spans="1:5" ht="45" x14ac:dyDescent="0.25">
      <c r="A2563" s="5" t="s">
        <v>5027</v>
      </c>
      <c r="B2563" s="15" t="s">
        <v>5028</v>
      </c>
      <c r="C2563" s="20" t="s">
        <v>1338</v>
      </c>
      <c r="D2563" s="46">
        <v>0</v>
      </c>
      <c r="E2563" s="57">
        <v>0</v>
      </c>
    </row>
    <row r="2564" spans="1:5" ht="45" x14ac:dyDescent="0.25">
      <c r="A2564" s="5" t="s">
        <v>5029</v>
      </c>
      <c r="B2564" s="15" t="s">
        <v>5030</v>
      </c>
      <c r="C2564" s="20" t="s">
        <v>33</v>
      </c>
      <c r="D2564" s="43">
        <v>20.949495315551758</v>
      </c>
      <c r="E2564" s="54">
        <v>20.949495315551758</v>
      </c>
    </row>
    <row r="2565" spans="1:5" ht="45" x14ac:dyDescent="0.25">
      <c r="A2565" s="5" t="s">
        <v>5031</v>
      </c>
      <c r="B2565" s="15" t="s">
        <v>5032</v>
      </c>
      <c r="C2565" s="20" t="s">
        <v>3790</v>
      </c>
      <c r="D2565" s="44">
        <v>89499.265625</v>
      </c>
      <c r="E2565" s="55">
        <v>74260.734375</v>
      </c>
    </row>
    <row r="2566" spans="1:5" ht="30" x14ac:dyDescent="0.25">
      <c r="A2566" s="5" t="s">
        <v>5033</v>
      </c>
      <c r="B2566" s="15" t="s">
        <v>5034</v>
      </c>
      <c r="C2566" s="20" t="s">
        <v>38</v>
      </c>
      <c r="D2566" s="42">
        <v>6.2970294952392578</v>
      </c>
      <c r="E2566" s="53">
        <v>6.1192159652709961</v>
      </c>
    </row>
    <row r="2567" spans="1:5" ht="30" x14ac:dyDescent="0.25">
      <c r="A2567" s="5" t="s">
        <v>5035</v>
      </c>
      <c r="B2567" s="15" t="s">
        <v>5036</v>
      </c>
      <c r="C2567" s="20" t="s">
        <v>30</v>
      </c>
      <c r="D2567" s="45">
        <v>252.85009765625</v>
      </c>
      <c r="E2567" s="56">
        <v>253.11296081542969</v>
      </c>
    </row>
    <row r="2568" spans="1:5" ht="30" x14ac:dyDescent="0.25">
      <c r="A2568" s="5" t="s">
        <v>5037</v>
      </c>
      <c r="B2568" s="15" t="s">
        <v>5038</v>
      </c>
      <c r="C2568" s="20" t="s">
        <v>41</v>
      </c>
      <c r="D2568" s="42">
        <v>1.5596331357955933</v>
      </c>
      <c r="E2568" s="53">
        <v>1.4285701513290405</v>
      </c>
    </row>
    <row r="2569" spans="1:5" ht="30" x14ac:dyDescent="0.25">
      <c r="A2569" s="5" t="s">
        <v>5039</v>
      </c>
      <c r="B2569" s="15" t="s">
        <v>5040</v>
      </c>
      <c r="C2569" s="20" t="s">
        <v>376</v>
      </c>
      <c r="D2569" s="42">
        <v>7.1710319519042969</v>
      </c>
      <c r="E2569" s="53">
        <v>7.1861834526062012</v>
      </c>
    </row>
    <row r="2570" spans="1:5" ht="30" x14ac:dyDescent="0.25">
      <c r="A2570" s="5" t="s">
        <v>5041</v>
      </c>
      <c r="B2570" s="15" t="s">
        <v>5042</v>
      </c>
      <c r="C2570" s="20" t="s">
        <v>371</v>
      </c>
      <c r="D2570" s="48">
        <v>2962.624755859375</v>
      </c>
      <c r="E2570" s="59">
        <v>2963.789306640625</v>
      </c>
    </row>
    <row r="2571" spans="1:5" ht="30" x14ac:dyDescent="0.25">
      <c r="A2571" s="5" t="s">
        <v>5043</v>
      </c>
      <c r="B2571" s="15" t="s">
        <v>5044</v>
      </c>
      <c r="C2571" s="20" t="s">
        <v>371</v>
      </c>
      <c r="D2571" s="45">
        <v>415.13616943359375</v>
      </c>
      <c r="E2571" s="56">
        <v>416.30099487304687</v>
      </c>
    </row>
    <row r="2572" spans="1:5" ht="45" x14ac:dyDescent="0.25">
      <c r="A2572" s="5" t="s">
        <v>5045</v>
      </c>
      <c r="B2572" s="15" t="s">
        <v>5046</v>
      </c>
      <c r="C2572" s="20"/>
      <c r="D2572" s="42">
        <v>1.0982908010482788</v>
      </c>
      <c r="E2572" s="53">
        <v>1.0992714166641235</v>
      </c>
    </row>
    <row r="2573" spans="1:5" ht="30" x14ac:dyDescent="0.25">
      <c r="A2573" s="5" t="s">
        <v>5047</v>
      </c>
      <c r="B2573" s="15" t="s">
        <v>5048</v>
      </c>
      <c r="C2573" s="20" t="s">
        <v>3759</v>
      </c>
      <c r="D2573" s="42">
        <v>2.6516690254211426</v>
      </c>
      <c r="E2573" s="53">
        <v>2.5737218856811523</v>
      </c>
    </row>
    <row r="2574" spans="1:5" ht="30" x14ac:dyDescent="0.25">
      <c r="A2574" s="5" t="s">
        <v>5049</v>
      </c>
      <c r="B2574" s="15" t="s">
        <v>5050</v>
      </c>
      <c r="C2574" s="20" t="s">
        <v>376</v>
      </c>
      <c r="D2574" s="42">
        <v>2.1191949844360352</v>
      </c>
      <c r="E2574" s="53">
        <v>2.114145040512085</v>
      </c>
    </row>
    <row r="2575" spans="1:5" ht="45" x14ac:dyDescent="0.25">
      <c r="A2575" s="5" t="s">
        <v>5051</v>
      </c>
      <c r="B2575" s="15" t="s">
        <v>5052</v>
      </c>
      <c r="C2575" s="20" t="s">
        <v>5053</v>
      </c>
      <c r="D2575" s="47">
        <v>3.9327051490545273E-2</v>
      </c>
      <c r="E2575" s="58">
        <v>3.9324056357145309E-2</v>
      </c>
    </row>
    <row r="2576" spans="1:5" ht="45" x14ac:dyDescent="0.25">
      <c r="A2576" s="5" t="s">
        <v>5054</v>
      </c>
      <c r="B2576" s="15" t="s">
        <v>5055</v>
      </c>
      <c r="C2576" s="20" t="s">
        <v>5056</v>
      </c>
      <c r="D2576" s="51">
        <v>1.8258622731082141E-5</v>
      </c>
      <c r="E2576" s="62">
        <v>1.827255982789211E-5</v>
      </c>
    </row>
    <row r="2577" spans="1:5" ht="30" x14ac:dyDescent="0.25">
      <c r="A2577" s="5" t="s">
        <v>5057</v>
      </c>
      <c r="B2577" s="15" t="s">
        <v>5058</v>
      </c>
      <c r="C2577" s="20" t="s">
        <v>38</v>
      </c>
      <c r="D2577" s="42">
        <v>6.3600001335144043</v>
      </c>
      <c r="E2577" s="53">
        <v>6.1804080009460449</v>
      </c>
    </row>
    <row r="2578" spans="1:5" ht="30" x14ac:dyDescent="0.25">
      <c r="A2578" s="5" t="s">
        <v>5059</v>
      </c>
      <c r="B2578" s="15" t="s">
        <v>5060</v>
      </c>
      <c r="C2578" s="20" t="s">
        <v>30</v>
      </c>
      <c r="D2578" s="45">
        <v>226.26481628417969</v>
      </c>
      <c r="E2578" s="56">
        <v>226.49711608886719</v>
      </c>
    </row>
    <row r="2579" spans="1:5" ht="30" x14ac:dyDescent="0.25">
      <c r="A2579" s="5" t="s">
        <v>5061</v>
      </c>
      <c r="B2579" s="15" t="s">
        <v>5062</v>
      </c>
      <c r="C2579" s="20" t="s">
        <v>41</v>
      </c>
      <c r="D2579" s="42">
        <v>1.4036698341369629</v>
      </c>
      <c r="E2579" s="53">
        <v>1.2857131958007812</v>
      </c>
    </row>
    <row r="2580" spans="1:5" ht="30" x14ac:dyDescent="0.25">
      <c r="A2580" s="5" t="s">
        <v>5063</v>
      </c>
      <c r="B2580" s="15" t="s">
        <v>5064</v>
      </c>
      <c r="C2580" s="20" t="s">
        <v>376</v>
      </c>
      <c r="D2580" s="42">
        <v>7.0558781623840332</v>
      </c>
      <c r="E2580" s="53">
        <v>7.0712566375732422</v>
      </c>
    </row>
    <row r="2581" spans="1:5" ht="30" x14ac:dyDescent="0.25">
      <c r="A2581" s="5" t="s">
        <v>5065</v>
      </c>
      <c r="B2581" s="15" t="s">
        <v>5066</v>
      </c>
      <c r="C2581" s="20" t="s">
        <v>371</v>
      </c>
      <c r="D2581" s="48">
        <v>2905.897216796875</v>
      </c>
      <c r="E2581" s="59">
        <v>2907.152587890625</v>
      </c>
    </row>
    <row r="2582" spans="1:5" ht="30" x14ac:dyDescent="0.25">
      <c r="A2582" s="5" t="s">
        <v>5067</v>
      </c>
      <c r="B2582" s="15" t="s">
        <v>5068</v>
      </c>
      <c r="C2582" s="20" t="s">
        <v>371</v>
      </c>
      <c r="D2582" s="45">
        <v>358.40863037109375</v>
      </c>
      <c r="E2582" s="56">
        <v>359.66415405273437</v>
      </c>
    </row>
    <row r="2583" spans="1:5" ht="30" x14ac:dyDescent="0.25">
      <c r="A2583" s="5" t="s">
        <v>5069</v>
      </c>
      <c r="B2583" s="15" t="s">
        <v>5070</v>
      </c>
      <c r="C2583" s="20"/>
      <c r="D2583" s="42">
        <v>1.0708485841751099</v>
      </c>
      <c r="E2583" s="53">
        <v>1.0719202756881714</v>
      </c>
    </row>
    <row r="2584" spans="1:5" ht="30" x14ac:dyDescent="0.25">
      <c r="A2584" s="5" t="s">
        <v>5071</v>
      </c>
      <c r="B2584" s="15" t="s">
        <v>5072</v>
      </c>
      <c r="C2584" s="20" t="s">
        <v>3759</v>
      </c>
      <c r="D2584" s="42">
        <v>2.8368735313415527</v>
      </c>
      <c r="E2584" s="53">
        <v>2.7530510425567627</v>
      </c>
    </row>
    <row r="2585" spans="1:5" ht="30" x14ac:dyDescent="0.25">
      <c r="A2585" s="5" t="s">
        <v>5073</v>
      </c>
      <c r="B2585" s="15" t="s">
        <v>5074</v>
      </c>
      <c r="C2585" s="20" t="s">
        <v>376</v>
      </c>
      <c r="D2585" s="42">
        <v>2.1637585163116455</v>
      </c>
      <c r="E2585" s="53">
        <v>2.1565229892730713</v>
      </c>
    </row>
    <row r="2586" spans="1:5" ht="30" x14ac:dyDescent="0.25">
      <c r="A2586" s="5" t="s">
        <v>5075</v>
      </c>
      <c r="B2586" s="15" t="s">
        <v>5076</v>
      </c>
      <c r="C2586" s="20" t="s">
        <v>5053</v>
      </c>
      <c r="D2586" s="47">
        <v>3.6870434880256653E-2</v>
      </c>
      <c r="E2586" s="58">
        <v>3.685234859585762E-2</v>
      </c>
    </row>
    <row r="2587" spans="1:5" ht="30" x14ac:dyDescent="0.25">
      <c r="A2587" s="5" t="s">
        <v>5077</v>
      </c>
      <c r="B2587" s="15" t="s">
        <v>5078</v>
      </c>
      <c r="C2587" s="20" t="s">
        <v>5056</v>
      </c>
      <c r="D2587" s="51">
        <v>1.7140539057436399E-5</v>
      </c>
      <c r="E2587" s="62">
        <v>1.715407233859878E-5</v>
      </c>
    </row>
    <row r="2588" spans="1:5" ht="60" x14ac:dyDescent="0.25">
      <c r="A2588" s="5" t="s">
        <v>5079</v>
      </c>
      <c r="B2588" s="15" t="s">
        <v>5080</v>
      </c>
      <c r="C2588" s="20" t="s">
        <v>38</v>
      </c>
      <c r="D2588" s="43">
        <v>96.1446533203125</v>
      </c>
      <c r="E2588" s="54">
        <v>93.093193054199219</v>
      </c>
    </row>
    <row r="2589" spans="1:5" ht="60" x14ac:dyDescent="0.25">
      <c r="A2589" s="5" t="s">
        <v>5081</v>
      </c>
      <c r="B2589" s="15" t="s">
        <v>5082</v>
      </c>
      <c r="C2589" s="20" t="s">
        <v>30</v>
      </c>
      <c r="D2589" s="45">
        <v>436.00326538085937</v>
      </c>
      <c r="E2589" s="56">
        <v>436.00360107421875</v>
      </c>
    </row>
    <row r="2590" spans="1:5" ht="60" x14ac:dyDescent="0.25">
      <c r="A2590" s="5" t="s">
        <v>5083</v>
      </c>
      <c r="B2590" s="15" t="s">
        <v>5084</v>
      </c>
      <c r="C2590" s="20" t="s">
        <v>41</v>
      </c>
      <c r="D2590" s="45">
        <v>408.21038818359375</v>
      </c>
      <c r="E2590" s="56">
        <v>372.10870361328125</v>
      </c>
    </row>
    <row r="2591" spans="1:5" ht="60" x14ac:dyDescent="0.25">
      <c r="A2591" s="5" t="s">
        <v>5085</v>
      </c>
      <c r="B2591" s="15" t="s">
        <v>5086</v>
      </c>
      <c r="C2591" s="20" t="s">
        <v>376</v>
      </c>
      <c r="D2591" s="42">
        <v>6.3927059173583984</v>
      </c>
      <c r="E2591" s="53">
        <v>6.4132351875305176</v>
      </c>
    </row>
    <row r="2592" spans="1:5" ht="60" x14ac:dyDescent="0.25">
      <c r="A2592" s="5" t="s">
        <v>5087</v>
      </c>
      <c r="B2592" s="15" t="s">
        <v>5088</v>
      </c>
      <c r="C2592" s="20" t="s">
        <v>371</v>
      </c>
      <c r="D2592" s="44">
        <v>3209.927001953125</v>
      </c>
      <c r="E2592" s="55">
        <v>3215.093505859375</v>
      </c>
    </row>
    <row r="2593" spans="1:5" ht="60" x14ac:dyDescent="0.25">
      <c r="A2593" s="5" t="s">
        <v>5089</v>
      </c>
      <c r="B2593" s="15" t="s">
        <v>5090</v>
      </c>
      <c r="C2593" s="20" t="s">
        <v>371</v>
      </c>
      <c r="D2593" s="45">
        <v>662.43853759765625</v>
      </c>
      <c r="E2593" s="56">
        <v>667.60491943359375</v>
      </c>
    </row>
    <row r="2594" spans="1:5" ht="60" x14ac:dyDescent="0.25">
      <c r="A2594" s="5" t="s">
        <v>5091</v>
      </c>
      <c r="B2594" s="15" t="s">
        <v>5092</v>
      </c>
      <c r="C2594" s="20"/>
      <c r="D2594" s="42">
        <v>1.3560271263122559</v>
      </c>
      <c r="E2594" s="53">
        <v>1.3510116338729858</v>
      </c>
    </row>
    <row r="2595" spans="1:5" ht="60" x14ac:dyDescent="0.25">
      <c r="A2595" s="5" t="s">
        <v>5093</v>
      </c>
      <c r="B2595" s="15" t="s">
        <v>5094</v>
      </c>
      <c r="C2595" s="20" t="s">
        <v>3759</v>
      </c>
      <c r="D2595" s="43">
        <v>33.094451904296875</v>
      </c>
      <c r="E2595" s="54">
        <v>31.902853012084961</v>
      </c>
    </row>
    <row r="2596" spans="1:5" ht="60" x14ac:dyDescent="0.25">
      <c r="A2596" s="5" t="s">
        <v>5095</v>
      </c>
      <c r="B2596" s="15" t="s">
        <v>5096</v>
      </c>
      <c r="C2596" s="20" t="s">
        <v>376</v>
      </c>
      <c r="D2596" s="42">
        <v>2.7502267360687256</v>
      </c>
      <c r="E2596" s="53">
        <v>2.7201707363128662</v>
      </c>
    </row>
    <row r="2597" spans="1:5" ht="60" x14ac:dyDescent="0.25">
      <c r="A2597" s="5" t="s">
        <v>5097</v>
      </c>
      <c r="B2597" s="15" t="s">
        <v>5098</v>
      </c>
      <c r="C2597" s="20" t="s">
        <v>5053</v>
      </c>
      <c r="D2597" s="47">
        <v>6.8932637572288513E-2</v>
      </c>
      <c r="E2597" s="58">
        <v>6.8504050374031067E-2</v>
      </c>
    </row>
    <row r="2598" spans="1:5" ht="60" x14ac:dyDescent="0.25">
      <c r="A2598" s="5" t="s">
        <v>5099</v>
      </c>
      <c r="B2598" s="15" t="s">
        <v>5100</v>
      </c>
      <c r="C2598" s="20" t="s">
        <v>5056</v>
      </c>
      <c r="D2598" s="51">
        <v>2.6094885470229201E-5</v>
      </c>
      <c r="E2598" s="62">
        <v>2.608052636787761E-5</v>
      </c>
    </row>
    <row r="2599" spans="1:5" ht="30" x14ac:dyDescent="0.25">
      <c r="A2599" s="5" t="s">
        <v>5101</v>
      </c>
      <c r="B2599" s="15" t="s">
        <v>5102</v>
      </c>
      <c r="C2599" s="20" t="s">
        <v>38</v>
      </c>
      <c r="D2599" s="42">
        <v>1.0135135650634766</v>
      </c>
      <c r="E2599" s="53">
        <v>1.0135135650634766</v>
      </c>
    </row>
    <row r="2600" spans="1:5" ht="30" x14ac:dyDescent="0.25">
      <c r="A2600" s="5" t="s">
        <v>5103</v>
      </c>
      <c r="B2600" s="15" t="s">
        <v>5104</v>
      </c>
      <c r="C2600" s="20" t="s">
        <v>30</v>
      </c>
      <c r="D2600" s="43">
        <v>29.241628646850586</v>
      </c>
      <c r="E2600" s="54">
        <v>27.322345733642578</v>
      </c>
    </row>
    <row r="2601" spans="1:5" ht="30" x14ac:dyDescent="0.25">
      <c r="A2601" s="5" t="s">
        <v>5105</v>
      </c>
      <c r="B2601" s="15" t="s">
        <v>5106</v>
      </c>
      <c r="C2601" s="20" t="s">
        <v>41</v>
      </c>
      <c r="D2601" s="44">
        <v>7559.26220703125</v>
      </c>
      <c r="E2601" s="55">
        <v>6903.35595703125</v>
      </c>
    </row>
    <row r="2602" spans="1:5" ht="30" x14ac:dyDescent="0.25">
      <c r="A2602" s="5" t="s">
        <v>5107</v>
      </c>
      <c r="B2602" s="15" t="s">
        <v>5108</v>
      </c>
      <c r="C2602" s="20" t="s">
        <v>376</v>
      </c>
      <c r="D2602" s="47">
        <v>0.42629286646842957</v>
      </c>
      <c r="E2602" s="58">
        <v>0.39967441558837891</v>
      </c>
    </row>
    <row r="2603" spans="1:5" ht="30" x14ac:dyDescent="0.25">
      <c r="A2603" s="5" t="s">
        <v>5109</v>
      </c>
      <c r="B2603" s="15" t="s">
        <v>5110</v>
      </c>
      <c r="C2603" s="20" t="s">
        <v>371</v>
      </c>
      <c r="D2603" s="45">
        <v>122.57333374023437</v>
      </c>
      <c r="E2603" s="56">
        <v>114.54670715332031</v>
      </c>
    </row>
    <row r="2604" spans="1:5" ht="30" x14ac:dyDescent="0.25">
      <c r="A2604" s="5" t="s">
        <v>5111</v>
      </c>
      <c r="B2604" s="15" t="s">
        <v>5112</v>
      </c>
      <c r="C2604" s="20" t="s">
        <v>371</v>
      </c>
      <c r="D2604" s="48">
        <v>-2424.915283203125</v>
      </c>
      <c r="E2604" s="59">
        <v>-2432.94189453125</v>
      </c>
    </row>
    <row r="2605" spans="1:5" ht="30" x14ac:dyDescent="0.25">
      <c r="A2605" s="5" t="s">
        <v>5113</v>
      </c>
      <c r="B2605" s="15" t="s">
        <v>5114</v>
      </c>
      <c r="C2605" s="20"/>
      <c r="D2605" s="47">
        <v>-0.13137394189834595</v>
      </c>
      <c r="E2605" s="58">
        <v>-0.13493101298809052</v>
      </c>
    </row>
    <row r="2606" spans="1:5" ht="30" x14ac:dyDescent="0.25">
      <c r="A2606" s="5" t="s">
        <v>5115</v>
      </c>
      <c r="B2606" s="15" t="s">
        <v>5116</v>
      </c>
      <c r="C2606" s="20" t="s">
        <v>3759</v>
      </c>
      <c r="D2606" s="45">
        <v>995.91595458984375</v>
      </c>
      <c r="E2606" s="56">
        <v>996.46563720703125</v>
      </c>
    </row>
    <row r="2607" spans="1:5" ht="30" x14ac:dyDescent="0.25">
      <c r="A2607" s="5" t="s">
        <v>5117</v>
      </c>
      <c r="B2607" s="15" t="s">
        <v>5118</v>
      </c>
      <c r="C2607" s="20" t="s">
        <v>376</v>
      </c>
      <c r="D2607" s="42">
        <v>4.1782875061035156</v>
      </c>
      <c r="E2607" s="53">
        <v>4.1786408424377441</v>
      </c>
    </row>
    <row r="2608" spans="1:5" ht="45" x14ac:dyDescent="0.25">
      <c r="A2608" s="5" t="s">
        <v>5119</v>
      </c>
      <c r="B2608" s="15" t="s">
        <v>5120</v>
      </c>
      <c r="C2608" s="20" t="s">
        <v>5053</v>
      </c>
      <c r="D2608" s="47">
        <v>0.6144338846206665</v>
      </c>
      <c r="E2608" s="58">
        <v>0.61158531904220581</v>
      </c>
    </row>
    <row r="2609" spans="1:5" ht="45" x14ac:dyDescent="0.25">
      <c r="A2609" s="5" t="s">
        <v>5121</v>
      </c>
      <c r="B2609" s="15" t="s">
        <v>5122</v>
      </c>
      <c r="C2609" s="20" t="s">
        <v>5056</v>
      </c>
      <c r="D2609" s="52">
        <v>8.0939120380207896E-4</v>
      </c>
      <c r="E2609" s="63">
        <v>8.4395898738875985E-4</v>
      </c>
    </row>
    <row r="2610" spans="1:5" ht="60" x14ac:dyDescent="0.25">
      <c r="A2610" s="5" t="s">
        <v>5123</v>
      </c>
      <c r="B2610" s="15" t="s">
        <v>5124</v>
      </c>
      <c r="C2610" s="20" t="s">
        <v>38</v>
      </c>
      <c r="D2610" s="45">
        <v>108.53135681152344</v>
      </c>
      <c r="E2610" s="56">
        <v>105.08676910400391</v>
      </c>
    </row>
    <row r="2611" spans="1:5" ht="60" x14ac:dyDescent="0.25">
      <c r="A2611" s="5" t="s">
        <v>5125</v>
      </c>
      <c r="B2611" s="15" t="s">
        <v>5126</v>
      </c>
      <c r="C2611" s="20" t="s">
        <v>30</v>
      </c>
      <c r="D2611" s="45">
        <v>303.01495361328125</v>
      </c>
      <c r="E2611" s="56">
        <v>301.26611328125</v>
      </c>
    </row>
    <row r="2612" spans="1:5" ht="60" x14ac:dyDescent="0.25">
      <c r="A2612" s="5" t="s">
        <v>5127</v>
      </c>
      <c r="B2612" s="15" t="s">
        <v>5128</v>
      </c>
      <c r="C2612" s="20" t="s">
        <v>41</v>
      </c>
      <c r="D2612" s="45">
        <v>388.66928100585937</v>
      </c>
      <c r="E2612" s="56">
        <v>354.54412841796875</v>
      </c>
    </row>
    <row r="2613" spans="1:5" ht="60" x14ac:dyDescent="0.25">
      <c r="A2613" s="5" t="s">
        <v>5129</v>
      </c>
      <c r="B2613" s="15" t="s">
        <v>5130</v>
      </c>
      <c r="C2613" s="20" t="s">
        <v>376</v>
      </c>
      <c r="D2613" s="42">
        <v>3.2744824886322021</v>
      </c>
      <c r="E2613" s="53">
        <v>3.2586560249328613</v>
      </c>
    </row>
    <row r="2614" spans="1:5" ht="60" x14ac:dyDescent="0.25">
      <c r="A2614" s="5" t="s">
        <v>5131</v>
      </c>
      <c r="B2614" s="15" t="s">
        <v>5132</v>
      </c>
      <c r="C2614" s="20" t="s">
        <v>371</v>
      </c>
      <c r="D2614" s="48">
        <v>1359.2158203125</v>
      </c>
      <c r="E2614" s="59">
        <v>1349.635986328125</v>
      </c>
    </row>
    <row r="2615" spans="1:5" ht="60" x14ac:dyDescent="0.25">
      <c r="A2615" s="5" t="s">
        <v>5133</v>
      </c>
      <c r="B2615" s="15" t="s">
        <v>5134</v>
      </c>
      <c r="C2615" s="20" t="s">
        <v>371</v>
      </c>
      <c r="D2615" s="48">
        <v>-1188.272705078125</v>
      </c>
      <c r="E2615" s="59">
        <v>-1197.8524169921875</v>
      </c>
    </row>
    <row r="2616" spans="1:5" ht="60" x14ac:dyDescent="0.25">
      <c r="A2616" s="5" t="s">
        <v>5135</v>
      </c>
      <c r="B2616" s="15" t="s">
        <v>5136</v>
      </c>
      <c r="C2616" s="20"/>
      <c r="D2616" s="47">
        <v>-6.7129023373126984E-2</v>
      </c>
      <c r="E2616" s="58">
        <v>-6.2192525714635849E-2</v>
      </c>
    </row>
    <row r="2617" spans="1:5" ht="60" x14ac:dyDescent="0.25">
      <c r="A2617" s="5" t="s">
        <v>5137</v>
      </c>
      <c r="B2617" s="15" t="s">
        <v>5138</v>
      </c>
      <c r="C2617" s="20" t="s">
        <v>3759</v>
      </c>
      <c r="D2617" s="45">
        <v>710.3106689453125</v>
      </c>
      <c r="E2617" s="56">
        <v>713.55694580078125</v>
      </c>
    </row>
    <row r="2618" spans="1:5" ht="60" x14ac:dyDescent="0.25">
      <c r="A2618" s="5" t="s">
        <v>5139</v>
      </c>
      <c r="B2618" s="15" t="s">
        <v>5140</v>
      </c>
      <c r="C2618" s="20" t="s">
        <v>376</v>
      </c>
      <c r="D2618" s="42">
        <v>5.752077579498291</v>
      </c>
      <c r="E2618" s="53">
        <v>5.7091183662414551</v>
      </c>
    </row>
    <row r="2619" spans="1:5" ht="60" x14ac:dyDescent="0.25">
      <c r="A2619" s="5" t="s">
        <v>5141</v>
      </c>
      <c r="B2619" s="15" t="s">
        <v>5142</v>
      </c>
      <c r="C2619" s="20" t="s">
        <v>5053</v>
      </c>
      <c r="D2619" s="47">
        <v>0.54436558485031128</v>
      </c>
      <c r="E2619" s="58">
        <v>0.54713273048400879</v>
      </c>
    </row>
    <row r="2620" spans="1:5" ht="60" x14ac:dyDescent="0.25">
      <c r="A2620" s="5" t="s">
        <v>5143</v>
      </c>
      <c r="B2620" s="15" t="s">
        <v>5144</v>
      </c>
      <c r="C2620" s="20" t="s">
        <v>5056</v>
      </c>
      <c r="D2620" s="51">
        <v>8.5498992120847106E-5</v>
      </c>
      <c r="E2620" s="62">
        <v>8.6083688074722886E-5</v>
      </c>
    </row>
    <row r="2621" spans="1:5" ht="30" x14ac:dyDescent="0.25">
      <c r="A2621" s="5" t="s">
        <v>5145</v>
      </c>
      <c r="B2621" s="15" t="s">
        <v>5146</v>
      </c>
      <c r="C2621" s="20" t="s">
        <v>38</v>
      </c>
      <c r="D2621" s="42">
        <v>3.0947322845458984</v>
      </c>
      <c r="E2621" s="53">
        <v>3.0947322845458984</v>
      </c>
    </row>
    <row r="2622" spans="1:5" ht="30" x14ac:dyDescent="0.25">
      <c r="A2622" s="5" t="s">
        <v>5147</v>
      </c>
      <c r="B2622" s="15" t="s">
        <v>5148</v>
      </c>
      <c r="C2622" s="20" t="s">
        <v>30</v>
      </c>
      <c r="D2622" s="43">
        <v>29.295747756958008</v>
      </c>
      <c r="E2622" s="54">
        <v>27.376157760620117</v>
      </c>
    </row>
    <row r="2623" spans="1:5" ht="30" x14ac:dyDescent="0.25">
      <c r="A2623" s="5" t="s">
        <v>5149</v>
      </c>
      <c r="B2623" s="15" t="s">
        <v>5150</v>
      </c>
      <c r="C2623" s="20" t="s">
        <v>41</v>
      </c>
      <c r="D2623" s="44">
        <v>7559.26220703125</v>
      </c>
      <c r="E2623" s="55">
        <v>6903.35595703125</v>
      </c>
    </row>
    <row r="2624" spans="1:5" ht="30" x14ac:dyDescent="0.25">
      <c r="A2624" s="5" t="s">
        <v>5151</v>
      </c>
      <c r="B2624" s="15" t="s">
        <v>5152</v>
      </c>
      <c r="C2624" s="20" t="s">
        <v>376</v>
      </c>
      <c r="D2624" s="47">
        <v>0.42697915434837341</v>
      </c>
      <c r="E2624" s="58">
        <v>0.40036463737487793</v>
      </c>
    </row>
    <row r="2625" spans="1:5" ht="30" x14ac:dyDescent="0.25">
      <c r="A2625" s="5" t="s">
        <v>5153</v>
      </c>
      <c r="B2625" s="15" t="s">
        <v>5154</v>
      </c>
      <c r="C2625" s="20" t="s">
        <v>371</v>
      </c>
      <c r="D2625" s="45">
        <v>122.99126434326172</v>
      </c>
      <c r="E2625" s="56">
        <v>114.96463012695312</v>
      </c>
    </row>
    <row r="2626" spans="1:5" ht="30" x14ac:dyDescent="0.25">
      <c r="A2626" s="5" t="s">
        <v>5155</v>
      </c>
      <c r="B2626" s="15" t="s">
        <v>5156</v>
      </c>
      <c r="C2626" s="20" t="s">
        <v>371</v>
      </c>
      <c r="D2626" s="48">
        <v>-2424.497314453125</v>
      </c>
      <c r="E2626" s="59">
        <v>-2432.52392578125</v>
      </c>
    </row>
    <row r="2627" spans="1:5" ht="30" x14ac:dyDescent="0.25">
      <c r="A2627" s="5" t="s">
        <v>5157</v>
      </c>
      <c r="B2627" s="15" t="s">
        <v>5158</v>
      </c>
      <c r="C2627" s="20"/>
      <c r="D2627" s="47">
        <v>-0.20506936311721802</v>
      </c>
      <c r="E2627" s="58">
        <v>-0.20878484845161438</v>
      </c>
    </row>
    <row r="2628" spans="1:5" ht="30" x14ac:dyDescent="0.25">
      <c r="A2628" s="5" t="s">
        <v>5159</v>
      </c>
      <c r="B2628" s="15" t="s">
        <v>5160</v>
      </c>
      <c r="C2628" s="20" t="s">
        <v>3759</v>
      </c>
      <c r="D2628" s="45">
        <v>995.99267578125</v>
      </c>
      <c r="E2628" s="56">
        <v>996.54376220703125</v>
      </c>
    </row>
    <row r="2629" spans="1:5" ht="30" x14ac:dyDescent="0.25">
      <c r="A2629" s="5" t="s">
        <v>5161</v>
      </c>
      <c r="B2629" s="15" t="s">
        <v>5162</v>
      </c>
      <c r="C2629" s="20" t="s">
        <v>376</v>
      </c>
      <c r="D2629" s="42">
        <v>4.1776995658874512</v>
      </c>
      <c r="E2629" s="53">
        <v>4.1780333518981934</v>
      </c>
    </row>
    <row r="2630" spans="1:5" ht="30" x14ac:dyDescent="0.25">
      <c r="A2630" s="5" t="s">
        <v>5163</v>
      </c>
      <c r="B2630" s="15" t="s">
        <v>5164</v>
      </c>
      <c r="C2630" s="20" t="s">
        <v>5053</v>
      </c>
      <c r="D2630" s="47">
        <v>0.61462318897247314</v>
      </c>
      <c r="E2630" s="58">
        <v>0.61177653074264526</v>
      </c>
    </row>
    <row r="2631" spans="1:5" ht="30" x14ac:dyDescent="0.25">
      <c r="A2631" s="5" t="s">
        <v>5165</v>
      </c>
      <c r="B2631" s="15" t="s">
        <v>5166</v>
      </c>
      <c r="C2631" s="20" t="s">
        <v>5056</v>
      </c>
      <c r="D2631" s="52">
        <v>8.0842874012887478E-4</v>
      </c>
      <c r="E2631" s="63">
        <v>8.4292679093778133E-4</v>
      </c>
    </row>
    <row r="2632" spans="1:5" ht="30" x14ac:dyDescent="0.25">
      <c r="A2632" s="5" t="s">
        <v>5167</v>
      </c>
      <c r="B2632" s="15" t="s">
        <v>5168</v>
      </c>
      <c r="C2632" s="20" t="s">
        <v>38</v>
      </c>
      <c r="D2632" s="42">
        <v>3.0947322845458984</v>
      </c>
      <c r="E2632" s="53">
        <v>3.0947322845458984</v>
      </c>
    </row>
    <row r="2633" spans="1:5" ht="30" x14ac:dyDescent="0.25">
      <c r="A2633" s="5" t="s">
        <v>5169</v>
      </c>
      <c r="B2633" s="15" t="s">
        <v>5170</v>
      </c>
      <c r="C2633" s="20" t="s">
        <v>30</v>
      </c>
      <c r="D2633" s="43">
        <v>29.295747756958008</v>
      </c>
      <c r="E2633" s="54">
        <v>27.376157760620117</v>
      </c>
    </row>
    <row r="2634" spans="1:5" ht="30" x14ac:dyDescent="0.25">
      <c r="A2634" s="5" t="s">
        <v>5171</v>
      </c>
      <c r="B2634" s="15" t="s">
        <v>5172</v>
      </c>
      <c r="C2634" s="20" t="s">
        <v>41</v>
      </c>
      <c r="D2634" s="44">
        <v>7559.26220703125</v>
      </c>
      <c r="E2634" s="55">
        <v>6903.35595703125</v>
      </c>
    </row>
    <row r="2635" spans="1:5" ht="30" x14ac:dyDescent="0.25">
      <c r="A2635" s="5" t="s">
        <v>5173</v>
      </c>
      <c r="B2635" s="15" t="s">
        <v>5174</v>
      </c>
      <c r="C2635" s="20" t="s">
        <v>376</v>
      </c>
      <c r="D2635" s="47">
        <v>0.42697915434837341</v>
      </c>
      <c r="E2635" s="58">
        <v>0.40036463737487793</v>
      </c>
    </row>
    <row r="2636" spans="1:5" ht="30" x14ac:dyDescent="0.25">
      <c r="A2636" s="5" t="s">
        <v>5175</v>
      </c>
      <c r="B2636" s="15" t="s">
        <v>5176</v>
      </c>
      <c r="C2636" s="20" t="s">
        <v>371</v>
      </c>
      <c r="D2636" s="45">
        <v>122.99126434326172</v>
      </c>
      <c r="E2636" s="56">
        <v>114.96463012695312</v>
      </c>
    </row>
    <row r="2637" spans="1:5" ht="30" x14ac:dyDescent="0.25">
      <c r="A2637" s="5" t="s">
        <v>5177</v>
      </c>
      <c r="B2637" s="15" t="s">
        <v>5178</v>
      </c>
      <c r="C2637" s="20" t="s">
        <v>371</v>
      </c>
      <c r="D2637" s="48">
        <v>-2424.497314453125</v>
      </c>
      <c r="E2637" s="59">
        <v>-2432.52392578125</v>
      </c>
    </row>
    <row r="2638" spans="1:5" ht="30" x14ac:dyDescent="0.25">
      <c r="A2638" s="5" t="s">
        <v>5179</v>
      </c>
      <c r="B2638" s="15" t="s">
        <v>5180</v>
      </c>
      <c r="C2638" s="20"/>
      <c r="D2638" s="47">
        <v>-0.20506936311721802</v>
      </c>
      <c r="E2638" s="58">
        <v>-0.20878484845161438</v>
      </c>
    </row>
    <row r="2639" spans="1:5" ht="30" x14ac:dyDescent="0.25">
      <c r="A2639" s="5" t="s">
        <v>5181</v>
      </c>
      <c r="B2639" s="15" t="s">
        <v>5182</v>
      </c>
      <c r="C2639" s="20" t="s">
        <v>3759</v>
      </c>
      <c r="D2639" s="45">
        <v>995.99267578125</v>
      </c>
      <c r="E2639" s="56">
        <v>996.54376220703125</v>
      </c>
    </row>
    <row r="2640" spans="1:5" ht="30" x14ac:dyDescent="0.25">
      <c r="A2640" s="5" t="s">
        <v>5183</v>
      </c>
      <c r="B2640" s="15" t="s">
        <v>5184</v>
      </c>
      <c r="C2640" s="20" t="s">
        <v>376</v>
      </c>
      <c r="D2640" s="42">
        <v>4.1776995658874512</v>
      </c>
      <c r="E2640" s="53">
        <v>4.1780333518981934</v>
      </c>
    </row>
    <row r="2641" spans="1:5" ht="30" x14ac:dyDescent="0.25">
      <c r="A2641" s="5" t="s">
        <v>5185</v>
      </c>
      <c r="B2641" s="15" t="s">
        <v>5186</v>
      </c>
      <c r="C2641" s="20" t="s">
        <v>5053</v>
      </c>
      <c r="D2641" s="47">
        <v>0.61462318897247314</v>
      </c>
      <c r="E2641" s="58">
        <v>0.61177653074264526</v>
      </c>
    </row>
    <row r="2642" spans="1:5" ht="30" x14ac:dyDescent="0.25">
      <c r="A2642" s="5" t="s">
        <v>5187</v>
      </c>
      <c r="B2642" s="15" t="s">
        <v>5188</v>
      </c>
      <c r="C2642" s="20" t="s">
        <v>5056</v>
      </c>
      <c r="D2642" s="52">
        <v>8.0842874012887478E-4</v>
      </c>
      <c r="E2642" s="63">
        <v>8.4292679093778133E-4</v>
      </c>
    </row>
    <row r="2643" spans="1:5" ht="30" x14ac:dyDescent="0.25">
      <c r="A2643" s="5" t="s">
        <v>5189</v>
      </c>
      <c r="B2643" s="15" t="s">
        <v>5190</v>
      </c>
      <c r="C2643" s="20" t="s">
        <v>38</v>
      </c>
      <c r="D2643" s="45">
        <v>118.29917907714844</v>
      </c>
      <c r="E2643" s="56">
        <v>114.54458618164062</v>
      </c>
    </row>
    <row r="2644" spans="1:5" ht="45" x14ac:dyDescent="0.25">
      <c r="A2644" s="5" t="s">
        <v>5191</v>
      </c>
      <c r="B2644" s="15" t="s">
        <v>5192</v>
      </c>
      <c r="C2644" s="20" t="s">
        <v>30</v>
      </c>
      <c r="D2644" s="45">
        <v>226.13922119140625</v>
      </c>
      <c r="E2644" s="56">
        <v>226.13975524902344</v>
      </c>
    </row>
    <row r="2645" spans="1:5" ht="30" x14ac:dyDescent="0.25">
      <c r="A2645" s="5" t="s">
        <v>5193</v>
      </c>
      <c r="B2645" s="15" t="s">
        <v>5194</v>
      </c>
      <c r="C2645" s="20" t="s">
        <v>41</v>
      </c>
      <c r="D2645" s="45">
        <v>388.66928100585937</v>
      </c>
      <c r="E2645" s="56">
        <v>354.54412841796875</v>
      </c>
    </row>
    <row r="2646" spans="1:5" ht="30" x14ac:dyDescent="0.25">
      <c r="A2646" s="5" t="s">
        <v>5195</v>
      </c>
      <c r="B2646" s="15" t="s">
        <v>5196</v>
      </c>
      <c r="C2646" s="20" t="s">
        <v>376</v>
      </c>
      <c r="D2646" s="42">
        <v>2.557086706161499</v>
      </c>
      <c r="E2646" s="53">
        <v>2.5577793121337891</v>
      </c>
    </row>
    <row r="2647" spans="1:5" ht="30" x14ac:dyDescent="0.25">
      <c r="A2647" s="5" t="s">
        <v>5197</v>
      </c>
      <c r="B2647" s="15" t="s">
        <v>5198</v>
      </c>
      <c r="C2647" s="20" t="s">
        <v>371</v>
      </c>
      <c r="D2647" s="45">
        <v>974.4664306640625</v>
      </c>
      <c r="E2647" s="56">
        <v>974.3673095703125</v>
      </c>
    </row>
    <row r="2648" spans="1:5" ht="30" x14ac:dyDescent="0.25">
      <c r="A2648" s="5" t="s">
        <v>5199</v>
      </c>
      <c r="B2648" s="15" t="s">
        <v>5200</v>
      </c>
      <c r="C2648" s="20" t="s">
        <v>371</v>
      </c>
      <c r="D2648" s="48">
        <v>-1573.0220947265625</v>
      </c>
      <c r="E2648" s="59">
        <v>-1573.1212158203125</v>
      </c>
    </row>
    <row r="2649" spans="1:5" ht="45" x14ac:dyDescent="0.25">
      <c r="A2649" s="5" t="s">
        <v>5201</v>
      </c>
      <c r="B2649" s="15" t="s">
        <v>5202</v>
      </c>
      <c r="C2649" s="20"/>
      <c r="D2649" s="47">
        <v>-0.42326292395591736</v>
      </c>
      <c r="E2649" s="58">
        <v>-0.40283256769180298</v>
      </c>
    </row>
    <row r="2650" spans="1:5" ht="30" x14ac:dyDescent="0.25">
      <c r="A2650" s="5" t="s">
        <v>5203</v>
      </c>
      <c r="B2650" s="15" t="s">
        <v>5204</v>
      </c>
      <c r="C2650" s="20" t="s">
        <v>3759</v>
      </c>
      <c r="D2650" s="45">
        <v>840.5916748046875</v>
      </c>
      <c r="E2650" s="56">
        <v>840.26519775390625</v>
      </c>
    </row>
    <row r="2651" spans="1:5" ht="45" x14ac:dyDescent="0.25">
      <c r="A2651" s="5" t="s">
        <v>5205</v>
      </c>
      <c r="B2651" s="15" t="s">
        <v>5206</v>
      </c>
      <c r="C2651" s="20" t="s">
        <v>376</v>
      </c>
      <c r="D2651" s="42">
        <v>4.5808629989624023</v>
      </c>
      <c r="E2651" s="53">
        <v>4.5836749076843262</v>
      </c>
    </row>
    <row r="2652" spans="1:5" ht="45" x14ac:dyDescent="0.25">
      <c r="A2652" s="5" t="s">
        <v>5207</v>
      </c>
      <c r="B2652" s="15" t="s">
        <v>5208</v>
      </c>
      <c r="C2652" s="20" t="s">
        <v>5053</v>
      </c>
      <c r="D2652" s="47">
        <v>0.65272891521453857</v>
      </c>
      <c r="E2652" s="58">
        <v>0.65235316753387451</v>
      </c>
    </row>
    <row r="2653" spans="1:5" ht="45" x14ac:dyDescent="0.25">
      <c r="A2653" s="5" t="s">
        <v>5209</v>
      </c>
      <c r="B2653" s="15" t="s">
        <v>5210</v>
      </c>
      <c r="C2653" s="20" t="s">
        <v>5056</v>
      </c>
      <c r="D2653" s="52">
        <v>1.1989621270913631E-4</v>
      </c>
      <c r="E2653" s="63">
        <v>1.1980185809079558E-4</v>
      </c>
    </row>
    <row r="2654" spans="1:5" ht="30" x14ac:dyDescent="0.25">
      <c r="A2654" s="5" t="s">
        <v>5211</v>
      </c>
      <c r="B2654" s="15" t="s">
        <v>5212</v>
      </c>
      <c r="C2654" s="20" t="s">
        <v>38</v>
      </c>
      <c r="D2654" s="42">
        <v>3.4473249912261963</v>
      </c>
      <c r="E2654" s="53">
        <v>3.4473249912261963</v>
      </c>
    </row>
    <row r="2655" spans="1:5" ht="30" x14ac:dyDescent="0.25">
      <c r="A2655" s="5" t="s">
        <v>5213</v>
      </c>
      <c r="B2655" s="15" t="s">
        <v>5214</v>
      </c>
      <c r="C2655" s="20" t="s">
        <v>30</v>
      </c>
      <c r="D2655" s="45">
        <v>138.328857421875</v>
      </c>
      <c r="E2655" s="56">
        <v>138.328857421875</v>
      </c>
    </row>
    <row r="2656" spans="1:5" ht="30" x14ac:dyDescent="0.25">
      <c r="A2656" s="5" t="s">
        <v>5215</v>
      </c>
      <c r="B2656" s="15" t="s">
        <v>5216</v>
      </c>
      <c r="C2656" s="20" t="s">
        <v>41</v>
      </c>
      <c r="D2656" s="45">
        <v>409.17962646484375</v>
      </c>
      <c r="E2656" s="56">
        <v>372.99285888671875</v>
      </c>
    </row>
    <row r="2657" spans="1:5" ht="30" x14ac:dyDescent="0.25">
      <c r="A2657" s="5" t="s">
        <v>5217</v>
      </c>
      <c r="B2657" s="15" t="s">
        <v>5218</v>
      </c>
      <c r="C2657" s="20" t="s">
        <v>376</v>
      </c>
      <c r="D2657" s="42">
        <v>1.8842158317565918</v>
      </c>
      <c r="E2657" s="53">
        <v>1.8842158317565918</v>
      </c>
    </row>
    <row r="2658" spans="1:5" ht="30" x14ac:dyDescent="0.25">
      <c r="A2658" s="5" t="s">
        <v>5219</v>
      </c>
      <c r="B2658" s="15" t="s">
        <v>5220</v>
      </c>
      <c r="C2658" s="20" t="s">
        <v>371</v>
      </c>
      <c r="D2658" s="45">
        <v>648.8021240234375</v>
      </c>
      <c r="E2658" s="56">
        <v>648.8021240234375</v>
      </c>
    </row>
    <row r="2659" spans="1:5" ht="30" x14ac:dyDescent="0.25">
      <c r="A2659" s="5" t="s">
        <v>5221</v>
      </c>
      <c r="B2659" s="15" t="s">
        <v>5222</v>
      </c>
      <c r="C2659" s="20" t="s">
        <v>371</v>
      </c>
      <c r="D2659" s="48">
        <v>-1898.6864013671875</v>
      </c>
      <c r="E2659" s="59">
        <v>-1898.6864013671875</v>
      </c>
    </row>
    <row r="2660" spans="1:5" ht="30" x14ac:dyDescent="0.25">
      <c r="A2660" s="5" t="s">
        <v>5223</v>
      </c>
      <c r="B2660" s="15" t="s">
        <v>5224</v>
      </c>
      <c r="C2660" s="20"/>
      <c r="D2660" s="47">
        <v>3.1067822128534317E-2</v>
      </c>
      <c r="E2660" s="58">
        <v>3.1067822128534317E-2</v>
      </c>
    </row>
    <row r="2661" spans="1:5" ht="30" x14ac:dyDescent="0.25">
      <c r="A2661" s="5" t="s">
        <v>5225</v>
      </c>
      <c r="B2661" s="15" t="s">
        <v>5226</v>
      </c>
      <c r="C2661" s="20" t="s">
        <v>3759</v>
      </c>
      <c r="D2661" s="43">
        <v>56.937770843505859</v>
      </c>
      <c r="E2661" s="54">
        <v>56.937770843505859</v>
      </c>
    </row>
    <row r="2662" spans="1:5" ht="30" x14ac:dyDescent="0.25">
      <c r="A2662" s="5" t="s">
        <v>5227</v>
      </c>
      <c r="B2662" s="15" t="s">
        <v>5228</v>
      </c>
      <c r="C2662" s="20" t="s">
        <v>376</v>
      </c>
      <c r="D2662" s="42">
        <v>4.2809076309204102</v>
      </c>
      <c r="E2662" s="53">
        <v>4.2809076309204102</v>
      </c>
    </row>
    <row r="2663" spans="1:5" ht="45" x14ac:dyDescent="0.25">
      <c r="A2663" s="5" t="s">
        <v>5229</v>
      </c>
      <c r="B2663" s="15" t="s">
        <v>5230</v>
      </c>
      <c r="C2663" s="20" t="s">
        <v>5053</v>
      </c>
      <c r="D2663" s="47">
        <v>2.9225748032331467E-2</v>
      </c>
      <c r="E2663" s="58">
        <v>2.9225748032331467E-2</v>
      </c>
    </row>
    <row r="2664" spans="1:5" ht="45" x14ac:dyDescent="0.25">
      <c r="A2664" s="5" t="s">
        <v>5231</v>
      </c>
      <c r="B2664" s="15" t="s">
        <v>5232</v>
      </c>
      <c r="C2664" s="20" t="s">
        <v>5056</v>
      </c>
      <c r="D2664" s="51">
        <v>1.3613910596177448E-5</v>
      </c>
      <c r="E2664" s="62">
        <v>1.3613910596177448E-5</v>
      </c>
    </row>
    <row r="2665" spans="1:5" ht="30" x14ac:dyDescent="0.25">
      <c r="A2665" s="5" t="s">
        <v>5233</v>
      </c>
      <c r="B2665" s="15" t="s">
        <v>5234</v>
      </c>
      <c r="C2665" s="20" t="s">
        <v>38</v>
      </c>
      <c r="D2665" s="43">
        <v>88.006095886230469</v>
      </c>
      <c r="E2665" s="54">
        <v>85.20660400390625</v>
      </c>
    </row>
    <row r="2666" spans="1:5" ht="30" x14ac:dyDescent="0.25">
      <c r="A2666" s="5" t="s">
        <v>5235</v>
      </c>
      <c r="B2666" s="15" t="s">
        <v>5236</v>
      </c>
      <c r="C2666" s="20" t="s">
        <v>30</v>
      </c>
      <c r="D2666" s="45">
        <v>537.115966796875</v>
      </c>
      <c r="E2666" s="56">
        <v>536.0751953125</v>
      </c>
    </row>
    <row r="2667" spans="1:5" ht="30" x14ac:dyDescent="0.25">
      <c r="A2667" s="5" t="s">
        <v>5237</v>
      </c>
      <c r="B2667" s="15" t="s">
        <v>5238</v>
      </c>
      <c r="C2667" s="20" t="s">
        <v>41</v>
      </c>
      <c r="D2667" s="45">
        <v>408.21038818359375</v>
      </c>
      <c r="E2667" s="56">
        <v>372.10870361328125</v>
      </c>
    </row>
    <row r="2668" spans="1:5" ht="30" x14ac:dyDescent="0.25">
      <c r="A2668" s="5" t="s">
        <v>5239</v>
      </c>
      <c r="B2668" s="15" t="s">
        <v>5240</v>
      </c>
      <c r="C2668" s="20" t="s">
        <v>376</v>
      </c>
      <c r="D2668" s="42">
        <v>6.7896232604980469</v>
      </c>
      <c r="E2668" s="53">
        <v>6.8041272163391113</v>
      </c>
    </row>
    <row r="2669" spans="1:5" ht="30" x14ac:dyDescent="0.25">
      <c r="A2669" s="5" t="s">
        <v>5241</v>
      </c>
      <c r="B2669" s="15" t="s">
        <v>5242</v>
      </c>
      <c r="C2669" s="20" t="s">
        <v>371</v>
      </c>
      <c r="D2669" s="44">
        <v>3482.171630859375</v>
      </c>
      <c r="E2669" s="55">
        <v>3482.521484375</v>
      </c>
    </row>
    <row r="2670" spans="1:5" ht="30" x14ac:dyDescent="0.25">
      <c r="A2670" s="5" t="s">
        <v>5243</v>
      </c>
      <c r="B2670" s="15" t="s">
        <v>5244</v>
      </c>
      <c r="C2670" s="20" t="s">
        <v>371</v>
      </c>
      <c r="D2670" s="45">
        <v>934.68310546875</v>
      </c>
      <c r="E2670" s="56">
        <v>935.03277587890625</v>
      </c>
    </row>
    <row r="2671" spans="1:5" ht="30" x14ac:dyDescent="0.25">
      <c r="A2671" s="5" t="s">
        <v>5245</v>
      </c>
      <c r="B2671" s="15" t="s">
        <v>5246</v>
      </c>
      <c r="C2671" s="20"/>
      <c r="D2671" s="42">
        <v>1.5289075374603271</v>
      </c>
      <c r="E2671" s="53">
        <v>1.5194461345672607</v>
      </c>
    </row>
    <row r="2672" spans="1:5" ht="30" x14ac:dyDescent="0.25">
      <c r="A2672" s="5" t="s">
        <v>5247</v>
      </c>
      <c r="B2672" s="15" t="s">
        <v>5248</v>
      </c>
      <c r="C2672" s="20" t="s">
        <v>3759</v>
      </c>
      <c r="D2672" s="43">
        <v>24.972080230712891</v>
      </c>
      <c r="E2672" s="54">
        <v>24.167812347412109</v>
      </c>
    </row>
    <row r="2673" spans="1:5" ht="30" x14ac:dyDescent="0.25">
      <c r="A2673" s="5" t="s">
        <v>5249</v>
      </c>
      <c r="B2673" s="15" t="s">
        <v>5250</v>
      </c>
      <c r="C2673" s="20" t="s">
        <v>376</v>
      </c>
      <c r="D2673" s="42">
        <v>2.4394822120666504</v>
      </c>
      <c r="E2673" s="53">
        <v>2.4296033382415771</v>
      </c>
    </row>
    <row r="2674" spans="1:5" ht="45" x14ac:dyDescent="0.25">
      <c r="A2674" s="5" t="s">
        <v>5251</v>
      </c>
      <c r="B2674" s="15" t="s">
        <v>5252</v>
      </c>
      <c r="C2674" s="20" t="s">
        <v>5053</v>
      </c>
      <c r="D2674" s="47">
        <v>7.8327573835849762E-2</v>
      </c>
      <c r="E2674" s="58">
        <v>7.7955111861228943E-2</v>
      </c>
    </row>
    <row r="2675" spans="1:5" ht="45" x14ac:dyDescent="0.25">
      <c r="A2675" s="5" t="s">
        <v>5253</v>
      </c>
      <c r="B2675" s="15" t="s">
        <v>5254</v>
      </c>
      <c r="C2675" s="20" t="s">
        <v>5056</v>
      </c>
      <c r="D2675" s="51">
        <v>3.0413539207074791E-5</v>
      </c>
      <c r="E2675" s="62">
        <v>3.0354438422364183E-5</v>
      </c>
    </row>
    <row r="2676" spans="1:5" ht="45" x14ac:dyDescent="0.25">
      <c r="A2676" s="5" t="s">
        <v>5255</v>
      </c>
      <c r="B2676" s="15" t="s">
        <v>5256</v>
      </c>
      <c r="C2676" s="20" t="s">
        <v>38</v>
      </c>
      <c r="D2676" s="45">
        <v>120.30952453613281</v>
      </c>
      <c r="E2676" s="56">
        <v>116.51738739013672</v>
      </c>
    </row>
    <row r="2677" spans="1:5" ht="45" x14ac:dyDescent="0.25">
      <c r="A2677" s="5" t="s">
        <v>5257</v>
      </c>
      <c r="B2677" s="15" t="s">
        <v>5258</v>
      </c>
      <c r="C2677" s="20" t="s">
        <v>30</v>
      </c>
      <c r="D2677" s="45">
        <v>158.07701110839844</v>
      </c>
      <c r="E2677" s="56">
        <v>157.94029235839844</v>
      </c>
    </row>
    <row r="2678" spans="1:5" ht="45" x14ac:dyDescent="0.25">
      <c r="A2678" s="5" t="s">
        <v>5259</v>
      </c>
      <c r="B2678" s="15" t="s">
        <v>5260</v>
      </c>
      <c r="C2678" s="20" t="s">
        <v>41</v>
      </c>
      <c r="D2678" s="45">
        <v>388.66928100585937</v>
      </c>
      <c r="E2678" s="56">
        <v>354.54412841796875</v>
      </c>
    </row>
    <row r="2679" spans="1:5" ht="45" x14ac:dyDescent="0.25">
      <c r="A2679" s="5" t="s">
        <v>5261</v>
      </c>
      <c r="B2679" s="15" t="s">
        <v>5262</v>
      </c>
      <c r="C2679" s="20" t="s">
        <v>376</v>
      </c>
      <c r="D2679" s="42">
        <v>1.9103231430053711</v>
      </c>
      <c r="E2679" s="53">
        <v>1.9093884229660034</v>
      </c>
    </row>
    <row r="2680" spans="1:5" ht="45" x14ac:dyDescent="0.25">
      <c r="A2680" s="5" t="s">
        <v>5263</v>
      </c>
      <c r="B2680" s="15" t="s">
        <v>5264</v>
      </c>
      <c r="C2680" s="20" t="s">
        <v>371</v>
      </c>
      <c r="D2680" s="45">
        <v>673.996826171875</v>
      </c>
      <c r="E2680" s="56">
        <v>673.17913818359375</v>
      </c>
    </row>
    <row r="2681" spans="1:5" ht="45" x14ac:dyDescent="0.25">
      <c r="A2681" s="5" t="s">
        <v>5265</v>
      </c>
      <c r="B2681" s="15" t="s">
        <v>5266</v>
      </c>
      <c r="C2681" s="20" t="s">
        <v>371</v>
      </c>
      <c r="D2681" s="48">
        <v>-1873.49169921875</v>
      </c>
      <c r="E2681" s="59">
        <v>-1874.309326171875</v>
      </c>
    </row>
    <row r="2682" spans="1:5" ht="45" x14ac:dyDescent="0.25">
      <c r="A2682" s="5" t="s">
        <v>5267</v>
      </c>
      <c r="B2682" s="15" t="s">
        <v>5268</v>
      </c>
      <c r="C2682" s="20"/>
      <c r="D2682" s="47">
        <v>-0.68654137849807739</v>
      </c>
      <c r="E2682" s="58">
        <v>-0.66123789548873901</v>
      </c>
    </row>
    <row r="2683" spans="1:5" ht="45" x14ac:dyDescent="0.25">
      <c r="A2683" s="5" t="s">
        <v>5269</v>
      </c>
      <c r="B2683" s="15" t="s">
        <v>5270</v>
      </c>
      <c r="C2683" s="20" t="s">
        <v>3759</v>
      </c>
      <c r="D2683" s="45">
        <v>915.966552734375</v>
      </c>
      <c r="E2683" s="56">
        <v>915.88189697265625</v>
      </c>
    </row>
    <row r="2684" spans="1:5" ht="45" x14ac:dyDescent="0.25">
      <c r="A2684" s="5" t="s">
        <v>5271</v>
      </c>
      <c r="B2684" s="15" t="s">
        <v>5272</v>
      </c>
      <c r="C2684" s="20" t="s">
        <v>376</v>
      </c>
      <c r="D2684" s="42">
        <v>4.2947955131530762</v>
      </c>
      <c r="E2684" s="53">
        <v>4.2956228256225586</v>
      </c>
    </row>
    <row r="2685" spans="1:5" ht="45" x14ac:dyDescent="0.25">
      <c r="A2685" s="5" t="s">
        <v>5273</v>
      </c>
      <c r="B2685" s="15" t="s">
        <v>5274</v>
      </c>
      <c r="C2685" s="20" t="s">
        <v>5053</v>
      </c>
      <c r="D2685" s="47">
        <v>0.69062763452529907</v>
      </c>
      <c r="E2685" s="58">
        <v>0.69040322303771973</v>
      </c>
    </row>
    <row r="2686" spans="1:5" ht="45" x14ac:dyDescent="0.25">
      <c r="A2686" s="5" t="s">
        <v>5275</v>
      </c>
      <c r="B2686" s="15" t="s">
        <v>5276</v>
      </c>
      <c r="C2686" s="20" t="s">
        <v>5056</v>
      </c>
      <c r="D2686" s="52">
        <v>1.7476100765634328E-4</v>
      </c>
      <c r="E2686" s="63">
        <v>1.7482918337918818E-4</v>
      </c>
    </row>
    <row r="2687" spans="1:5" ht="30" x14ac:dyDescent="0.25">
      <c r="A2687" s="5" t="s">
        <v>5277</v>
      </c>
      <c r="B2687" s="15" t="s">
        <v>5278</v>
      </c>
      <c r="C2687" s="20" t="s">
        <v>38</v>
      </c>
      <c r="D2687" s="42">
        <v>2.1800000667572021</v>
      </c>
      <c r="E2687" s="53">
        <v>2.1184470653533936</v>
      </c>
    </row>
    <row r="2688" spans="1:5" ht="30" x14ac:dyDescent="0.25">
      <c r="A2688" s="5" t="s">
        <v>5279</v>
      </c>
      <c r="B2688" s="15" t="s">
        <v>5280</v>
      </c>
      <c r="C2688" s="20" t="s">
        <v>30</v>
      </c>
      <c r="D2688" s="45">
        <v>128.38185119628906</v>
      </c>
      <c r="E2688" s="56">
        <v>128.59309387207031</v>
      </c>
    </row>
    <row r="2689" spans="1:5" ht="30" x14ac:dyDescent="0.25">
      <c r="A2689" s="5" t="s">
        <v>5281</v>
      </c>
      <c r="B2689" s="15" t="s">
        <v>5282</v>
      </c>
      <c r="C2689" s="20" t="s">
        <v>41</v>
      </c>
      <c r="D2689" s="42">
        <v>1.3768798112869263</v>
      </c>
      <c r="E2689" s="53">
        <v>1.2203758955001831</v>
      </c>
    </row>
    <row r="2690" spans="1:5" ht="30" x14ac:dyDescent="0.25">
      <c r="A2690" s="5" t="s">
        <v>5283</v>
      </c>
      <c r="B2690" s="15" t="s">
        <v>5284</v>
      </c>
      <c r="C2690" s="20" t="s">
        <v>376</v>
      </c>
      <c r="D2690" s="42">
        <v>7.127657413482666</v>
      </c>
      <c r="E2690" s="53">
        <v>7.1432595252990723</v>
      </c>
    </row>
    <row r="2691" spans="1:5" ht="30" x14ac:dyDescent="0.25">
      <c r="A2691" s="5" t="s">
        <v>5285</v>
      </c>
      <c r="B2691" s="15" t="s">
        <v>5286</v>
      </c>
      <c r="C2691" s="20" t="s">
        <v>371</v>
      </c>
      <c r="D2691" s="48">
        <v>2721.9921875</v>
      </c>
      <c r="E2691" s="59">
        <v>2723.0751953125</v>
      </c>
    </row>
    <row r="2692" spans="1:5" ht="30" x14ac:dyDescent="0.25">
      <c r="A2692" s="5" t="s">
        <v>5287</v>
      </c>
      <c r="B2692" s="15" t="s">
        <v>5288</v>
      </c>
      <c r="C2692" s="20" t="s">
        <v>371</v>
      </c>
      <c r="D2692" s="45">
        <v>174.50369262695312</v>
      </c>
      <c r="E2692" s="56">
        <v>175.5865478515625</v>
      </c>
    </row>
    <row r="2693" spans="1:5" ht="30" x14ac:dyDescent="0.25">
      <c r="A2693" s="5" t="s">
        <v>5289</v>
      </c>
      <c r="B2693" s="15" t="s">
        <v>5290</v>
      </c>
      <c r="C2693" s="20"/>
      <c r="D2693" s="42">
        <v>1.005375862121582</v>
      </c>
      <c r="E2693" s="53">
        <v>1.0064616203308105</v>
      </c>
    </row>
    <row r="2694" spans="1:5" ht="30" x14ac:dyDescent="0.25">
      <c r="A2694" s="5" t="s">
        <v>5291</v>
      </c>
      <c r="B2694" s="15" t="s">
        <v>5292</v>
      </c>
      <c r="C2694" s="20" t="s">
        <v>3759</v>
      </c>
      <c r="D2694" s="42">
        <v>1.2052549123764038</v>
      </c>
      <c r="E2694" s="53">
        <v>1.1696681976318359</v>
      </c>
    </row>
    <row r="2695" spans="1:5" ht="30" x14ac:dyDescent="0.25">
      <c r="A2695" s="5" t="s">
        <v>5293</v>
      </c>
      <c r="B2695" s="15" t="s">
        <v>5294</v>
      </c>
      <c r="C2695" s="20" t="s">
        <v>376</v>
      </c>
      <c r="D2695" s="42">
        <v>2.1223452091217041</v>
      </c>
      <c r="E2695" s="53">
        <v>2.1151058673858643</v>
      </c>
    </row>
    <row r="2696" spans="1:5" ht="30" x14ac:dyDescent="0.25">
      <c r="A2696" s="5" t="s">
        <v>5295</v>
      </c>
      <c r="B2696" s="15" t="s">
        <v>5296</v>
      </c>
      <c r="C2696" s="20" t="s">
        <v>5053</v>
      </c>
      <c r="D2696" s="47">
        <v>2.7673928067088127E-2</v>
      </c>
      <c r="E2696" s="58">
        <v>2.7644146233797073E-2</v>
      </c>
    </row>
    <row r="2697" spans="1:5" ht="30" x14ac:dyDescent="0.25">
      <c r="A2697" s="5" t="s">
        <v>5297</v>
      </c>
      <c r="B2697" s="15" t="s">
        <v>5298</v>
      </c>
      <c r="C2697" s="20" t="s">
        <v>5056</v>
      </c>
      <c r="D2697" s="51">
        <v>1.3287837646203116E-5</v>
      </c>
      <c r="E2697" s="62">
        <v>1.3299554666446056E-5</v>
      </c>
    </row>
    <row r="2698" spans="1:5" ht="30" x14ac:dyDescent="0.25">
      <c r="A2698" s="5" t="s">
        <v>5299</v>
      </c>
      <c r="B2698" s="15" t="s">
        <v>5300</v>
      </c>
      <c r="C2698" s="20" t="s">
        <v>38</v>
      </c>
      <c r="D2698" s="43">
        <v>27.680000305175781</v>
      </c>
      <c r="E2698" s="54">
        <v>26.89866828918457</v>
      </c>
    </row>
    <row r="2699" spans="1:5" ht="30" x14ac:dyDescent="0.25">
      <c r="A2699" s="5" t="s">
        <v>5301</v>
      </c>
      <c r="B2699" s="15" t="s">
        <v>5302</v>
      </c>
      <c r="C2699" s="20" t="s">
        <v>30</v>
      </c>
      <c r="D2699" s="45">
        <v>390.20571899414062</v>
      </c>
      <c r="E2699" s="56">
        <v>390.13174438476562</v>
      </c>
    </row>
    <row r="2700" spans="1:5" ht="30" x14ac:dyDescent="0.25">
      <c r="A2700" s="5" t="s">
        <v>5303</v>
      </c>
      <c r="B2700" s="15" t="s">
        <v>5304</v>
      </c>
      <c r="C2700" s="20" t="s">
        <v>41</v>
      </c>
      <c r="D2700" s="45">
        <v>407.23904418945312</v>
      </c>
      <c r="E2700" s="56">
        <v>371.28787231445312</v>
      </c>
    </row>
    <row r="2701" spans="1:5" ht="30" x14ac:dyDescent="0.25">
      <c r="A2701" s="5" t="s">
        <v>5305</v>
      </c>
      <c r="B2701" s="15" t="s">
        <v>5306</v>
      </c>
      <c r="C2701" s="20" t="s">
        <v>376</v>
      </c>
      <c r="D2701" s="42">
        <v>6.9316067695617676</v>
      </c>
      <c r="E2701" s="53">
        <v>6.9461283683776855</v>
      </c>
    </row>
    <row r="2702" spans="1:5" ht="30" x14ac:dyDescent="0.25">
      <c r="A2702" s="5" t="s">
        <v>5307</v>
      </c>
      <c r="B2702" s="15" t="s">
        <v>5308</v>
      </c>
      <c r="C2702" s="20" t="s">
        <v>371</v>
      </c>
      <c r="D2702" s="44">
        <v>3213.31396484375</v>
      </c>
      <c r="E2702" s="55">
        <v>3214.52099609375</v>
      </c>
    </row>
    <row r="2703" spans="1:5" ht="30" x14ac:dyDescent="0.25">
      <c r="A2703" s="5" t="s">
        <v>5309</v>
      </c>
      <c r="B2703" s="15" t="s">
        <v>5310</v>
      </c>
      <c r="C2703" s="20" t="s">
        <v>371</v>
      </c>
      <c r="D2703" s="45">
        <v>665.8253173828125</v>
      </c>
      <c r="E2703" s="56">
        <v>667.0323486328125</v>
      </c>
    </row>
    <row r="2704" spans="1:5" ht="30" x14ac:dyDescent="0.25">
      <c r="A2704" s="5" t="s">
        <v>5311</v>
      </c>
      <c r="B2704" s="15" t="s">
        <v>5312</v>
      </c>
      <c r="C2704" s="20"/>
      <c r="D2704" s="42">
        <v>1.2260491847991943</v>
      </c>
      <c r="E2704" s="53">
        <v>1.2259438037872314</v>
      </c>
    </row>
    <row r="2705" spans="1:5" ht="30" x14ac:dyDescent="0.25">
      <c r="A2705" s="5" t="s">
        <v>5313</v>
      </c>
      <c r="B2705" s="15" t="s">
        <v>5314</v>
      </c>
      <c r="C2705" s="20" t="s">
        <v>3759</v>
      </c>
      <c r="D2705" s="42">
        <v>9.4124660491943359</v>
      </c>
      <c r="E2705" s="53">
        <v>9.1369867324829102</v>
      </c>
    </row>
    <row r="2706" spans="1:5" ht="30" x14ac:dyDescent="0.25">
      <c r="A2706" s="5" t="s">
        <v>5315</v>
      </c>
      <c r="B2706" s="15" t="s">
        <v>5316</v>
      </c>
      <c r="C2706" s="20" t="s">
        <v>376</v>
      </c>
      <c r="D2706" s="42">
        <v>2.2521507740020752</v>
      </c>
      <c r="E2706" s="53">
        <v>2.2455985546112061</v>
      </c>
    </row>
    <row r="2707" spans="1:5" ht="45" x14ac:dyDescent="0.25">
      <c r="A2707" s="5" t="s">
        <v>5317</v>
      </c>
      <c r="B2707" s="15" t="s">
        <v>5318</v>
      </c>
      <c r="C2707" s="20" t="s">
        <v>5053</v>
      </c>
      <c r="D2707" s="47">
        <v>5.6037858128547668E-2</v>
      </c>
      <c r="E2707" s="58">
        <v>5.5949132889509201E-2</v>
      </c>
    </row>
    <row r="2708" spans="1:5" ht="30" x14ac:dyDescent="0.25">
      <c r="A2708" s="5" t="s">
        <v>5319</v>
      </c>
      <c r="B2708" s="15" t="s">
        <v>5320</v>
      </c>
      <c r="C2708" s="20" t="s">
        <v>5056</v>
      </c>
      <c r="D2708" s="51">
        <v>2.397942625975702E-5</v>
      </c>
      <c r="E2708" s="62">
        <v>2.3977721866685897E-5</v>
      </c>
    </row>
    <row r="2709" spans="1:5" ht="30" x14ac:dyDescent="0.25">
      <c r="A2709" s="5" t="s">
        <v>5321</v>
      </c>
      <c r="B2709" s="15" t="s">
        <v>5322</v>
      </c>
      <c r="C2709" s="20" t="s">
        <v>38</v>
      </c>
      <c r="D2709" s="43">
        <v>27.680000305175781</v>
      </c>
      <c r="E2709" s="54">
        <v>26.89866828918457</v>
      </c>
    </row>
    <row r="2710" spans="1:5" ht="30" x14ac:dyDescent="0.25">
      <c r="A2710" s="5" t="s">
        <v>5323</v>
      </c>
      <c r="B2710" s="15" t="s">
        <v>5324</v>
      </c>
      <c r="C2710" s="20" t="s">
        <v>30</v>
      </c>
      <c r="D2710" s="45">
        <v>390.20571899414062</v>
      </c>
      <c r="E2710" s="56">
        <v>390.13174438476562</v>
      </c>
    </row>
    <row r="2711" spans="1:5" ht="30" x14ac:dyDescent="0.25">
      <c r="A2711" s="5" t="s">
        <v>5325</v>
      </c>
      <c r="B2711" s="15" t="s">
        <v>5326</v>
      </c>
      <c r="C2711" s="20" t="s">
        <v>41</v>
      </c>
      <c r="D2711" s="45">
        <v>389.055908203125</v>
      </c>
      <c r="E2711" s="56">
        <v>354.70089721679687</v>
      </c>
    </row>
    <row r="2712" spans="1:5" ht="30" x14ac:dyDescent="0.25">
      <c r="A2712" s="5" t="s">
        <v>5327</v>
      </c>
      <c r="B2712" s="15" t="s">
        <v>5328</v>
      </c>
      <c r="C2712" s="20" t="s">
        <v>376</v>
      </c>
      <c r="D2712" s="42">
        <v>6.9316067695617676</v>
      </c>
      <c r="E2712" s="53">
        <v>6.9461283683776855</v>
      </c>
    </row>
    <row r="2713" spans="1:5" ht="30" x14ac:dyDescent="0.25">
      <c r="A2713" s="5" t="s">
        <v>5329</v>
      </c>
      <c r="B2713" s="15" t="s">
        <v>5330</v>
      </c>
      <c r="C2713" s="20" t="s">
        <v>371</v>
      </c>
      <c r="D2713" s="44">
        <v>3213.31396484375</v>
      </c>
      <c r="E2713" s="55">
        <v>3214.52099609375</v>
      </c>
    </row>
    <row r="2714" spans="1:5" ht="30" x14ac:dyDescent="0.25">
      <c r="A2714" s="5" t="s">
        <v>5331</v>
      </c>
      <c r="B2714" s="15" t="s">
        <v>5332</v>
      </c>
      <c r="C2714" s="20" t="s">
        <v>371</v>
      </c>
      <c r="D2714" s="45">
        <v>665.8253173828125</v>
      </c>
      <c r="E2714" s="56">
        <v>667.0323486328125</v>
      </c>
    </row>
    <row r="2715" spans="1:5" ht="30" x14ac:dyDescent="0.25">
      <c r="A2715" s="5" t="s">
        <v>5333</v>
      </c>
      <c r="B2715" s="15" t="s">
        <v>5334</v>
      </c>
      <c r="C2715" s="20"/>
      <c r="D2715" s="42">
        <v>1.2260491847991943</v>
      </c>
      <c r="E2715" s="53">
        <v>1.2259438037872314</v>
      </c>
    </row>
    <row r="2716" spans="1:5" ht="30" x14ac:dyDescent="0.25">
      <c r="A2716" s="5" t="s">
        <v>5335</v>
      </c>
      <c r="B2716" s="15" t="s">
        <v>5336</v>
      </c>
      <c r="C2716" s="20" t="s">
        <v>3759</v>
      </c>
      <c r="D2716" s="42">
        <v>9.4124660491943359</v>
      </c>
      <c r="E2716" s="53">
        <v>9.1369867324829102</v>
      </c>
    </row>
    <row r="2717" spans="1:5" ht="30" x14ac:dyDescent="0.25">
      <c r="A2717" s="5" t="s">
        <v>5337</v>
      </c>
      <c r="B2717" s="15" t="s">
        <v>5338</v>
      </c>
      <c r="C2717" s="20" t="s">
        <v>376</v>
      </c>
      <c r="D2717" s="42">
        <v>2.2521507740020752</v>
      </c>
      <c r="E2717" s="53">
        <v>2.2455985546112061</v>
      </c>
    </row>
    <row r="2718" spans="1:5" ht="45" x14ac:dyDescent="0.25">
      <c r="A2718" s="5" t="s">
        <v>5339</v>
      </c>
      <c r="B2718" s="15" t="s">
        <v>5340</v>
      </c>
      <c r="C2718" s="20" t="s">
        <v>5053</v>
      </c>
      <c r="D2718" s="47">
        <v>5.6037858128547668E-2</v>
      </c>
      <c r="E2718" s="58">
        <v>5.5949132889509201E-2</v>
      </c>
    </row>
    <row r="2719" spans="1:5" ht="45" x14ac:dyDescent="0.25">
      <c r="A2719" s="5" t="s">
        <v>5341</v>
      </c>
      <c r="B2719" s="15" t="s">
        <v>5342</v>
      </c>
      <c r="C2719" s="20" t="s">
        <v>5056</v>
      </c>
      <c r="D2719" s="51">
        <v>2.397942625975702E-5</v>
      </c>
      <c r="E2719" s="62">
        <v>2.3977721866685897E-5</v>
      </c>
    </row>
    <row r="2720" spans="1:5" ht="30" x14ac:dyDescent="0.25">
      <c r="A2720" s="5" t="s">
        <v>5343</v>
      </c>
      <c r="B2720" s="15" t="s">
        <v>5344</v>
      </c>
      <c r="C2720" s="20" t="s">
        <v>38</v>
      </c>
      <c r="D2720" s="43">
        <v>27.680000305175781</v>
      </c>
      <c r="E2720" s="54">
        <v>26.89866828918457</v>
      </c>
    </row>
    <row r="2721" spans="1:5" ht="30" x14ac:dyDescent="0.25">
      <c r="A2721" s="5" t="s">
        <v>5345</v>
      </c>
      <c r="B2721" s="15" t="s">
        <v>5346</v>
      </c>
      <c r="C2721" s="20" t="s">
        <v>30</v>
      </c>
      <c r="D2721" s="45">
        <v>390.20571899414062</v>
      </c>
      <c r="E2721" s="56">
        <v>390.13174438476562</v>
      </c>
    </row>
    <row r="2722" spans="1:5" ht="30" x14ac:dyDescent="0.25">
      <c r="A2722" s="5" t="s">
        <v>5347</v>
      </c>
      <c r="B2722" s="15" t="s">
        <v>5348</v>
      </c>
      <c r="C2722" s="20" t="s">
        <v>41</v>
      </c>
      <c r="D2722" s="43">
        <v>18.183113098144531</v>
      </c>
      <c r="E2722" s="54">
        <v>16.58696174621582</v>
      </c>
    </row>
    <row r="2723" spans="1:5" ht="30" x14ac:dyDescent="0.25">
      <c r="A2723" s="5" t="s">
        <v>5349</v>
      </c>
      <c r="B2723" s="15" t="s">
        <v>5350</v>
      </c>
      <c r="C2723" s="20" t="s">
        <v>376</v>
      </c>
      <c r="D2723" s="42">
        <v>6.9316067695617676</v>
      </c>
      <c r="E2723" s="53">
        <v>6.9461283683776855</v>
      </c>
    </row>
    <row r="2724" spans="1:5" ht="30" x14ac:dyDescent="0.25">
      <c r="A2724" s="5" t="s">
        <v>5351</v>
      </c>
      <c r="B2724" s="15" t="s">
        <v>5352</v>
      </c>
      <c r="C2724" s="20" t="s">
        <v>371</v>
      </c>
      <c r="D2724" s="44">
        <v>3213.31396484375</v>
      </c>
      <c r="E2724" s="55">
        <v>3214.52099609375</v>
      </c>
    </row>
    <row r="2725" spans="1:5" ht="30" x14ac:dyDescent="0.25">
      <c r="A2725" s="5" t="s">
        <v>5353</v>
      </c>
      <c r="B2725" s="15" t="s">
        <v>5354</v>
      </c>
      <c r="C2725" s="20" t="s">
        <v>371</v>
      </c>
      <c r="D2725" s="45">
        <v>665.8253173828125</v>
      </c>
      <c r="E2725" s="56">
        <v>667.0323486328125</v>
      </c>
    </row>
    <row r="2726" spans="1:5" ht="30" x14ac:dyDescent="0.25">
      <c r="A2726" s="5" t="s">
        <v>5355</v>
      </c>
      <c r="B2726" s="15" t="s">
        <v>5356</v>
      </c>
      <c r="C2726" s="20"/>
      <c r="D2726" s="42">
        <v>1.2260491847991943</v>
      </c>
      <c r="E2726" s="53">
        <v>1.2259438037872314</v>
      </c>
    </row>
    <row r="2727" spans="1:5" ht="30" x14ac:dyDescent="0.25">
      <c r="A2727" s="5" t="s">
        <v>5357</v>
      </c>
      <c r="B2727" s="15" t="s">
        <v>5358</v>
      </c>
      <c r="C2727" s="20" t="s">
        <v>3759</v>
      </c>
      <c r="D2727" s="42">
        <v>9.4124660491943359</v>
      </c>
      <c r="E2727" s="53">
        <v>9.1369867324829102</v>
      </c>
    </row>
    <row r="2728" spans="1:5" ht="30" x14ac:dyDescent="0.25">
      <c r="A2728" s="5" t="s">
        <v>5359</v>
      </c>
      <c r="B2728" s="15" t="s">
        <v>5360</v>
      </c>
      <c r="C2728" s="20" t="s">
        <v>376</v>
      </c>
      <c r="D2728" s="42">
        <v>2.2521507740020752</v>
      </c>
      <c r="E2728" s="53">
        <v>2.2455985546112061</v>
      </c>
    </row>
    <row r="2729" spans="1:5" ht="30" x14ac:dyDescent="0.25">
      <c r="A2729" s="5" t="s">
        <v>5361</v>
      </c>
      <c r="B2729" s="15" t="s">
        <v>5362</v>
      </c>
      <c r="C2729" s="20" t="s">
        <v>5053</v>
      </c>
      <c r="D2729" s="47">
        <v>5.6037858128547668E-2</v>
      </c>
      <c r="E2729" s="58">
        <v>5.5949132889509201E-2</v>
      </c>
    </row>
    <row r="2730" spans="1:5" ht="30" x14ac:dyDescent="0.25">
      <c r="A2730" s="5" t="s">
        <v>5363</v>
      </c>
      <c r="B2730" s="15" t="s">
        <v>5364</v>
      </c>
      <c r="C2730" s="20" t="s">
        <v>5056</v>
      </c>
      <c r="D2730" s="51">
        <v>2.397942625975702E-5</v>
      </c>
      <c r="E2730" s="62">
        <v>2.3977721866685897E-5</v>
      </c>
    </row>
    <row r="2731" spans="1:5" ht="30" x14ac:dyDescent="0.25">
      <c r="A2731" s="5" t="s">
        <v>5365</v>
      </c>
      <c r="B2731" s="15" t="s">
        <v>5366</v>
      </c>
      <c r="C2731" s="20" t="s">
        <v>38</v>
      </c>
      <c r="D2731" s="43">
        <v>18.75</v>
      </c>
      <c r="E2731" s="54">
        <v>17.958671569824219</v>
      </c>
    </row>
    <row r="2732" spans="1:5" ht="30" x14ac:dyDescent="0.25">
      <c r="A2732" s="5" t="s">
        <v>5367</v>
      </c>
      <c r="B2732" s="15" t="s">
        <v>5368</v>
      </c>
      <c r="C2732" s="20" t="s">
        <v>30</v>
      </c>
      <c r="D2732" s="45">
        <v>344.099365234375</v>
      </c>
      <c r="E2732" s="56">
        <v>342.4654541015625</v>
      </c>
    </row>
    <row r="2733" spans="1:5" ht="30" x14ac:dyDescent="0.25">
      <c r="A2733" s="5" t="s">
        <v>5369</v>
      </c>
      <c r="B2733" s="15" t="s">
        <v>5370</v>
      </c>
      <c r="C2733" s="20" t="s">
        <v>41</v>
      </c>
      <c r="D2733" s="45">
        <v>389.055908203125</v>
      </c>
      <c r="E2733" s="56">
        <v>354.70089721679687</v>
      </c>
    </row>
    <row r="2734" spans="1:5" ht="30" x14ac:dyDescent="0.25">
      <c r="A2734" s="5" t="s">
        <v>5371</v>
      </c>
      <c r="B2734" s="15" t="s">
        <v>5372</v>
      </c>
      <c r="C2734" s="20" t="s">
        <v>376</v>
      </c>
      <c r="D2734" s="42">
        <v>6.9700851440429687</v>
      </c>
      <c r="E2734" s="53">
        <v>6.9861979484558105</v>
      </c>
    </row>
    <row r="2735" spans="1:5" ht="30" x14ac:dyDescent="0.25">
      <c r="A2735" s="5" t="s">
        <v>5373</v>
      </c>
      <c r="B2735" s="15" t="s">
        <v>5374</v>
      </c>
      <c r="C2735" s="20" t="s">
        <v>371</v>
      </c>
      <c r="D2735" s="44">
        <v>3127.170166015625</v>
      </c>
      <c r="E2735" s="55">
        <v>3125.259521484375</v>
      </c>
    </row>
    <row r="2736" spans="1:5" ht="30" x14ac:dyDescent="0.25">
      <c r="A2736" s="5" t="s">
        <v>5375</v>
      </c>
      <c r="B2736" s="15" t="s">
        <v>5376</v>
      </c>
      <c r="C2736" s="20" t="s">
        <v>371</v>
      </c>
      <c r="D2736" s="45">
        <v>579.68170166015625</v>
      </c>
      <c r="E2736" s="56">
        <v>577.77093505859375</v>
      </c>
    </row>
    <row r="2737" spans="1:5" ht="30" x14ac:dyDescent="0.25">
      <c r="A2737" s="5" t="s">
        <v>5377</v>
      </c>
      <c r="B2737" s="15" t="s">
        <v>5378</v>
      </c>
      <c r="C2737" s="20"/>
      <c r="D2737" s="42">
        <v>1.1735090017318726</v>
      </c>
      <c r="E2737" s="53">
        <v>1.1722592115402222</v>
      </c>
    </row>
    <row r="2738" spans="1:5" ht="30" x14ac:dyDescent="0.25">
      <c r="A2738" s="5" t="s">
        <v>5379</v>
      </c>
      <c r="B2738" s="15" t="s">
        <v>5380</v>
      </c>
      <c r="C2738" s="20" t="s">
        <v>3759</v>
      </c>
      <c r="D2738" s="42">
        <v>6.8220348358154297</v>
      </c>
      <c r="E2738" s="53">
        <v>6.5434679985046387</v>
      </c>
    </row>
    <row r="2739" spans="1:5" ht="30" x14ac:dyDescent="0.25">
      <c r="A2739" s="5" t="s">
        <v>5381</v>
      </c>
      <c r="B2739" s="15" t="s">
        <v>5382</v>
      </c>
      <c r="C2739" s="20" t="s">
        <v>376</v>
      </c>
      <c r="D2739" s="42">
        <v>2.2172060012817383</v>
      </c>
      <c r="E2739" s="53">
        <v>2.2096283435821533</v>
      </c>
    </row>
    <row r="2740" spans="1:5" ht="45" x14ac:dyDescent="0.25">
      <c r="A2740" s="5" t="s">
        <v>5383</v>
      </c>
      <c r="B2740" s="15" t="s">
        <v>5384</v>
      </c>
      <c r="C2740" s="20" t="s">
        <v>5053</v>
      </c>
      <c r="D2740" s="47">
        <v>5.015135183930397E-2</v>
      </c>
      <c r="E2740" s="58">
        <v>4.9888171255588531E-2</v>
      </c>
    </row>
    <row r="2741" spans="1:5" ht="30" x14ac:dyDescent="0.25">
      <c r="A2741" s="5" t="s">
        <v>5385</v>
      </c>
      <c r="B2741" s="15" t="s">
        <v>5386</v>
      </c>
      <c r="C2741" s="20" t="s">
        <v>5056</v>
      </c>
      <c r="D2741" s="51">
        <v>2.2027428713045083E-5</v>
      </c>
      <c r="E2741" s="62">
        <v>2.1961534002912231E-5</v>
      </c>
    </row>
    <row r="2742" spans="1:5" ht="30" x14ac:dyDescent="0.25">
      <c r="A2742" s="5" t="s">
        <v>5387</v>
      </c>
      <c r="B2742" s="15" t="s">
        <v>5388</v>
      </c>
      <c r="C2742" s="20" t="s">
        <v>38</v>
      </c>
      <c r="D2742" s="43">
        <v>18.75</v>
      </c>
      <c r="E2742" s="54">
        <v>17.958671569824219</v>
      </c>
    </row>
    <row r="2743" spans="1:5" ht="30" x14ac:dyDescent="0.25">
      <c r="A2743" s="5" t="s">
        <v>5389</v>
      </c>
      <c r="B2743" s="15" t="s">
        <v>5390</v>
      </c>
      <c r="C2743" s="20" t="s">
        <v>30</v>
      </c>
      <c r="D2743" s="45">
        <v>344.099365234375</v>
      </c>
      <c r="E2743" s="56">
        <v>342.4654541015625</v>
      </c>
    </row>
    <row r="2744" spans="1:5" ht="30" x14ac:dyDescent="0.25">
      <c r="A2744" s="5" t="s">
        <v>5391</v>
      </c>
      <c r="B2744" s="15" t="s">
        <v>5392</v>
      </c>
      <c r="C2744" s="20" t="s">
        <v>41</v>
      </c>
      <c r="D2744" s="43">
        <v>30.671903610229492</v>
      </c>
      <c r="E2744" s="54">
        <v>28.086368560791016</v>
      </c>
    </row>
    <row r="2745" spans="1:5" ht="30" x14ac:dyDescent="0.25">
      <c r="A2745" s="5" t="s">
        <v>5393</v>
      </c>
      <c r="B2745" s="15" t="s">
        <v>5394</v>
      </c>
      <c r="C2745" s="20" t="s">
        <v>376</v>
      </c>
      <c r="D2745" s="42">
        <v>6.9700851440429687</v>
      </c>
      <c r="E2745" s="53">
        <v>6.9861979484558105</v>
      </c>
    </row>
    <row r="2746" spans="1:5" ht="30" x14ac:dyDescent="0.25">
      <c r="A2746" s="5" t="s">
        <v>5395</v>
      </c>
      <c r="B2746" s="15" t="s">
        <v>5396</v>
      </c>
      <c r="C2746" s="20" t="s">
        <v>371</v>
      </c>
      <c r="D2746" s="44">
        <v>3127.170166015625</v>
      </c>
      <c r="E2746" s="55">
        <v>3125.259521484375</v>
      </c>
    </row>
    <row r="2747" spans="1:5" ht="30" x14ac:dyDescent="0.25">
      <c r="A2747" s="5" t="s">
        <v>5397</v>
      </c>
      <c r="B2747" s="15" t="s">
        <v>5398</v>
      </c>
      <c r="C2747" s="20" t="s">
        <v>371</v>
      </c>
      <c r="D2747" s="45">
        <v>579.68170166015625</v>
      </c>
      <c r="E2747" s="56">
        <v>577.77093505859375</v>
      </c>
    </row>
    <row r="2748" spans="1:5" ht="30" x14ac:dyDescent="0.25">
      <c r="A2748" s="5" t="s">
        <v>5399</v>
      </c>
      <c r="B2748" s="15" t="s">
        <v>5400</v>
      </c>
      <c r="C2748" s="20"/>
      <c r="D2748" s="42">
        <v>1.1735090017318726</v>
      </c>
      <c r="E2748" s="53">
        <v>1.1722592115402222</v>
      </c>
    </row>
    <row r="2749" spans="1:5" ht="30" x14ac:dyDescent="0.25">
      <c r="A2749" s="5" t="s">
        <v>5401</v>
      </c>
      <c r="B2749" s="15" t="s">
        <v>5402</v>
      </c>
      <c r="C2749" s="20" t="s">
        <v>3759</v>
      </c>
      <c r="D2749" s="42">
        <v>6.8220348358154297</v>
      </c>
      <c r="E2749" s="53">
        <v>6.5434679985046387</v>
      </c>
    </row>
    <row r="2750" spans="1:5" ht="30" x14ac:dyDescent="0.25">
      <c r="A2750" s="5" t="s">
        <v>5403</v>
      </c>
      <c r="B2750" s="15" t="s">
        <v>5404</v>
      </c>
      <c r="C2750" s="20" t="s">
        <v>376</v>
      </c>
      <c r="D2750" s="42">
        <v>2.2172060012817383</v>
      </c>
      <c r="E2750" s="53">
        <v>2.2096283435821533</v>
      </c>
    </row>
    <row r="2751" spans="1:5" ht="30" x14ac:dyDescent="0.25">
      <c r="A2751" s="5" t="s">
        <v>5405</v>
      </c>
      <c r="B2751" s="15" t="s">
        <v>5406</v>
      </c>
      <c r="C2751" s="20" t="s">
        <v>5053</v>
      </c>
      <c r="D2751" s="47">
        <v>5.015135183930397E-2</v>
      </c>
      <c r="E2751" s="58">
        <v>4.9888171255588531E-2</v>
      </c>
    </row>
    <row r="2752" spans="1:5" ht="30" x14ac:dyDescent="0.25">
      <c r="A2752" s="5" t="s">
        <v>5407</v>
      </c>
      <c r="B2752" s="15" t="s">
        <v>5408</v>
      </c>
      <c r="C2752" s="20" t="s">
        <v>5056</v>
      </c>
      <c r="D2752" s="51">
        <v>2.2027428713045083E-5</v>
      </c>
      <c r="E2752" s="62">
        <v>2.1961534002912231E-5</v>
      </c>
    </row>
    <row r="2753" spans="1:5" ht="30" x14ac:dyDescent="0.25">
      <c r="A2753" s="5" t="s">
        <v>5409</v>
      </c>
      <c r="B2753" s="15" t="s">
        <v>5410</v>
      </c>
      <c r="C2753" s="20" t="s">
        <v>38</v>
      </c>
      <c r="D2753" s="43">
        <v>18.75</v>
      </c>
      <c r="E2753" s="54">
        <v>17.958671569824219</v>
      </c>
    </row>
    <row r="2754" spans="1:5" ht="30" x14ac:dyDescent="0.25">
      <c r="A2754" s="5" t="s">
        <v>5411</v>
      </c>
      <c r="B2754" s="15" t="s">
        <v>5412</v>
      </c>
      <c r="C2754" s="20" t="s">
        <v>30</v>
      </c>
      <c r="D2754" s="45">
        <v>344.099365234375</v>
      </c>
      <c r="E2754" s="56">
        <v>342.4654541015625</v>
      </c>
    </row>
    <row r="2755" spans="1:5" ht="30" x14ac:dyDescent="0.25">
      <c r="A2755" s="5" t="s">
        <v>5413</v>
      </c>
      <c r="B2755" s="15" t="s">
        <v>5414</v>
      </c>
      <c r="C2755" s="20" t="s">
        <v>41</v>
      </c>
      <c r="D2755" s="45">
        <v>358.384033203125</v>
      </c>
      <c r="E2755" s="56">
        <v>326.61453247070312</v>
      </c>
    </row>
    <row r="2756" spans="1:5" ht="30" x14ac:dyDescent="0.25">
      <c r="A2756" s="5" t="s">
        <v>5415</v>
      </c>
      <c r="B2756" s="15" t="s">
        <v>5416</v>
      </c>
      <c r="C2756" s="20" t="s">
        <v>376</v>
      </c>
      <c r="D2756" s="42">
        <v>6.9700851440429687</v>
      </c>
      <c r="E2756" s="53">
        <v>6.9861979484558105</v>
      </c>
    </row>
    <row r="2757" spans="1:5" ht="30" x14ac:dyDescent="0.25">
      <c r="A2757" s="5" t="s">
        <v>5417</v>
      </c>
      <c r="B2757" s="15" t="s">
        <v>5418</v>
      </c>
      <c r="C2757" s="20" t="s">
        <v>371</v>
      </c>
      <c r="D2757" s="44">
        <v>3127.170166015625</v>
      </c>
      <c r="E2757" s="55">
        <v>3125.259521484375</v>
      </c>
    </row>
    <row r="2758" spans="1:5" ht="30" x14ac:dyDescent="0.25">
      <c r="A2758" s="5" t="s">
        <v>5419</v>
      </c>
      <c r="B2758" s="15" t="s">
        <v>5420</v>
      </c>
      <c r="C2758" s="20" t="s">
        <v>371</v>
      </c>
      <c r="D2758" s="45">
        <v>579.68170166015625</v>
      </c>
      <c r="E2758" s="56">
        <v>577.77093505859375</v>
      </c>
    </row>
    <row r="2759" spans="1:5" ht="30" x14ac:dyDescent="0.25">
      <c r="A2759" s="5" t="s">
        <v>5421</v>
      </c>
      <c r="B2759" s="15" t="s">
        <v>5422</v>
      </c>
      <c r="C2759" s="20"/>
      <c r="D2759" s="42">
        <v>1.1735090017318726</v>
      </c>
      <c r="E2759" s="53">
        <v>1.1722592115402222</v>
      </c>
    </row>
    <row r="2760" spans="1:5" ht="30" x14ac:dyDescent="0.25">
      <c r="A2760" s="5" t="s">
        <v>5423</v>
      </c>
      <c r="B2760" s="15" t="s">
        <v>5424</v>
      </c>
      <c r="C2760" s="20" t="s">
        <v>3759</v>
      </c>
      <c r="D2760" s="42">
        <v>6.8220348358154297</v>
      </c>
      <c r="E2760" s="53">
        <v>6.5434679985046387</v>
      </c>
    </row>
    <row r="2761" spans="1:5" ht="30" x14ac:dyDescent="0.25">
      <c r="A2761" s="5" t="s">
        <v>5425</v>
      </c>
      <c r="B2761" s="15" t="s">
        <v>5426</v>
      </c>
      <c r="C2761" s="20" t="s">
        <v>376</v>
      </c>
      <c r="D2761" s="42">
        <v>2.2172060012817383</v>
      </c>
      <c r="E2761" s="53">
        <v>2.2096283435821533</v>
      </c>
    </row>
    <row r="2762" spans="1:5" ht="45" x14ac:dyDescent="0.25">
      <c r="A2762" s="5" t="s">
        <v>5427</v>
      </c>
      <c r="B2762" s="15" t="s">
        <v>5428</v>
      </c>
      <c r="C2762" s="20" t="s">
        <v>5053</v>
      </c>
      <c r="D2762" s="47">
        <v>5.015135183930397E-2</v>
      </c>
      <c r="E2762" s="58">
        <v>4.9888171255588531E-2</v>
      </c>
    </row>
    <row r="2763" spans="1:5" ht="45" x14ac:dyDescent="0.25">
      <c r="A2763" s="5" t="s">
        <v>5429</v>
      </c>
      <c r="B2763" s="15" t="s">
        <v>5430</v>
      </c>
      <c r="C2763" s="20" t="s">
        <v>5056</v>
      </c>
      <c r="D2763" s="51">
        <v>2.2027428713045083E-5</v>
      </c>
      <c r="E2763" s="62">
        <v>2.1961534002912231E-5</v>
      </c>
    </row>
    <row r="2764" spans="1:5" ht="30" x14ac:dyDescent="0.25">
      <c r="A2764" s="5" t="s">
        <v>5431</v>
      </c>
      <c r="B2764" s="15" t="s">
        <v>5432</v>
      </c>
      <c r="C2764" s="20" t="s">
        <v>38</v>
      </c>
      <c r="D2764" s="42">
        <v>1.0135135650634766</v>
      </c>
      <c r="E2764" s="53">
        <v>1.0135135650634766</v>
      </c>
    </row>
    <row r="2765" spans="1:5" ht="30" x14ac:dyDescent="0.25">
      <c r="A2765" s="5" t="s">
        <v>5433</v>
      </c>
      <c r="B2765" s="15" t="s">
        <v>5434</v>
      </c>
      <c r="C2765" s="20" t="s">
        <v>30</v>
      </c>
      <c r="D2765" s="43">
        <v>29.241628646850586</v>
      </c>
      <c r="E2765" s="54">
        <v>27.322345733642578</v>
      </c>
    </row>
    <row r="2766" spans="1:5" ht="30" x14ac:dyDescent="0.25">
      <c r="A2766" s="5" t="s">
        <v>5435</v>
      </c>
      <c r="B2766" s="15" t="s">
        <v>5436</v>
      </c>
      <c r="C2766" s="20" t="s">
        <v>41</v>
      </c>
      <c r="D2766" s="44">
        <v>7559.26220703125</v>
      </c>
      <c r="E2766" s="55">
        <v>6903.35595703125</v>
      </c>
    </row>
    <row r="2767" spans="1:5" ht="30" x14ac:dyDescent="0.25">
      <c r="A2767" s="5" t="s">
        <v>5437</v>
      </c>
      <c r="B2767" s="15" t="s">
        <v>5438</v>
      </c>
      <c r="C2767" s="20" t="s">
        <v>376</v>
      </c>
      <c r="D2767" s="47">
        <v>0.42629286646842957</v>
      </c>
      <c r="E2767" s="58">
        <v>0.39967441558837891</v>
      </c>
    </row>
    <row r="2768" spans="1:5" ht="30" x14ac:dyDescent="0.25">
      <c r="A2768" s="5" t="s">
        <v>5439</v>
      </c>
      <c r="B2768" s="15" t="s">
        <v>5440</v>
      </c>
      <c r="C2768" s="20" t="s">
        <v>371</v>
      </c>
      <c r="D2768" s="45">
        <v>122.57333374023437</v>
      </c>
      <c r="E2768" s="56">
        <v>114.54670715332031</v>
      </c>
    </row>
    <row r="2769" spans="1:5" ht="30" x14ac:dyDescent="0.25">
      <c r="A2769" s="5" t="s">
        <v>5441</v>
      </c>
      <c r="B2769" s="15" t="s">
        <v>5442</v>
      </c>
      <c r="C2769" s="20" t="s">
        <v>371</v>
      </c>
      <c r="D2769" s="48">
        <v>-2424.915283203125</v>
      </c>
      <c r="E2769" s="59">
        <v>-2432.94189453125</v>
      </c>
    </row>
    <row r="2770" spans="1:5" ht="30" x14ac:dyDescent="0.25">
      <c r="A2770" s="5" t="s">
        <v>5443</v>
      </c>
      <c r="B2770" s="15" t="s">
        <v>5444</v>
      </c>
      <c r="C2770" s="20"/>
      <c r="D2770" s="47">
        <v>-0.13137394189834595</v>
      </c>
      <c r="E2770" s="58">
        <v>-0.13493101298809052</v>
      </c>
    </row>
    <row r="2771" spans="1:5" ht="30" x14ac:dyDescent="0.25">
      <c r="A2771" s="5" t="s">
        <v>5445</v>
      </c>
      <c r="B2771" s="15" t="s">
        <v>5446</v>
      </c>
      <c r="C2771" s="20" t="s">
        <v>3759</v>
      </c>
      <c r="D2771" s="45">
        <v>995.91595458984375</v>
      </c>
      <c r="E2771" s="56">
        <v>996.46563720703125</v>
      </c>
    </row>
    <row r="2772" spans="1:5" ht="30" x14ac:dyDescent="0.25">
      <c r="A2772" s="5" t="s">
        <v>5447</v>
      </c>
      <c r="B2772" s="15" t="s">
        <v>5448</v>
      </c>
      <c r="C2772" s="20" t="s">
        <v>376</v>
      </c>
      <c r="D2772" s="42">
        <v>4.1782875061035156</v>
      </c>
      <c r="E2772" s="53">
        <v>4.1786408424377441</v>
      </c>
    </row>
    <row r="2773" spans="1:5" ht="45" x14ac:dyDescent="0.25">
      <c r="A2773" s="5" t="s">
        <v>5449</v>
      </c>
      <c r="B2773" s="15" t="s">
        <v>5450</v>
      </c>
      <c r="C2773" s="20" t="s">
        <v>5053</v>
      </c>
      <c r="D2773" s="47">
        <v>0.6144338846206665</v>
      </c>
      <c r="E2773" s="58">
        <v>0.61158531904220581</v>
      </c>
    </row>
    <row r="2774" spans="1:5" ht="45" x14ac:dyDescent="0.25">
      <c r="A2774" s="5" t="s">
        <v>5451</v>
      </c>
      <c r="B2774" s="15" t="s">
        <v>5452</v>
      </c>
      <c r="C2774" s="20" t="s">
        <v>5056</v>
      </c>
      <c r="D2774" s="52">
        <v>8.0939120380207896E-4</v>
      </c>
      <c r="E2774" s="63">
        <v>8.4395898738875985E-4</v>
      </c>
    </row>
    <row r="2775" spans="1:5" ht="30" x14ac:dyDescent="0.25">
      <c r="A2775" s="5" t="s">
        <v>5453</v>
      </c>
      <c r="B2775" s="15" t="s">
        <v>5454</v>
      </c>
      <c r="C2775" s="20" t="s">
        <v>38</v>
      </c>
      <c r="D2775" s="42">
        <v>6.2970294952392578</v>
      </c>
      <c r="E2775" s="53">
        <v>6.1192159652709961</v>
      </c>
    </row>
    <row r="2776" spans="1:5" ht="30" x14ac:dyDescent="0.25">
      <c r="A2776" s="5" t="s">
        <v>5455</v>
      </c>
      <c r="B2776" s="15" t="s">
        <v>5456</v>
      </c>
      <c r="C2776" s="20" t="s">
        <v>30</v>
      </c>
      <c r="D2776" s="45">
        <v>225.67427062988281</v>
      </c>
      <c r="E2776" s="56">
        <v>225.90890502929687</v>
      </c>
    </row>
    <row r="2777" spans="1:5" ht="30" x14ac:dyDescent="0.25">
      <c r="A2777" s="5" t="s">
        <v>5457</v>
      </c>
      <c r="B2777" s="15" t="s">
        <v>5458</v>
      </c>
      <c r="C2777" s="20" t="s">
        <v>41</v>
      </c>
      <c r="D2777" s="42">
        <v>1.4036698341369629</v>
      </c>
      <c r="E2777" s="53">
        <v>1.2857131958007812</v>
      </c>
    </row>
    <row r="2778" spans="1:5" ht="30" x14ac:dyDescent="0.25">
      <c r="A2778" s="5" t="s">
        <v>5459</v>
      </c>
      <c r="B2778" s="15" t="s">
        <v>5460</v>
      </c>
      <c r="C2778" s="20" t="s">
        <v>376</v>
      </c>
      <c r="D2778" s="42">
        <v>7.0583419799804687</v>
      </c>
      <c r="E2778" s="53">
        <v>7.0737252235412598</v>
      </c>
    </row>
    <row r="2779" spans="1:5" ht="30" x14ac:dyDescent="0.25">
      <c r="A2779" s="5" t="s">
        <v>5461</v>
      </c>
      <c r="B2779" s="15" t="s">
        <v>5462</v>
      </c>
      <c r="C2779" s="20" t="s">
        <v>371</v>
      </c>
      <c r="D2779" s="48">
        <v>2904.897216796875</v>
      </c>
      <c r="E2779" s="59">
        <v>2906.15283203125</v>
      </c>
    </row>
    <row r="2780" spans="1:5" ht="30" x14ac:dyDescent="0.25">
      <c r="A2780" s="5" t="s">
        <v>5463</v>
      </c>
      <c r="B2780" s="15" t="s">
        <v>5464</v>
      </c>
      <c r="C2780" s="20" t="s">
        <v>371</v>
      </c>
      <c r="D2780" s="45">
        <v>357.40872192382812</v>
      </c>
      <c r="E2780" s="56">
        <v>358.6641845703125</v>
      </c>
    </row>
    <row r="2781" spans="1:5" ht="30" x14ac:dyDescent="0.25">
      <c r="A2781" s="5" t="s">
        <v>5465</v>
      </c>
      <c r="B2781" s="15" t="s">
        <v>5466</v>
      </c>
      <c r="C2781" s="20"/>
      <c r="D2781" s="42">
        <v>1.0705302953720093</v>
      </c>
      <c r="E2781" s="53">
        <v>1.0716032981872559</v>
      </c>
    </row>
    <row r="2782" spans="1:5" ht="30" x14ac:dyDescent="0.25">
      <c r="A2782" s="5" t="s">
        <v>5467</v>
      </c>
      <c r="B2782" s="15" t="s">
        <v>5468</v>
      </c>
      <c r="C2782" s="20" t="s">
        <v>3759</v>
      </c>
      <c r="D2782" s="42">
        <v>2.8116879463195801</v>
      </c>
      <c r="E2782" s="53">
        <v>2.7286074161529541</v>
      </c>
    </row>
    <row r="2783" spans="1:5" ht="30" x14ac:dyDescent="0.25">
      <c r="A2783" s="5" t="s">
        <v>5469</v>
      </c>
      <c r="B2783" s="15" t="s">
        <v>5470</v>
      </c>
      <c r="C2783" s="20" t="s">
        <v>376</v>
      </c>
      <c r="D2783" s="42">
        <v>2.1625752449035645</v>
      </c>
      <c r="E2783" s="53">
        <v>2.155369758605957</v>
      </c>
    </row>
    <row r="2784" spans="1:5" ht="30" x14ac:dyDescent="0.25">
      <c r="A2784" s="5" t="s">
        <v>5471</v>
      </c>
      <c r="B2784" s="15" t="s">
        <v>5472</v>
      </c>
      <c r="C2784" s="20" t="s">
        <v>5053</v>
      </c>
      <c r="D2784" s="47">
        <v>3.6804307252168655E-2</v>
      </c>
      <c r="E2784" s="58">
        <v>3.6786690354347229E-2</v>
      </c>
    </row>
    <row r="2785" spans="1:5" ht="30" x14ac:dyDescent="0.25">
      <c r="A2785" s="5" t="s">
        <v>5473</v>
      </c>
      <c r="B2785" s="15" t="s">
        <v>5474</v>
      </c>
      <c r="C2785" s="20" t="s">
        <v>5056</v>
      </c>
      <c r="D2785" s="51">
        <v>1.711709046503529E-5</v>
      </c>
      <c r="E2785" s="62">
        <v>1.713070014375262E-5</v>
      </c>
    </row>
    <row r="2786" spans="1:5" ht="30" x14ac:dyDescent="0.25">
      <c r="A2786" s="5" t="s">
        <v>5475</v>
      </c>
      <c r="B2786" s="15" t="s">
        <v>5476</v>
      </c>
      <c r="C2786" s="20" t="s">
        <v>38</v>
      </c>
      <c r="D2786" s="42">
        <v>6.3600001335144043</v>
      </c>
      <c r="E2786" s="53">
        <v>6.1804080009460449</v>
      </c>
    </row>
    <row r="2787" spans="1:5" ht="30" x14ac:dyDescent="0.25">
      <c r="A2787" s="5" t="s">
        <v>5477</v>
      </c>
      <c r="B2787" s="15" t="s">
        <v>5478</v>
      </c>
      <c r="C2787" s="20" t="s">
        <v>30</v>
      </c>
      <c r="D2787" s="45">
        <v>226.26481628417969</v>
      </c>
      <c r="E2787" s="56">
        <v>226.49711608886719</v>
      </c>
    </row>
    <row r="2788" spans="1:5" ht="30" x14ac:dyDescent="0.25">
      <c r="A2788" s="5" t="s">
        <v>5479</v>
      </c>
      <c r="B2788" s="15" t="s">
        <v>5480</v>
      </c>
      <c r="C2788" s="20" t="s">
        <v>41</v>
      </c>
      <c r="D2788" s="45">
        <v>356.9803466796875</v>
      </c>
      <c r="E2788" s="56">
        <v>325.32882690429688</v>
      </c>
    </row>
    <row r="2789" spans="1:5" ht="30" x14ac:dyDescent="0.25">
      <c r="A2789" s="5" t="s">
        <v>5481</v>
      </c>
      <c r="B2789" s="15" t="s">
        <v>5482</v>
      </c>
      <c r="C2789" s="20" t="s">
        <v>376</v>
      </c>
      <c r="D2789" s="42">
        <v>7.0558781623840332</v>
      </c>
      <c r="E2789" s="53">
        <v>7.0712566375732422</v>
      </c>
    </row>
    <row r="2790" spans="1:5" ht="30" x14ac:dyDescent="0.25">
      <c r="A2790" s="5" t="s">
        <v>5483</v>
      </c>
      <c r="B2790" s="15" t="s">
        <v>5484</v>
      </c>
      <c r="C2790" s="20" t="s">
        <v>371</v>
      </c>
      <c r="D2790" s="48">
        <v>2905.897216796875</v>
      </c>
      <c r="E2790" s="59">
        <v>2907.152587890625</v>
      </c>
    </row>
    <row r="2791" spans="1:5" ht="30" x14ac:dyDescent="0.25">
      <c r="A2791" s="5" t="s">
        <v>5485</v>
      </c>
      <c r="B2791" s="15" t="s">
        <v>5486</v>
      </c>
      <c r="C2791" s="20" t="s">
        <v>371</v>
      </c>
      <c r="D2791" s="45">
        <v>358.40863037109375</v>
      </c>
      <c r="E2791" s="56">
        <v>359.66415405273437</v>
      </c>
    </row>
    <row r="2792" spans="1:5" ht="30" x14ac:dyDescent="0.25">
      <c r="A2792" s="5" t="s">
        <v>5487</v>
      </c>
      <c r="B2792" s="15" t="s">
        <v>5488</v>
      </c>
      <c r="C2792" s="20"/>
      <c r="D2792" s="42">
        <v>1.0708485841751099</v>
      </c>
      <c r="E2792" s="53">
        <v>1.0719202756881714</v>
      </c>
    </row>
    <row r="2793" spans="1:5" ht="30" x14ac:dyDescent="0.25">
      <c r="A2793" s="5" t="s">
        <v>5489</v>
      </c>
      <c r="B2793" s="15" t="s">
        <v>5490</v>
      </c>
      <c r="C2793" s="20" t="s">
        <v>3759</v>
      </c>
      <c r="D2793" s="42">
        <v>2.8368735313415527</v>
      </c>
      <c r="E2793" s="53">
        <v>2.7530510425567627</v>
      </c>
    </row>
    <row r="2794" spans="1:5" ht="30" x14ac:dyDescent="0.25">
      <c r="A2794" s="5" t="s">
        <v>5491</v>
      </c>
      <c r="B2794" s="15" t="s">
        <v>5492</v>
      </c>
      <c r="C2794" s="20" t="s">
        <v>376</v>
      </c>
      <c r="D2794" s="42">
        <v>2.1637585163116455</v>
      </c>
      <c r="E2794" s="53">
        <v>2.1565229892730713</v>
      </c>
    </row>
    <row r="2795" spans="1:5" ht="45" x14ac:dyDescent="0.25">
      <c r="A2795" s="5" t="s">
        <v>5493</v>
      </c>
      <c r="B2795" s="15" t="s">
        <v>5494</v>
      </c>
      <c r="C2795" s="20" t="s">
        <v>5053</v>
      </c>
      <c r="D2795" s="47">
        <v>3.6870434880256653E-2</v>
      </c>
      <c r="E2795" s="58">
        <v>3.685234859585762E-2</v>
      </c>
    </row>
    <row r="2796" spans="1:5" ht="45" x14ac:dyDescent="0.25">
      <c r="A2796" s="5" t="s">
        <v>5495</v>
      </c>
      <c r="B2796" s="15" t="s">
        <v>5496</v>
      </c>
      <c r="C2796" s="20" t="s">
        <v>5056</v>
      </c>
      <c r="D2796" s="51">
        <v>1.7140539057436399E-5</v>
      </c>
      <c r="E2796" s="62">
        <v>1.715407233859878E-5</v>
      </c>
    </row>
    <row r="2797" spans="1:5" ht="30" x14ac:dyDescent="0.25">
      <c r="A2797" s="5" t="s">
        <v>5497</v>
      </c>
      <c r="B2797" s="15" t="s">
        <v>5498</v>
      </c>
      <c r="C2797" s="20" t="s">
        <v>38</v>
      </c>
      <c r="D2797" s="42">
        <v>3.4473249912261963</v>
      </c>
      <c r="E2797" s="53">
        <v>3.4473249912261963</v>
      </c>
    </row>
    <row r="2798" spans="1:5" ht="30" x14ac:dyDescent="0.25">
      <c r="A2798" s="5" t="s">
        <v>5499</v>
      </c>
      <c r="B2798" s="15" t="s">
        <v>5500</v>
      </c>
      <c r="C2798" s="20" t="s">
        <v>30</v>
      </c>
      <c r="D2798" s="45">
        <v>138.328857421875</v>
      </c>
      <c r="E2798" s="56">
        <v>138.328857421875</v>
      </c>
    </row>
    <row r="2799" spans="1:5" ht="30" x14ac:dyDescent="0.25">
      <c r="A2799" s="5" t="s">
        <v>5501</v>
      </c>
      <c r="B2799" s="15" t="s">
        <v>5502</v>
      </c>
      <c r="C2799" s="20" t="s">
        <v>41</v>
      </c>
      <c r="D2799" s="45">
        <v>204.58982849121094</v>
      </c>
      <c r="E2799" s="56">
        <v>186.49642944335937</v>
      </c>
    </row>
    <row r="2800" spans="1:5" ht="30" x14ac:dyDescent="0.25">
      <c r="A2800" s="5" t="s">
        <v>5503</v>
      </c>
      <c r="B2800" s="15" t="s">
        <v>5504</v>
      </c>
      <c r="C2800" s="20" t="s">
        <v>376</v>
      </c>
      <c r="D2800" s="42">
        <v>1.8842158317565918</v>
      </c>
      <c r="E2800" s="53">
        <v>1.8842158317565918</v>
      </c>
    </row>
    <row r="2801" spans="1:5" ht="30" x14ac:dyDescent="0.25">
      <c r="A2801" s="5" t="s">
        <v>5505</v>
      </c>
      <c r="B2801" s="15" t="s">
        <v>5506</v>
      </c>
      <c r="C2801" s="20" t="s">
        <v>371</v>
      </c>
      <c r="D2801" s="45">
        <v>648.8021240234375</v>
      </c>
      <c r="E2801" s="56">
        <v>648.8021240234375</v>
      </c>
    </row>
    <row r="2802" spans="1:5" ht="30" x14ac:dyDescent="0.25">
      <c r="A2802" s="5" t="s">
        <v>5507</v>
      </c>
      <c r="B2802" s="15" t="s">
        <v>5508</v>
      </c>
      <c r="C2802" s="20" t="s">
        <v>371</v>
      </c>
      <c r="D2802" s="48">
        <v>-1898.6864013671875</v>
      </c>
      <c r="E2802" s="59">
        <v>-1898.6864013671875</v>
      </c>
    </row>
    <row r="2803" spans="1:5" ht="30" x14ac:dyDescent="0.25">
      <c r="A2803" s="5" t="s">
        <v>5509</v>
      </c>
      <c r="B2803" s="15" t="s">
        <v>5510</v>
      </c>
      <c r="C2803" s="20"/>
      <c r="D2803" s="47">
        <v>3.1067822128534317E-2</v>
      </c>
      <c r="E2803" s="58">
        <v>3.1067822128534317E-2</v>
      </c>
    </row>
    <row r="2804" spans="1:5" ht="30" x14ac:dyDescent="0.25">
      <c r="A2804" s="5" t="s">
        <v>5511</v>
      </c>
      <c r="B2804" s="15" t="s">
        <v>5512</v>
      </c>
      <c r="C2804" s="20" t="s">
        <v>3759</v>
      </c>
      <c r="D2804" s="43">
        <v>56.937770843505859</v>
      </c>
      <c r="E2804" s="54">
        <v>56.937770843505859</v>
      </c>
    </row>
    <row r="2805" spans="1:5" ht="30" x14ac:dyDescent="0.25">
      <c r="A2805" s="5" t="s">
        <v>5513</v>
      </c>
      <c r="B2805" s="15" t="s">
        <v>5514</v>
      </c>
      <c r="C2805" s="20" t="s">
        <v>376</v>
      </c>
      <c r="D2805" s="42">
        <v>4.2809076309204102</v>
      </c>
      <c r="E2805" s="53">
        <v>4.2809076309204102</v>
      </c>
    </row>
    <row r="2806" spans="1:5" ht="45" x14ac:dyDescent="0.25">
      <c r="A2806" s="5" t="s">
        <v>5515</v>
      </c>
      <c r="B2806" s="15" t="s">
        <v>5516</v>
      </c>
      <c r="C2806" s="20" t="s">
        <v>5053</v>
      </c>
      <c r="D2806" s="47">
        <v>2.9225748032331467E-2</v>
      </c>
      <c r="E2806" s="58">
        <v>2.9225748032331467E-2</v>
      </c>
    </row>
    <row r="2807" spans="1:5" ht="45" x14ac:dyDescent="0.25">
      <c r="A2807" s="5" t="s">
        <v>5517</v>
      </c>
      <c r="B2807" s="15" t="s">
        <v>5518</v>
      </c>
      <c r="C2807" s="20" t="s">
        <v>5056</v>
      </c>
      <c r="D2807" s="51">
        <v>1.3613910596177448E-5</v>
      </c>
      <c r="E2807" s="62">
        <v>1.3613910596177448E-5</v>
      </c>
    </row>
    <row r="2808" spans="1:5" ht="30" x14ac:dyDescent="0.25">
      <c r="A2808" s="5" t="s">
        <v>5519</v>
      </c>
      <c r="B2808" s="15" t="s">
        <v>5520</v>
      </c>
      <c r="C2808" s="20" t="s">
        <v>38</v>
      </c>
      <c r="D2808" s="42">
        <v>6.2970294952392578</v>
      </c>
      <c r="E2808" s="53">
        <v>6.1192159652709961</v>
      </c>
    </row>
    <row r="2809" spans="1:5" ht="30" x14ac:dyDescent="0.25">
      <c r="A2809" s="5" t="s">
        <v>5521</v>
      </c>
      <c r="B2809" s="15" t="s">
        <v>5522</v>
      </c>
      <c r="C2809" s="20" t="s">
        <v>30</v>
      </c>
      <c r="D2809" s="45">
        <v>499.60519409179687</v>
      </c>
      <c r="E2809" s="56">
        <v>499.67843627929687</v>
      </c>
    </row>
    <row r="2810" spans="1:5" ht="30" x14ac:dyDescent="0.25">
      <c r="A2810" s="5" t="s">
        <v>5523</v>
      </c>
      <c r="B2810" s="15" t="s">
        <v>5524</v>
      </c>
      <c r="C2810" s="20" t="s">
        <v>41</v>
      </c>
      <c r="D2810" s="47">
        <v>0.15596330165863037</v>
      </c>
      <c r="E2810" s="58">
        <v>0.14285700023174286</v>
      </c>
    </row>
    <row r="2811" spans="1:5" ht="30" x14ac:dyDescent="0.25">
      <c r="A2811" s="5" t="s">
        <v>5525</v>
      </c>
      <c r="B2811" s="15" t="s">
        <v>5526</v>
      </c>
      <c r="C2811" s="20" t="s">
        <v>376</v>
      </c>
      <c r="D2811" s="42">
        <v>7.9802041053771973</v>
      </c>
      <c r="E2811" s="53">
        <v>7.9938139915466309</v>
      </c>
    </row>
    <row r="2812" spans="1:5" ht="30" x14ac:dyDescent="0.25">
      <c r="A2812" s="5" t="s">
        <v>5527</v>
      </c>
      <c r="B2812" s="15" t="s">
        <v>5528</v>
      </c>
      <c r="C2812" s="20" t="s">
        <v>371</v>
      </c>
      <c r="D2812" s="44">
        <v>3482.171630859375</v>
      </c>
      <c r="E2812" s="55">
        <v>3482.521484375</v>
      </c>
    </row>
    <row r="2813" spans="1:5" ht="30" x14ac:dyDescent="0.25">
      <c r="A2813" s="5" t="s">
        <v>5529</v>
      </c>
      <c r="B2813" s="15" t="s">
        <v>5530</v>
      </c>
      <c r="C2813" s="20" t="s">
        <v>371</v>
      </c>
      <c r="D2813" s="45">
        <v>934.68310546875</v>
      </c>
      <c r="E2813" s="56">
        <v>935.03277587890625</v>
      </c>
    </row>
    <row r="2814" spans="1:5" ht="30" x14ac:dyDescent="0.25">
      <c r="A2814" s="5" t="s">
        <v>5531</v>
      </c>
      <c r="B2814" s="15" t="s">
        <v>5532</v>
      </c>
      <c r="C2814" s="20"/>
      <c r="D2814" s="42">
        <v>1.348135232925415</v>
      </c>
      <c r="E2814" s="53">
        <v>1.348285436630249</v>
      </c>
    </row>
    <row r="2815" spans="1:5" ht="30" x14ac:dyDescent="0.25">
      <c r="A2815" s="5" t="s">
        <v>5533</v>
      </c>
      <c r="B2815" s="15" t="s">
        <v>5534</v>
      </c>
      <c r="C2815" s="20" t="s">
        <v>3759</v>
      </c>
      <c r="D2815" s="42">
        <v>1.7741999626159668</v>
      </c>
      <c r="E2815" s="53">
        <v>1.7236987352371216</v>
      </c>
    </row>
    <row r="2816" spans="1:5" ht="30" x14ac:dyDescent="0.25">
      <c r="A2816" s="5" t="s">
        <v>5535</v>
      </c>
      <c r="B2816" s="15" t="s">
        <v>5536</v>
      </c>
      <c r="C2816" s="20" t="s">
        <v>376</v>
      </c>
      <c r="D2816" s="42">
        <v>2.149634838104248</v>
      </c>
      <c r="E2816" s="53">
        <v>2.1490848064422607</v>
      </c>
    </row>
    <row r="2817" spans="1:5" ht="30" x14ac:dyDescent="0.25">
      <c r="A2817" s="5" t="s">
        <v>5537</v>
      </c>
      <c r="B2817" s="15" t="s">
        <v>5538</v>
      </c>
      <c r="C2817" s="20" t="s">
        <v>5053</v>
      </c>
      <c r="D2817" s="47">
        <v>6.7264638841152191E-2</v>
      </c>
      <c r="E2817" s="58">
        <v>6.7261740565299988E-2</v>
      </c>
    </row>
    <row r="2818" spans="1:5" ht="30" x14ac:dyDescent="0.25">
      <c r="A2818" s="5" t="s">
        <v>5539</v>
      </c>
      <c r="B2818" s="15" t="s">
        <v>5540</v>
      </c>
      <c r="C2818" s="20" t="s">
        <v>5056</v>
      </c>
      <c r="D2818" s="51">
        <v>2.8571881557581946E-5</v>
      </c>
      <c r="E2818" s="62">
        <v>2.85746791632846E-5</v>
      </c>
    </row>
    <row r="2819" spans="1:5" ht="60" x14ac:dyDescent="0.25">
      <c r="A2819" s="5" t="s">
        <v>5541</v>
      </c>
      <c r="B2819" s="15" t="s">
        <v>5542</v>
      </c>
      <c r="C2819" s="20" t="s">
        <v>38</v>
      </c>
      <c r="D2819" s="42">
        <v>1.313725471496582</v>
      </c>
      <c r="E2819" s="53">
        <v>1.2766629457473755</v>
      </c>
    </row>
    <row r="2820" spans="1:5" ht="60" x14ac:dyDescent="0.25">
      <c r="A2820" s="5" t="s">
        <v>5543</v>
      </c>
      <c r="B2820" s="15" t="s">
        <v>5544</v>
      </c>
      <c r="C2820" s="20" t="s">
        <v>30</v>
      </c>
      <c r="D2820" s="43">
        <v>78.979789733886719</v>
      </c>
      <c r="E2820" s="54">
        <v>78.2950439453125</v>
      </c>
    </row>
    <row r="2821" spans="1:5" ht="60" x14ac:dyDescent="0.25">
      <c r="A2821" s="5" t="s">
        <v>5545</v>
      </c>
      <c r="B2821" s="15" t="s">
        <v>5546</v>
      </c>
      <c r="C2821" s="20" t="s">
        <v>41</v>
      </c>
      <c r="D2821" s="43">
        <v>48.035255432128906</v>
      </c>
      <c r="E2821" s="54">
        <v>44.046577453613281</v>
      </c>
    </row>
    <row r="2822" spans="1:5" ht="60" x14ac:dyDescent="0.25">
      <c r="A2822" s="5" t="s">
        <v>5547</v>
      </c>
      <c r="B2822" s="15" t="s">
        <v>5548</v>
      </c>
      <c r="C2822" s="20" t="s">
        <v>376</v>
      </c>
      <c r="D2822" s="42">
        <v>1.0631992816925049</v>
      </c>
      <c r="E2822" s="53">
        <v>1.0550377368927002</v>
      </c>
    </row>
    <row r="2823" spans="1:5" ht="60" x14ac:dyDescent="0.25">
      <c r="A2823" s="5" t="s">
        <v>5549</v>
      </c>
      <c r="B2823" s="15" t="s">
        <v>5550</v>
      </c>
      <c r="C2823" s="20" t="s">
        <v>371</v>
      </c>
      <c r="D2823" s="45">
        <v>330.74005126953125</v>
      </c>
      <c r="E2823" s="56">
        <v>327.86483764648437</v>
      </c>
    </row>
    <row r="2824" spans="1:5" ht="60" x14ac:dyDescent="0.25">
      <c r="A2824" s="5" t="s">
        <v>5551</v>
      </c>
      <c r="B2824" s="15" t="s">
        <v>5552</v>
      </c>
      <c r="C2824" s="20" t="s">
        <v>371</v>
      </c>
      <c r="D2824" s="48">
        <v>-2216.74853515625</v>
      </c>
      <c r="E2824" s="59">
        <v>-2219.623779296875</v>
      </c>
    </row>
    <row r="2825" spans="1:5" ht="60" x14ac:dyDescent="0.25">
      <c r="A2825" s="5" t="s">
        <v>5553</v>
      </c>
      <c r="B2825" s="15" t="s">
        <v>5554</v>
      </c>
      <c r="C2825" s="20"/>
      <c r="D2825" s="47">
        <v>-5.3513258695602417E-2</v>
      </c>
      <c r="E2825" s="58">
        <v>-5.3162984549999237E-2</v>
      </c>
    </row>
    <row r="2826" spans="1:5" ht="60" x14ac:dyDescent="0.25">
      <c r="A2826" s="5" t="s">
        <v>5555</v>
      </c>
      <c r="B2826" s="15" t="s">
        <v>5556</v>
      </c>
      <c r="C2826" s="20" t="s">
        <v>3759</v>
      </c>
      <c r="D2826" s="45">
        <v>972.48663330078125</v>
      </c>
      <c r="E2826" s="56">
        <v>972.9072265625</v>
      </c>
    </row>
    <row r="2827" spans="1:5" ht="60" x14ac:dyDescent="0.25">
      <c r="A2827" s="5" t="s">
        <v>5557</v>
      </c>
      <c r="B2827" s="15" t="s">
        <v>5558</v>
      </c>
      <c r="C2827" s="20" t="s">
        <v>376</v>
      </c>
      <c r="D2827" s="42">
        <v>4.195310115814209</v>
      </c>
      <c r="E2827" s="53">
        <v>4.194819450378418</v>
      </c>
    </row>
    <row r="2828" spans="1:5" ht="60" x14ac:dyDescent="0.25">
      <c r="A2828" s="5" t="s">
        <v>5559</v>
      </c>
      <c r="B2828" s="15" t="s">
        <v>5560</v>
      </c>
      <c r="C2828" s="20" t="s">
        <v>5053</v>
      </c>
      <c r="D2828" s="47">
        <v>0.66686904430389404</v>
      </c>
      <c r="E2828" s="58">
        <v>0.66639590263366699</v>
      </c>
    </row>
    <row r="2829" spans="1:5" ht="60" x14ac:dyDescent="0.25">
      <c r="A2829" s="5" t="s">
        <v>5561</v>
      </c>
      <c r="B2829" s="15" t="s">
        <v>5562</v>
      </c>
      <c r="C2829" s="20" t="s">
        <v>5056</v>
      </c>
      <c r="D2829" s="52">
        <v>3.5936725907959044E-4</v>
      </c>
      <c r="E2829" s="63">
        <v>3.6248037940822542E-4</v>
      </c>
    </row>
    <row r="2830" spans="1:5" ht="60" x14ac:dyDescent="0.25">
      <c r="A2830" s="5" t="s">
        <v>5563</v>
      </c>
      <c r="B2830" s="15" t="s">
        <v>5564</v>
      </c>
      <c r="C2830" s="20" t="s">
        <v>38</v>
      </c>
      <c r="D2830" s="42">
        <v>6.5518698692321777</v>
      </c>
      <c r="E2830" s="53">
        <v>6.5518698692321777</v>
      </c>
    </row>
    <row r="2831" spans="1:5" ht="60" x14ac:dyDescent="0.25">
      <c r="A2831" s="5" t="s">
        <v>5565</v>
      </c>
      <c r="B2831" s="15" t="s">
        <v>5566</v>
      </c>
      <c r="C2831" s="20" t="s">
        <v>30</v>
      </c>
      <c r="D2831" s="43">
        <v>73.380828857421875</v>
      </c>
      <c r="E2831" s="54">
        <v>72.696014404296875</v>
      </c>
    </row>
    <row r="2832" spans="1:5" ht="60" x14ac:dyDescent="0.25">
      <c r="A2832" s="5" t="s">
        <v>5567</v>
      </c>
      <c r="B2832" s="15" t="s">
        <v>5568</v>
      </c>
      <c r="C2832" s="20" t="s">
        <v>41</v>
      </c>
      <c r="D2832" s="45">
        <v>358.7650146484375</v>
      </c>
      <c r="E2832" s="56">
        <v>326.8909912109375</v>
      </c>
    </row>
    <row r="2833" spans="1:5" ht="60" x14ac:dyDescent="0.25">
      <c r="A2833" s="5" t="s">
        <v>5569</v>
      </c>
      <c r="B2833" s="15" t="s">
        <v>5570</v>
      </c>
      <c r="C2833" s="20" t="s">
        <v>376</v>
      </c>
      <c r="D2833" s="47">
        <v>0.99567937850952148</v>
      </c>
      <c r="E2833" s="58">
        <v>0.98739320039749146</v>
      </c>
    </row>
    <row r="2834" spans="1:5" ht="60" x14ac:dyDescent="0.25">
      <c r="A2834" s="5" t="s">
        <v>5571</v>
      </c>
      <c r="B2834" s="15" t="s">
        <v>5572</v>
      </c>
      <c r="C2834" s="20" t="s">
        <v>371</v>
      </c>
      <c r="D2834" s="45">
        <v>307.69021606445312</v>
      </c>
      <c r="E2834" s="56">
        <v>304.82110595703125</v>
      </c>
    </row>
    <row r="2835" spans="1:5" ht="60" x14ac:dyDescent="0.25">
      <c r="A2835" s="5" t="s">
        <v>5573</v>
      </c>
      <c r="B2835" s="15" t="s">
        <v>5574</v>
      </c>
      <c r="C2835" s="20" t="s">
        <v>371</v>
      </c>
      <c r="D2835" s="48">
        <v>-2239.79833984375</v>
      </c>
      <c r="E2835" s="59">
        <v>-2242.66748046875</v>
      </c>
    </row>
    <row r="2836" spans="1:5" ht="60" x14ac:dyDescent="0.25">
      <c r="A2836" s="5" t="s">
        <v>5575</v>
      </c>
      <c r="B2836" s="15" t="s">
        <v>5576</v>
      </c>
      <c r="C2836" s="20"/>
      <c r="D2836" s="47">
        <v>-0.18217866122722626</v>
      </c>
      <c r="E2836" s="58">
        <v>-0.18356181681156158</v>
      </c>
    </row>
    <row r="2837" spans="1:5" ht="60" x14ac:dyDescent="0.25">
      <c r="A2837" s="5" t="s">
        <v>5577</v>
      </c>
      <c r="B2837" s="15" t="s">
        <v>5578</v>
      </c>
      <c r="C2837" s="20" t="s">
        <v>3759</v>
      </c>
      <c r="D2837" s="45">
        <v>976.099365234375</v>
      </c>
      <c r="E2837" s="56">
        <v>976.50146484375</v>
      </c>
    </row>
    <row r="2838" spans="1:5" ht="60" x14ac:dyDescent="0.25">
      <c r="A2838" s="5" t="s">
        <v>5579</v>
      </c>
      <c r="B2838" s="15" t="s">
        <v>5580</v>
      </c>
      <c r="C2838" s="20" t="s">
        <v>376</v>
      </c>
      <c r="D2838" s="42">
        <v>4.190335750579834</v>
      </c>
      <c r="E2838" s="53">
        <v>4.1899032592773437</v>
      </c>
    </row>
    <row r="2839" spans="1:5" ht="60" x14ac:dyDescent="0.25">
      <c r="A2839" s="5" t="s">
        <v>5581</v>
      </c>
      <c r="B2839" s="15" t="s">
        <v>5582</v>
      </c>
      <c r="C2839" s="20" t="s">
        <v>5053</v>
      </c>
      <c r="D2839" s="47">
        <v>0.66310393810272217</v>
      </c>
      <c r="E2839" s="58">
        <v>0.66257953643798828</v>
      </c>
    </row>
    <row r="2840" spans="1:5" ht="60" x14ac:dyDescent="0.25">
      <c r="A2840" s="5" t="s">
        <v>5583</v>
      </c>
      <c r="B2840" s="15" t="s">
        <v>5584</v>
      </c>
      <c r="C2840" s="20" t="s">
        <v>5056</v>
      </c>
      <c r="D2840" s="52">
        <v>3.8637217949144542E-4</v>
      </c>
      <c r="E2840" s="63">
        <v>3.8989316090010107E-4</v>
      </c>
    </row>
    <row r="2841" spans="1:5" ht="30" x14ac:dyDescent="0.25">
      <c r="A2841" s="5" t="s">
        <v>5585</v>
      </c>
      <c r="B2841" s="15" t="s">
        <v>5586</v>
      </c>
      <c r="C2841" s="20" t="s">
        <v>38</v>
      </c>
      <c r="D2841" s="42">
        <v>3.4473249912261963</v>
      </c>
      <c r="E2841" s="53">
        <v>3.4473249912261963</v>
      </c>
    </row>
    <row r="2842" spans="1:5" ht="30" x14ac:dyDescent="0.25">
      <c r="A2842" s="5" t="s">
        <v>5587</v>
      </c>
      <c r="B2842" s="15" t="s">
        <v>5588</v>
      </c>
      <c r="C2842" s="20" t="s">
        <v>30</v>
      </c>
      <c r="D2842" s="45">
        <v>138.328857421875</v>
      </c>
      <c r="E2842" s="56">
        <v>138.328857421875</v>
      </c>
    </row>
    <row r="2843" spans="1:5" ht="30" x14ac:dyDescent="0.25">
      <c r="A2843" s="5" t="s">
        <v>5589</v>
      </c>
      <c r="B2843" s="15" t="s">
        <v>5590</v>
      </c>
      <c r="C2843" s="20" t="s">
        <v>41</v>
      </c>
      <c r="D2843" s="51">
        <v>2.9418970370898023E-7</v>
      </c>
      <c r="E2843" s="62">
        <v>2.9418970370898023E-7</v>
      </c>
    </row>
    <row r="2844" spans="1:5" ht="30" x14ac:dyDescent="0.25">
      <c r="A2844" s="5" t="s">
        <v>5591</v>
      </c>
      <c r="B2844" s="15" t="s">
        <v>5592</v>
      </c>
      <c r="C2844" s="20" t="s">
        <v>376</v>
      </c>
      <c r="D2844" s="42">
        <v>1.8842158317565918</v>
      </c>
      <c r="E2844" s="53">
        <v>1.8842158317565918</v>
      </c>
    </row>
    <row r="2845" spans="1:5" ht="30" x14ac:dyDescent="0.25">
      <c r="A2845" s="5" t="s">
        <v>5593</v>
      </c>
      <c r="B2845" s="15" t="s">
        <v>5594</v>
      </c>
      <c r="C2845" s="20" t="s">
        <v>371</v>
      </c>
      <c r="D2845" s="45">
        <v>648.8021240234375</v>
      </c>
      <c r="E2845" s="56">
        <v>648.8021240234375</v>
      </c>
    </row>
    <row r="2846" spans="1:5" ht="30" x14ac:dyDescent="0.25">
      <c r="A2846" s="5" t="s">
        <v>5595</v>
      </c>
      <c r="B2846" s="15" t="s">
        <v>5596</v>
      </c>
      <c r="C2846" s="20" t="s">
        <v>371</v>
      </c>
      <c r="D2846" s="48">
        <v>-1898.6864013671875</v>
      </c>
      <c r="E2846" s="59">
        <v>-1898.6864013671875</v>
      </c>
    </row>
    <row r="2847" spans="1:5" ht="30" x14ac:dyDescent="0.25">
      <c r="A2847" s="5" t="s">
        <v>5597</v>
      </c>
      <c r="B2847" s="15" t="s">
        <v>5598</v>
      </c>
      <c r="C2847" s="20"/>
      <c r="D2847" s="47">
        <v>3.1067822128534317E-2</v>
      </c>
      <c r="E2847" s="58">
        <v>3.1067822128534317E-2</v>
      </c>
    </row>
    <row r="2848" spans="1:5" ht="30" x14ac:dyDescent="0.25">
      <c r="A2848" s="5" t="s">
        <v>5599</v>
      </c>
      <c r="B2848" s="15" t="s">
        <v>5600</v>
      </c>
      <c r="C2848" s="20" t="s">
        <v>3759</v>
      </c>
      <c r="D2848" s="43">
        <v>56.937770843505859</v>
      </c>
      <c r="E2848" s="54">
        <v>56.937770843505859</v>
      </c>
    </row>
    <row r="2849" spans="1:5" ht="30" x14ac:dyDescent="0.25">
      <c r="A2849" s="5" t="s">
        <v>5601</v>
      </c>
      <c r="B2849" s="15" t="s">
        <v>5602</v>
      </c>
      <c r="C2849" s="20" t="s">
        <v>376</v>
      </c>
      <c r="D2849" s="42">
        <v>4.2809076309204102</v>
      </c>
      <c r="E2849" s="53">
        <v>4.2809076309204102</v>
      </c>
    </row>
    <row r="2850" spans="1:5" ht="45" x14ac:dyDescent="0.25">
      <c r="A2850" s="5" t="s">
        <v>5603</v>
      </c>
      <c r="B2850" s="15" t="s">
        <v>5604</v>
      </c>
      <c r="C2850" s="20" t="s">
        <v>5053</v>
      </c>
      <c r="D2850" s="47">
        <v>2.9225748032331467E-2</v>
      </c>
      <c r="E2850" s="58">
        <v>2.9225748032331467E-2</v>
      </c>
    </row>
    <row r="2851" spans="1:5" ht="45" x14ac:dyDescent="0.25">
      <c r="A2851" s="5" t="s">
        <v>5605</v>
      </c>
      <c r="B2851" s="15" t="s">
        <v>5606</v>
      </c>
      <c r="C2851" s="20" t="s">
        <v>5056</v>
      </c>
      <c r="D2851" s="51">
        <v>1.3613910596177448E-5</v>
      </c>
      <c r="E2851" s="62">
        <v>1.3613910596177448E-5</v>
      </c>
    </row>
    <row r="2852" spans="1:5" ht="45" x14ac:dyDescent="0.25">
      <c r="A2852" s="5" t="s">
        <v>5607</v>
      </c>
      <c r="B2852" s="15" t="s">
        <v>5608</v>
      </c>
      <c r="C2852" s="20" t="s">
        <v>38</v>
      </c>
      <c r="D2852" s="43">
        <v>16.89402961730957</v>
      </c>
      <c r="E2852" s="54">
        <v>16.89402961730957</v>
      </c>
    </row>
    <row r="2853" spans="1:5" ht="45" x14ac:dyDescent="0.25">
      <c r="A2853" s="5" t="s">
        <v>5609</v>
      </c>
      <c r="B2853" s="15" t="s">
        <v>5610</v>
      </c>
      <c r="C2853" s="20" t="s">
        <v>30</v>
      </c>
      <c r="D2853" s="45">
        <v>164.63571166992187</v>
      </c>
      <c r="E2853" s="56">
        <v>164.49899291992187</v>
      </c>
    </row>
    <row r="2854" spans="1:5" ht="45" x14ac:dyDescent="0.25">
      <c r="A2854" s="5" t="s">
        <v>5611</v>
      </c>
      <c r="B2854" s="15" t="s">
        <v>5612</v>
      </c>
      <c r="C2854" s="20" t="s">
        <v>41</v>
      </c>
      <c r="D2854" s="43">
        <v>48.855018615722656</v>
      </c>
      <c r="E2854" s="54">
        <v>44.673328399658203</v>
      </c>
    </row>
    <row r="2855" spans="1:5" ht="45" x14ac:dyDescent="0.25">
      <c r="A2855" s="5" t="s">
        <v>5613</v>
      </c>
      <c r="B2855" s="15" t="s">
        <v>5614</v>
      </c>
      <c r="C2855" s="20" t="s">
        <v>376</v>
      </c>
      <c r="D2855" s="42">
        <v>1.98771071434021</v>
      </c>
      <c r="E2855" s="53">
        <v>1.9863529205322266</v>
      </c>
    </row>
    <row r="2856" spans="1:5" ht="45" x14ac:dyDescent="0.25">
      <c r="A2856" s="5" t="s">
        <v>5615</v>
      </c>
      <c r="B2856" s="15" t="s">
        <v>5616</v>
      </c>
      <c r="C2856" s="20" t="s">
        <v>371</v>
      </c>
      <c r="D2856" s="45">
        <v>696.2255859375</v>
      </c>
      <c r="E2856" s="56">
        <v>695.6312255859375</v>
      </c>
    </row>
    <row r="2857" spans="1:5" ht="45" x14ac:dyDescent="0.25">
      <c r="A2857" s="5" t="s">
        <v>5617</v>
      </c>
      <c r="B2857" s="15" t="s">
        <v>5618</v>
      </c>
      <c r="C2857" s="20" t="s">
        <v>371</v>
      </c>
      <c r="D2857" s="48">
        <v>-1851.262939453125</v>
      </c>
      <c r="E2857" s="59">
        <v>-1851.8572998046875</v>
      </c>
    </row>
    <row r="2858" spans="1:5" ht="45" x14ac:dyDescent="0.25">
      <c r="A2858" s="5" t="s">
        <v>5619</v>
      </c>
      <c r="B2858" s="15" t="s">
        <v>5620</v>
      </c>
      <c r="C2858" s="20"/>
      <c r="D2858" s="47">
        <v>-9.0590059757232666E-2</v>
      </c>
      <c r="E2858" s="58">
        <v>-9.0899012982845306E-2</v>
      </c>
    </row>
    <row r="2859" spans="1:5" ht="45" x14ac:dyDescent="0.25">
      <c r="A2859" s="5" t="s">
        <v>5621</v>
      </c>
      <c r="B2859" s="15" t="s">
        <v>5622</v>
      </c>
      <c r="C2859" s="20" t="s">
        <v>3759</v>
      </c>
      <c r="D2859" s="45">
        <v>903.5150146484375</v>
      </c>
      <c r="E2859" s="56">
        <v>903.65234375</v>
      </c>
    </row>
    <row r="2860" spans="1:5" ht="45" x14ac:dyDescent="0.25">
      <c r="A2860" s="5" t="s">
        <v>5623</v>
      </c>
      <c r="B2860" s="15" t="s">
        <v>5624</v>
      </c>
      <c r="C2860" s="20" t="s">
        <v>376</v>
      </c>
      <c r="D2860" s="42">
        <v>4.349064826965332</v>
      </c>
      <c r="E2860" s="53">
        <v>4.3486223220825195</v>
      </c>
    </row>
    <row r="2861" spans="1:5" ht="45" x14ac:dyDescent="0.25">
      <c r="A2861" s="5" t="s">
        <v>5625</v>
      </c>
      <c r="B2861" s="15" t="s">
        <v>5626</v>
      </c>
      <c r="C2861" s="20" t="s">
        <v>5053</v>
      </c>
      <c r="D2861" s="47">
        <v>0.68174052238464355</v>
      </c>
      <c r="E2861" s="58">
        <v>0.68178349733352661</v>
      </c>
    </row>
    <row r="2862" spans="1:5" ht="45" x14ac:dyDescent="0.25">
      <c r="A2862" s="5" t="s">
        <v>5627</v>
      </c>
      <c r="B2862" s="15" t="s">
        <v>5628</v>
      </c>
      <c r="C2862" s="20" t="s">
        <v>5056</v>
      </c>
      <c r="D2862" s="52">
        <v>1.647189783398062E-4</v>
      </c>
      <c r="E2862" s="63">
        <v>1.6486758249811828E-4</v>
      </c>
    </row>
    <row r="2863" spans="1:5" ht="30" x14ac:dyDescent="0.25">
      <c r="A2863" s="5" t="s">
        <v>5629</v>
      </c>
      <c r="B2863" s="15" t="s">
        <v>5630</v>
      </c>
      <c r="C2863" s="20" t="s">
        <v>38</v>
      </c>
      <c r="D2863" s="42">
        <v>5.5</v>
      </c>
      <c r="E2863" s="53">
        <v>5.3442449569702148</v>
      </c>
    </row>
    <row r="2864" spans="1:5" ht="30" x14ac:dyDescent="0.25">
      <c r="A2864" s="5" t="s">
        <v>5631</v>
      </c>
      <c r="B2864" s="15" t="s">
        <v>5632</v>
      </c>
      <c r="C2864" s="20" t="s">
        <v>30</v>
      </c>
      <c r="D2864" s="45">
        <v>211.94355773925781</v>
      </c>
      <c r="E2864" s="56">
        <v>212.18142700195312</v>
      </c>
    </row>
    <row r="2865" spans="1:5" ht="30" x14ac:dyDescent="0.25">
      <c r="A2865" s="5" t="s">
        <v>5633</v>
      </c>
      <c r="B2865" s="15" t="s">
        <v>5634</v>
      </c>
      <c r="C2865" s="20" t="s">
        <v>41</v>
      </c>
      <c r="D2865" s="45">
        <v>356.9803466796875</v>
      </c>
      <c r="E2865" s="56">
        <v>325.32882690429688</v>
      </c>
    </row>
    <row r="2866" spans="1:5" ht="30" x14ac:dyDescent="0.25">
      <c r="A2866" s="5" t="s">
        <v>5635</v>
      </c>
      <c r="B2866" s="15" t="s">
        <v>5636</v>
      </c>
      <c r="C2866" s="20" t="s">
        <v>376</v>
      </c>
      <c r="D2866" s="42">
        <v>7.0665407180786133</v>
      </c>
      <c r="E2866" s="53">
        <v>7.082003116607666</v>
      </c>
    </row>
    <row r="2867" spans="1:5" ht="30" x14ac:dyDescent="0.25">
      <c r="A2867" s="5" t="s">
        <v>5637</v>
      </c>
      <c r="B2867" s="15" t="s">
        <v>5638</v>
      </c>
      <c r="C2867" s="20" t="s">
        <v>371</v>
      </c>
      <c r="D2867" s="48">
        <v>2879.030029296875</v>
      </c>
      <c r="E2867" s="59">
        <v>2880.267333984375</v>
      </c>
    </row>
    <row r="2868" spans="1:5" ht="30" x14ac:dyDescent="0.25">
      <c r="A2868" s="5" t="s">
        <v>5639</v>
      </c>
      <c r="B2868" s="15" t="s">
        <v>5640</v>
      </c>
      <c r="C2868" s="20" t="s">
        <v>371</v>
      </c>
      <c r="D2868" s="45">
        <v>331.54153442382812</v>
      </c>
      <c r="E2868" s="56">
        <v>332.77886962890625</v>
      </c>
    </row>
    <row r="2869" spans="1:5" ht="30" x14ac:dyDescent="0.25">
      <c r="A2869" s="5" t="s">
        <v>5641</v>
      </c>
      <c r="B2869" s="15" t="s">
        <v>5642</v>
      </c>
      <c r="C2869" s="20"/>
      <c r="D2869" s="42">
        <v>1.0604350566864014</v>
      </c>
      <c r="E2869" s="53">
        <v>1.0615271329879761</v>
      </c>
    </row>
    <row r="2870" spans="1:5" ht="30" x14ac:dyDescent="0.25">
      <c r="A2870" s="5" t="s">
        <v>5643</v>
      </c>
      <c r="B2870" s="15" t="s">
        <v>5644</v>
      </c>
      <c r="C2870" s="20" t="s">
        <v>3759</v>
      </c>
      <c r="D2870" s="42">
        <v>2.5237994194030762</v>
      </c>
      <c r="E2870" s="53">
        <v>2.4490017890930176</v>
      </c>
    </row>
    <row r="2871" spans="1:5" ht="30" x14ac:dyDescent="0.25">
      <c r="A2871" s="5" t="s">
        <v>5645</v>
      </c>
      <c r="B2871" s="15" t="s">
        <v>5646</v>
      </c>
      <c r="C2871" s="20" t="s">
        <v>376</v>
      </c>
      <c r="D2871" s="42">
        <v>2.1585443019866943</v>
      </c>
      <c r="E2871" s="53">
        <v>2.1512155532836914</v>
      </c>
    </row>
    <row r="2872" spans="1:5" ht="45" x14ac:dyDescent="0.25">
      <c r="A2872" s="5" t="s">
        <v>5647</v>
      </c>
      <c r="B2872" s="15" t="s">
        <v>5648</v>
      </c>
      <c r="C2872" s="20" t="s">
        <v>5053</v>
      </c>
      <c r="D2872" s="47">
        <v>3.5418309271335602E-2</v>
      </c>
      <c r="E2872" s="58">
        <v>3.5400740802288055E-2</v>
      </c>
    </row>
    <row r="2873" spans="1:5" ht="30" x14ac:dyDescent="0.25">
      <c r="A2873" s="5" t="s">
        <v>5649</v>
      </c>
      <c r="B2873" s="15" t="s">
        <v>5650</v>
      </c>
      <c r="C2873" s="20" t="s">
        <v>5056</v>
      </c>
      <c r="D2873" s="51">
        <v>1.656072709010914E-5</v>
      </c>
      <c r="E2873" s="62">
        <v>1.657442408031784E-5</v>
      </c>
    </row>
    <row r="2874" spans="1:5" ht="30" x14ac:dyDescent="0.25">
      <c r="A2874" s="5" t="s">
        <v>5651</v>
      </c>
      <c r="B2874" s="15" t="s">
        <v>5652</v>
      </c>
      <c r="C2874" s="20" t="s">
        <v>38</v>
      </c>
      <c r="D2874" s="42">
        <v>5.5</v>
      </c>
      <c r="E2874" s="53">
        <v>5.3442449569702148</v>
      </c>
    </row>
    <row r="2875" spans="1:5" ht="30" x14ac:dyDescent="0.25">
      <c r="A2875" s="5" t="s">
        <v>5653</v>
      </c>
      <c r="B2875" s="15" t="s">
        <v>5654</v>
      </c>
      <c r="C2875" s="20" t="s">
        <v>30</v>
      </c>
      <c r="D2875" s="45">
        <v>211.94355773925781</v>
      </c>
      <c r="E2875" s="56">
        <v>212.18142700195312</v>
      </c>
    </row>
    <row r="2876" spans="1:5" ht="30" x14ac:dyDescent="0.25">
      <c r="A2876" s="5" t="s">
        <v>5655</v>
      </c>
      <c r="B2876" s="15" t="s">
        <v>5656</v>
      </c>
      <c r="C2876" s="20" t="s">
        <v>41</v>
      </c>
      <c r="D2876" s="43">
        <v>19.378347396850586</v>
      </c>
      <c r="E2876" s="54">
        <v>18.157106399536133</v>
      </c>
    </row>
    <row r="2877" spans="1:5" ht="30" x14ac:dyDescent="0.25">
      <c r="A2877" s="5" t="s">
        <v>5657</v>
      </c>
      <c r="B2877" s="15" t="s">
        <v>5658</v>
      </c>
      <c r="C2877" s="20" t="s">
        <v>376</v>
      </c>
      <c r="D2877" s="42">
        <v>7.0665407180786133</v>
      </c>
      <c r="E2877" s="53">
        <v>7.082003116607666</v>
      </c>
    </row>
    <row r="2878" spans="1:5" ht="30" x14ac:dyDescent="0.25">
      <c r="A2878" s="5" t="s">
        <v>5659</v>
      </c>
      <c r="B2878" s="15" t="s">
        <v>5660</v>
      </c>
      <c r="C2878" s="20" t="s">
        <v>371</v>
      </c>
      <c r="D2878" s="48">
        <v>2879.030029296875</v>
      </c>
      <c r="E2878" s="59">
        <v>2880.267333984375</v>
      </c>
    </row>
    <row r="2879" spans="1:5" ht="30" x14ac:dyDescent="0.25">
      <c r="A2879" s="5" t="s">
        <v>5661</v>
      </c>
      <c r="B2879" s="15" t="s">
        <v>5662</v>
      </c>
      <c r="C2879" s="20" t="s">
        <v>371</v>
      </c>
      <c r="D2879" s="45">
        <v>331.54153442382812</v>
      </c>
      <c r="E2879" s="56">
        <v>332.77886962890625</v>
      </c>
    </row>
    <row r="2880" spans="1:5" ht="30" x14ac:dyDescent="0.25">
      <c r="A2880" s="5" t="s">
        <v>5663</v>
      </c>
      <c r="B2880" s="15" t="s">
        <v>5664</v>
      </c>
      <c r="C2880" s="20"/>
      <c r="D2880" s="42">
        <v>1.0604350566864014</v>
      </c>
      <c r="E2880" s="53">
        <v>1.0615271329879761</v>
      </c>
    </row>
    <row r="2881" spans="1:5" ht="30" x14ac:dyDescent="0.25">
      <c r="A2881" s="5" t="s">
        <v>5665</v>
      </c>
      <c r="B2881" s="15" t="s">
        <v>5666</v>
      </c>
      <c r="C2881" s="20" t="s">
        <v>3759</v>
      </c>
      <c r="D2881" s="42">
        <v>2.5237994194030762</v>
      </c>
      <c r="E2881" s="53">
        <v>2.4490017890930176</v>
      </c>
    </row>
    <row r="2882" spans="1:5" ht="30" x14ac:dyDescent="0.25">
      <c r="A2882" s="5" t="s">
        <v>5667</v>
      </c>
      <c r="B2882" s="15" t="s">
        <v>5668</v>
      </c>
      <c r="C2882" s="20" t="s">
        <v>376</v>
      </c>
      <c r="D2882" s="42">
        <v>2.1585443019866943</v>
      </c>
      <c r="E2882" s="53">
        <v>2.1512155532836914</v>
      </c>
    </row>
    <row r="2883" spans="1:5" ht="30" x14ac:dyDescent="0.25">
      <c r="A2883" s="5" t="s">
        <v>5669</v>
      </c>
      <c r="B2883" s="15" t="s">
        <v>5670</v>
      </c>
      <c r="C2883" s="20" t="s">
        <v>5053</v>
      </c>
      <c r="D2883" s="47">
        <v>3.5418309271335602E-2</v>
      </c>
      <c r="E2883" s="58">
        <v>3.5400740802288055E-2</v>
      </c>
    </row>
    <row r="2884" spans="1:5" ht="30" x14ac:dyDescent="0.25">
      <c r="A2884" s="5" t="s">
        <v>5671</v>
      </c>
      <c r="B2884" s="15" t="s">
        <v>5672</v>
      </c>
      <c r="C2884" s="20" t="s">
        <v>5056</v>
      </c>
      <c r="D2884" s="51">
        <v>1.656072709010914E-5</v>
      </c>
      <c r="E2884" s="62">
        <v>1.657442408031784E-5</v>
      </c>
    </row>
    <row r="2885" spans="1:5" ht="30" x14ac:dyDescent="0.25">
      <c r="A2885" s="5" t="s">
        <v>5673</v>
      </c>
      <c r="B2885" s="15" t="s">
        <v>5674</v>
      </c>
      <c r="C2885" s="20" t="s">
        <v>38</v>
      </c>
      <c r="D2885" s="42">
        <v>5.5</v>
      </c>
      <c r="E2885" s="53">
        <v>5.3442449569702148</v>
      </c>
    </row>
    <row r="2886" spans="1:5" ht="30" x14ac:dyDescent="0.25">
      <c r="A2886" s="5" t="s">
        <v>5675</v>
      </c>
      <c r="B2886" s="15" t="s">
        <v>5676</v>
      </c>
      <c r="C2886" s="20" t="s">
        <v>30</v>
      </c>
      <c r="D2886" s="45">
        <v>211.94355773925781</v>
      </c>
      <c r="E2886" s="56">
        <v>212.18142700195312</v>
      </c>
    </row>
    <row r="2887" spans="1:5" ht="30" x14ac:dyDescent="0.25">
      <c r="A2887" s="5" t="s">
        <v>5677</v>
      </c>
      <c r="B2887" s="15" t="s">
        <v>5678</v>
      </c>
      <c r="C2887" s="20" t="s">
        <v>41</v>
      </c>
      <c r="D2887" s="45">
        <v>337.60202026367188</v>
      </c>
      <c r="E2887" s="56">
        <v>307.17172241210937</v>
      </c>
    </row>
    <row r="2888" spans="1:5" ht="30" x14ac:dyDescent="0.25">
      <c r="A2888" s="5" t="s">
        <v>5679</v>
      </c>
      <c r="B2888" s="15" t="s">
        <v>5680</v>
      </c>
      <c r="C2888" s="20" t="s">
        <v>376</v>
      </c>
      <c r="D2888" s="42">
        <v>7.0665407180786133</v>
      </c>
      <c r="E2888" s="53">
        <v>7.082003116607666</v>
      </c>
    </row>
    <row r="2889" spans="1:5" ht="30" x14ac:dyDescent="0.25">
      <c r="A2889" s="5" t="s">
        <v>5681</v>
      </c>
      <c r="B2889" s="15" t="s">
        <v>5682</v>
      </c>
      <c r="C2889" s="20" t="s">
        <v>371</v>
      </c>
      <c r="D2889" s="48">
        <v>2879.030029296875</v>
      </c>
      <c r="E2889" s="59">
        <v>2880.267333984375</v>
      </c>
    </row>
    <row r="2890" spans="1:5" ht="30" x14ac:dyDescent="0.25">
      <c r="A2890" s="5" t="s">
        <v>5683</v>
      </c>
      <c r="B2890" s="15" t="s">
        <v>5684</v>
      </c>
      <c r="C2890" s="20" t="s">
        <v>371</v>
      </c>
      <c r="D2890" s="45">
        <v>331.54153442382812</v>
      </c>
      <c r="E2890" s="56">
        <v>332.77886962890625</v>
      </c>
    </row>
    <row r="2891" spans="1:5" ht="30" x14ac:dyDescent="0.25">
      <c r="A2891" s="5" t="s">
        <v>5685</v>
      </c>
      <c r="B2891" s="15" t="s">
        <v>5686</v>
      </c>
      <c r="C2891" s="20"/>
      <c r="D2891" s="42">
        <v>1.0604350566864014</v>
      </c>
      <c r="E2891" s="53">
        <v>1.0615271329879761</v>
      </c>
    </row>
    <row r="2892" spans="1:5" ht="30" x14ac:dyDescent="0.25">
      <c r="A2892" s="5" t="s">
        <v>5687</v>
      </c>
      <c r="B2892" s="15" t="s">
        <v>5688</v>
      </c>
      <c r="C2892" s="20" t="s">
        <v>3759</v>
      </c>
      <c r="D2892" s="42">
        <v>2.5237994194030762</v>
      </c>
      <c r="E2892" s="53">
        <v>2.4490017890930176</v>
      </c>
    </row>
    <row r="2893" spans="1:5" ht="30" x14ac:dyDescent="0.25">
      <c r="A2893" s="5" t="s">
        <v>5689</v>
      </c>
      <c r="B2893" s="15" t="s">
        <v>5690</v>
      </c>
      <c r="C2893" s="20" t="s">
        <v>376</v>
      </c>
      <c r="D2893" s="42">
        <v>2.1585443019866943</v>
      </c>
      <c r="E2893" s="53">
        <v>2.1512155532836914</v>
      </c>
    </row>
    <row r="2894" spans="1:5" ht="45" x14ac:dyDescent="0.25">
      <c r="A2894" s="5" t="s">
        <v>5691</v>
      </c>
      <c r="B2894" s="15" t="s">
        <v>5692</v>
      </c>
      <c r="C2894" s="20" t="s">
        <v>5053</v>
      </c>
      <c r="D2894" s="47">
        <v>3.5418309271335602E-2</v>
      </c>
      <c r="E2894" s="58">
        <v>3.5400740802288055E-2</v>
      </c>
    </row>
    <row r="2895" spans="1:5" ht="45" x14ac:dyDescent="0.25">
      <c r="A2895" s="5" t="s">
        <v>5693</v>
      </c>
      <c r="B2895" s="15" t="s">
        <v>5694</v>
      </c>
      <c r="C2895" s="20" t="s">
        <v>5056</v>
      </c>
      <c r="D2895" s="51">
        <v>1.656072709010914E-5</v>
      </c>
      <c r="E2895" s="62">
        <v>1.657442408031784E-5</v>
      </c>
    </row>
    <row r="2896" spans="1:5" ht="30" x14ac:dyDescent="0.25">
      <c r="A2896" s="5" t="s">
        <v>5695</v>
      </c>
      <c r="B2896" s="15" t="s">
        <v>5696</v>
      </c>
      <c r="C2896" s="20" t="s">
        <v>38</v>
      </c>
      <c r="D2896" s="42">
        <v>2.1800000667572021</v>
      </c>
      <c r="E2896" s="53">
        <v>2.1184470653533936</v>
      </c>
    </row>
    <row r="2897" spans="1:5" ht="30" x14ac:dyDescent="0.25">
      <c r="A2897" s="5" t="s">
        <v>5697</v>
      </c>
      <c r="B2897" s="15" t="s">
        <v>5698</v>
      </c>
      <c r="C2897" s="20" t="s">
        <v>30</v>
      </c>
      <c r="D2897" s="45">
        <v>128.38185119628906</v>
      </c>
      <c r="E2897" s="56">
        <v>128.59309387207031</v>
      </c>
    </row>
    <row r="2898" spans="1:5" ht="30" x14ac:dyDescent="0.25">
      <c r="A2898" s="5" t="s">
        <v>5699</v>
      </c>
      <c r="B2898" s="15" t="s">
        <v>5700</v>
      </c>
      <c r="C2898" s="20" t="s">
        <v>41</v>
      </c>
      <c r="D2898" s="45">
        <v>337.60202026367188</v>
      </c>
      <c r="E2898" s="56">
        <v>307.17172241210937</v>
      </c>
    </row>
    <row r="2899" spans="1:5" ht="30" x14ac:dyDescent="0.25">
      <c r="A2899" s="5" t="s">
        <v>5701</v>
      </c>
      <c r="B2899" s="15" t="s">
        <v>5702</v>
      </c>
      <c r="C2899" s="20" t="s">
        <v>376</v>
      </c>
      <c r="D2899" s="42">
        <v>7.127657413482666</v>
      </c>
      <c r="E2899" s="53">
        <v>7.1432595252990723</v>
      </c>
    </row>
    <row r="2900" spans="1:5" ht="30" x14ac:dyDescent="0.25">
      <c r="A2900" s="5" t="s">
        <v>5703</v>
      </c>
      <c r="B2900" s="15" t="s">
        <v>5704</v>
      </c>
      <c r="C2900" s="20" t="s">
        <v>371</v>
      </c>
      <c r="D2900" s="48">
        <v>2721.9921875</v>
      </c>
      <c r="E2900" s="59">
        <v>2723.0751953125</v>
      </c>
    </row>
    <row r="2901" spans="1:5" ht="30" x14ac:dyDescent="0.25">
      <c r="A2901" s="5" t="s">
        <v>5705</v>
      </c>
      <c r="B2901" s="15" t="s">
        <v>5706</v>
      </c>
      <c r="C2901" s="20" t="s">
        <v>371</v>
      </c>
      <c r="D2901" s="45">
        <v>174.50369262695312</v>
      </c>
      <c r="E2901" s="56">
        <v>175.5865478515625</v>
      </c>
    </row>
    <row r="2902" spans="1:5" ht="30" x14ac:dyDescent="0.25">
      <c r="A2902" s="5" t="s">
        <v>5707</v>
      </c>
      <c r="B2902" s="15" t="s">
        <v>5708</v>
      </c>
      <c r="C2902" s="20"/>
      <c r="D2902" s="42">
        <v>1.005375862121582</v>
      </c>
      <c r="E2902" s="53">
        <v>1.0064616203308105</v>
      </c>
    </row>
    <row r="2903" spans="1:5" ht="30" x14ac:dyDescent="0.25">
      <c r="A2903" s="5" t="s">
        <v>5709</v>
      </c>
      <c r="B2903" s="15" t="s">
        <v>5710</v>
      </c>
      <c r="C2903" s="20" t="s">
        <v>3759</v>
      </c>
      <c r="D2903" s="42">
        <v>1.2052549123764038</v>
      </c>
      <c r="E2903" s="53">
        <v>1.1696681976318359</v>
      </c>
    </row>
    <row r="2904" spans="1:5" ht="30" x14ac:dyDescent="0.25">
      <c r="A2904" s="5" t="s">
        <v>5711</v>
      </c>
      <c r="B2904" s="15" t="s">
        <v>5712</v>
      </c>
      <c r="C2904" s="20" t="s">
        <v>376</v>
      </c>
      <c r="D2904" s="42">
        <v>2.1223452091217041</v>
      </c>
      <c r="E2904" s="53">
        <v>2.1151058673858643</v>
      </c>
    </row>
    <row r="2905" spans="1:5" ht="45" x14ac:dyDescent="0.25">
      <c r="A2905" s="5" t="s">
        <v>5713</v>
      </c>
      <c r="B2905" s="15" t="s">
        <v>5714</v>
      </c>
      <c r="C2905" s="20" t="s">
        <v>5053</v>
      </c>
      <c r="D2905" s="47">
        <v>2.7673928067088127E-2</v>
      </c>
      <c r="E2905" s="58">
        <v>2.7644146233797073E-2</v>
      </c>
    </row>
    <row r="2906" spans="1:5" ht="30" x14ac:dyDescent="0.25">
      <c r="A2906" s="5" t="s">
        <v>5715</v>
      </c>
      <c r="B2906" s="15" t="s">
        <v>5716</v>
      </c>
      <c r="C2906" s="20" t="s">
        <v>5056</v>
      </c>
      <c r="D2906" s="51">
        <v>1.3287837646203116E-5</v>
      </c>
      <c r="E2906" s="62">
        <v>1.3299554666446056E-5</v>
      </c>
    </row>
    <row r="2907" spans="1:5" ht="30" x14ac:dyDescent="0.25">
      <c r="A2907" s="5" t="s">
        <v>5717</v>
      </c>
      <c r="B2907" s="15" t="s">
        <v>5718</v>
      </c>
      <c r="C2907" s="20" t="s">
        <v>38</v>
      </c>
      <c r="D2907" s="42">
        <v>2.1800000667572021</v>
      </c>
      <c r="E2907" s="53">
        <v>2.1184470653533936</v>
      </c>
    </row>
    <row r="2908" spans="1:5" ht="30" x14ac:dyDescent="0.25">
      <c r="A2908" s="5" t="s">
        <v>5719</v>
      </c>
      <c r="B2908" s="15" t="s">
        <v>5720</v>
      </c>
      <c r="C2908" s="20" t="s">
        <v>30</v>
      </c>
      <c r="D2908" s="45">
        <v>128.38185119628906</v>
      </c>
      <c r="E2908" s="56">
        <v>128.59309387207031</v>
      </c>
    </row>
    <row r="2909" spans="1:5" ht="30" x14ac:dyDescent="0.25">
      <c r="A2909" s="5" t="s">
        <v>5721</v>
      </c>
      <c r="B2909" s="15" t="s">
        <v>5722</v>
      </c>
      <c r="C2909" s="20" t="s">
        <v>41</v>
      </c>
      <c r="D2909" s="42">
        <v>9.4889001846313477</v>
      </c>
      <c r="E2909" s="53">
        <v>8.5666112899780273</v>
      </c>
    </row>
    <row r="2910" spans="1:5" ht="30" x14ac:dyDescent="0.25">
      <c r="A2910" s="5" t="s">
        <v>5723</v>
      </c>
      <c r="B2910" s="15" t="s">
        <v>5724</v>
      </c>
      <c r="C2910" s="20" t="s">
        <v>376</v>
      </c>
      <c r="D2910" s="42">
        <v>7.127657413482666</v>
      </c>
      <c r="E2910" s="53">
        <v>7.1432595252990723</v>
      </c>
    </row>
    <row r="2911" spans="1:5" ht="30" x14ac:dyDescent="0.25">
      <c r="A2911" s="5" t="s">
        <v>5725</v>
      </c>
      <c r="B2911" s="15" t="s">
        <v>5726</v>
      </c>
      <c r="C2911" s="20" t="s">
        <v>371</v>
      </c>
      <c r="D2911" s="48">
        <v>2721.9921875</v>
      </c>
      <c r="E2911" s="59">
        <v>2723.0751953125</v>
      </c>
    </row>
    <row r="2912" spans="1:5" ht="30" x14ac:dyDescent="0.25">
      <c r="A2912" s="5" t="s">
        <v>5727</v>
      </c>
      <c r="B2912" s="15" t="s">
        <v>5728</v>
      </c>
      <c r="C2912" s="20" t="s">
        <v>371</v>
      </c>
      <c r="D2912" s="45">
        <v>174.50369262695312</v>
      </c>
      <c r="E2912" s="56">
        <v>175.5865478515625</v>
      </c>
    </row>
    <row r="2913" spans="1:5" ht="30" x14ac:dyDescent="0.25">
      <c r="A2913" s="5" t="s">
        <v>5729</v>
      </c>
      <c r="B2913" s="15" t="s">
        <v>5730</v>
      </c>
      <c r="C2913" s="20"/>
      <c r="D2913" s="42">
        <v>1.005375862121582</v>
      </c>
      <c r="E2913" s="53">
        <v>1.0064616203308105</v>
      </c>
    </row>
    <row r="2914" spans="1:5" ht="30" x14ac:dyDescent="0.25">
      <c r="A2914" s="5" t="s">
        <v>5731</v>
      </c>
      <c r="B2914" s="15" t="s">
        <v>5732</v>
      </c>
      <c r="C2914" s="20" t="s">
        <v>3759</v>
      </c>
      <c r="D2914" s="42">
        <v>1.2052549123764038</v>
      </c>
      <c r="E2914" s="53">
        <v>1.1696681976318359</v>
      </c>
    </row>
    <row r="2915" spans="1:5" ht="30" x14ac:dyDescent="0.25">
      <c r="A2915" s="5" t="s">
        <v>5733</v>
      </c>
      <c r="B2915" s="15" t="s">
        <v>5734</v>
      </c>
      <c r="C2915" s="20" t="s">
        <v>376</v>
      </c>
      <c r="D2915" s="42">
        <v>2.1223452091217041</v>
      </c>
      <c r="E2915" s="53">
        <v>2.1151058673858643</v>
      </c>
    </row>
    <row r="2916" spans="1:5" ht="30" x14ac:dyDescent="0.25">
      <c r="A2916" s="5" t="s">
        <v>5735</v>
      </c>
      <c r="B2916" s="15" t="s">
        <v>5736</v>
      </c>
      <c r="C2916" s="20" t="s">
        <v>5053</v>
      </c>
      <c r="D2916" s="47">
        <v>2.7673928067088127E-2</v>
      </c>
      <c r="E2916" s="58">
        <v>2.7644146233797073E-2</v>
      </c>
    </row>
    <row r="2917" spans="1:5" ht="30" x14ac:dyDescent="0.25">
      <c r="A2917" s="5" t="s">
        <v>5737</v>
      </c>
      <c r="B2917" s="15" t="s">
        <v>5738</v>
      </c>
      <c r="C2917" s="20" t="s">
        <v>5056</v>
      </c>
      <c r="D2917" s="51">
        <v>1.3287837646203116E-5</v>
      </c>
      <c r="E2917" s="62">
        <v>1.3299554666446056E-5</v>
      </c>
    </row>
    <row r="2918" spans="1:5" ht="60" x14ac:dyDescent="0.25">
      <c r="A2918" s="5" t="s">
        <v>5739</v>
      </c>
      <c r="B2918" s="15" t="s">
        <v>5740</v>
      </c>
      <c r="C2918" s="20" t="s">
        <v>38</v>
      </c>
      <c r="D2918" s="42">
        <v>2.1372549533843994</v>
      </c>
      <c r="E2918" s="53">
        <v>2.0769088268280029</v>
      </c>
    </row>
    <row r="2919" spans="1:5" ht="60" x14ac:dyDescent="0.25">
      <c r="A2919" s="5" t="s">
        <v>5741</v>
      </c>
      <c r="B2919" s="15" t="s">
        <v>5742</v>
      </c>
      <c r="C2919" s="20" t="s">
        <v>30</v>
      </c>
      <c r="D2919" s="45">
        <v>111.02599334716797</v>
      </c>
      <c r="E2919" s="56">
        <v>110.18849182128906</v>
      </c>
    </row>
    <row r="2920" spans="1:5" ht="60" x14ac:dyDescent="0.25">
      <c r="A2920" s="5" t="s">
        <v>5743</v>
      </c>
      <c r="B2920" s="15" t="s">
        <v>5744</v>
      </c>
      <c r="C2920" s="20" t="s">
        <v>41</v>
      </c>
      <c r="D2920" s="43">
        <v>28.867244720458984</v>
      </c>
      <c r="E2920" s="54">
        <v>26.723712921142578</v>
      </c>
    </row>
    <row r="2921" spans="1:5" ht="60" x14ac:dyDescent="0.25">
      <c r="A2921" s="5" t="s">
        <v>5745</v>
      </c>
      <c r="B2921" s="15" t="s">
        <v>5746</v>
      </c>
      <c r="C2921" s="20" t="s">
        <v>376</v>
      </c>
      <c r="D2921" s="42">
        <v>1.4299243688583374</v>
      </c>
      <c r="E2921" s="53">
        <v>1.4206957817077637</v>
      </c>
    </row>
    <row r="2922" spans="1:5" ht="60" x14ac:dyDescent="0.25">
      <c r="A2922" s="5" t="s">
        <v>5747</v>
      </c>
      <c r="B2922" s="15" t="s">
        <v>5748</v>
      </c>
      <c r="C2922" s="20" t="s">
        <v>371</v>
      </c>
      <c r="D2922" s="45">
        <v>465.73062133789062</v>
      </c>
      <c r="E2922" s="56">
        <v>462.184326171875</v>
      </c>
    </row>
    <row r="2923" spans="1:5" ht="60" x14ac:dyDescent="0.25">
      <c r="A2923" s="5" t="s">
        <v>5749</v>
      </c>
      <c r="B2923" s="15" t="s">
        <v>5750</v>
      </c>
      <c r="C2923" s="20" t="s">
        <v>371</v>
      </c>
      <c r="D2923" s="48">
        <v>-2081.7578125</v>
      </c>
      <c r="E2923" s="59">
        <v>-2085.30419921875</v>
      </c>
    </row>
    <row r="2924" spans="1:5" ht="60" x14ac:dyDescent="0.25">
      <c r="A2924" s="5" t="s">
        <v>5751</v>
      </c>
      <c r="B2924" s="15" t="s">
        <v>5752</v>
      </c>
      <c r="C2924" s="20"/>
      <c r="D2924" s="47">
        <v>-2.1831110119819641E-2</v>
      </c>
      <c r="E2924" s="58">
        <v>-2.1649494767189026E-2</v>
      </c>
    </row>
    <row r="2925" spans="1:5" ht="60" x14ac:dyDescent="0.25">
      <c r="A2925" s="5" t="s">
        <v>5753</v>
      </c>
      <c r="B2925" s="15" t="s">
        <v>5754</v>
      </c>
      <c r="C2925" s="20" t="s">
        <v>3759</v>
      </c>
      <c r="D2925" s="45">
        <v>950.23260498046875</v>
      </c>
      <c r="E2925" s="56">
        <v>950.87255859375</v>
      </c>
    </row>
    <row r="2926" spans="1:5" ht="60" x14ac:dyDescent="0.25">
      <c r="A2926" s="5" t="s">
        <v>5755</v>
      </c>
      <c r="B2926" s="15" t="s">
        <v>5756</v>
      </c>
      <c r="C2926" s="20" t="s">
        <v>376</v>
      </c>
      <c r="D2926" s="42">
        <v>4.2298617362976074</v>
      </c>
      <c r="E2926" s="53">
        <v>4.2286443710327148</v>
      </c>
    </row>
    <row r="2927" spans="1:5" ht="60" x14ac:dyDescent="0.25">
      <c r="A2927" s="5" t="s">
        <v>5757</v>
      </c>
      <c r="B2927" s="15" t="s">
        <v>5758</v>
      </c>
      <c r="C2927" s="20" t="s">
        <v>5053</v>
      </c>
      <c r="D2927" s="47">
        <v>0.68215996026992798</v>
      </c>
      <c r="E2927" s="58">
        <v>0.68192046880722046</v>
      </c>
    </row>
    <row r="2928" spans="1:5" ht="60" x14ac:dyDescent="0.25">
      <c r="A2928" s="5" t="s">
        <v>5759</v>
      </c>
      <c r="B2928" s="15" t="s">
        <v>5760</v>
      </c>
      <c r="C2928" s="20" t="s">
        <v>5056</v>
      </c>
      <c r="D2928" s="52">
        <v>2.524745068512857E-4</v>
      </c>
      <c r="E2928" s="63">
        <v>2.5453316629864275E-4</v>
      </c>
    </row>
    <row r="2929" spans="1:5" ht="60" x14ac:dyDescent="0.25">
      <c r="A2929" s="5" t="s">
        <v>5761</v>
      </c>
      <c r="B2929" s="15" t="s">
        <v>5762</v>
      </c>
      <c r="C2929" s="20" t="s">
        <v>38</v>
      </c>
      <c r="D2929" s="42">
        <v>6.1381912231445313</v>
      </c>
      <c r="E2929" s="53">
        <v>6.1381912231445313</v>
      </c>
    </row>
    <row r="2930" spans="1:5" ht="60" x14ac:dyDescent="0.25">
      <c r="A2930" s="5" t="s">
        <v>5763</v>
      </c>
      <c r="B2930" s="15" t="s">
        <v>5764</v>
      </c>
      <c r="C2930" s="20" t="s">
        <v>30</v>
      </c>
      <c r="D2930" s="45">
        <v>105.42012023925781</v>
      </c>
      <c r="E2930" s="56">
        <v>104.58298492431641</v>
      </c>
    </row>
    <row r="2931" spans="1:5" ht="60" x14ac:dyDescent="0.25">
      <c r="A2931" s="5" t="s">
        <v>5765</v>
      </c>
      <c r="B2931" s="15" t="s">
        <v>5766</v>
      </c>
      <c r="C2931" s="20" t="s">
        <v>41</v>
      </c>
      <c r="D2931" s="45">
        <v>358.7650146484375</v>
      </c>
      <c r="E2931" s="56">
        <v>326.8909912109375</v>
      </c>
    </row>
    <row r="2932" spans="1:5" ht="60" x14ac:dyDescent="0.25">
      <c r="A2932" s="5" t="s">
        <v>5767</v>
      </c>
      <c r="B2932" s="15" t="s">
        <v>5768</v>
      </c>
      <c r="C2932" s="20" t="s">
        <v>376</v>
      </c>
      <c r="D2932" s="42">
        <v>1.3674542903900146</v>
      </c>
      <c r="E2932" s="53">
        <v>1.3581079244613647</v>
      </c>
    </row>
    <row r="2933" spans="1:5" ht="60" x14ac:dyDescent="0.25">
      <c r="A2933" s="5" t="s">
        <v>5769</v>
      </c>
      <c r="B2933" s="15" t="s">
        <v>5770</v>
      </c>
      <c r="C2933" s="20" t="s">
        <v>371</v>
      </c>
      <c r="D2933" s="45">
        <v>442.33865356445312</v>
      </c>
      <c r="E2933" s="56">
        <v>438.80557250976562</v>
      </c>
    </row>
    <row r="2934" spans="1:5" ht="60" x14ac:dyDescent="0.25">
      <c r="A2934" s="5" t="s">
        <v>5771</v>
      </c>
      <c r="B2934" s="15" t="s">
        <v>5772</v>
      </c>
      <c r="C2934" s="20" t="s">
        <v>371</v>
      </c>
      <c r="D2934" s="48">
        <v>-2105.14990234375</v>
      </c>
      <c r="E2934" s="59">
        <v>-2108.682861328125</v>
      </c>
    </row>
    <row r="2935" spans="1:5" ht="60" x14ac:dyDescent="0.25">
      <c r="A2935" s="5" t="s">
        <v>5773</v>
      </c>
      <c r="B2935" s="15" t="s">
        <v>5774</v>
      </c>
      <c r="C2935" s="20"/>
      <c r="D2935" s="47">
        <v>-0.11140953749418259</v>
      </c>
      <c r="E2935" s="58">
        <v>-0.1131058856844902</v>
      </c>
    </row>
    <row r="2936" spans="1:5" ht="60" x14ac:dyDescent="0.25">
      <c r="A2936" s="5" t="s">
        <v>5775</v>
      </c>
      <c r="B2936" s="15" t="s">
        <v>5776</v>
      </c>
      <c r="C2936" s="20" t="s">
        <v>3759</v>
      </c>
      <c r="D2936" s="45">
        <v>954.66619873046875</v>
      </c>
      <c r="E2936" s="56">
        <v>955.287109375</v>
      </c>
    </row>
    <row r="2937" spans="1:5" ht="60" x14ac:dyDescent="0.25">
      <c r="A2937" s="5" t="s">
        <v>5777</v>
      </c>
      <c r="B2937" s="15" t="s">
        <v>5778</v>
      </c>
      <c r="C2937" s="20" t="s">
        <v>376</v>
      </c>
      <c r="D2937" s="42">
        <v>4.2210564613342285</v>
      </c>
      <c r="E2937" s="53">
        <v>4.2199544906616211</v>
      </c>
    </row>
    <row r="2938" spans="1:5" ht="60" x14ac:dyDescent="0.25">
      <c r="A2938" s="5" t="s">
        <v>5779</v>
      </c>
      <c r="B2938" s="15" t="s">
        <v>5780</v>
      </c>
      <c r="C2938" s="20" t="s">
        <v>5053</v>
      </c>
      <c r="D2938" s="47">
        <v>0.68064647912979126</v>
      </c>
      <c r="E2938" s="58">
        <v>0.68035340309143066</v>
      </c>
    </row>
    <row r="2939" spans="1:5" ht="60" x14ac:dyDescent="0.25">
      <c r="A2939" s="5" t="s">
        <v>5781</v>
      </c>
      <c r="B2939" s="15" t="s">
        <v>5782</v>
      </c>
      <c r="C2939" s="20" t="s">
        <v>5056</v>
      </c>
      <c r="D2939" s="52">
        <v>2.6696428540162742E-4</v>
      </c>
      <c r="E2939" s="63">
        <v>2.6923738187178969E-4</v>
      </c>
    </row>
    <row r="2940" spans="1:5" ht="45" x14ac:dyDescent="0.25">
      <c r="A2940" s="5" t="s">
        <v>5783</v>
      </c>
      <c r="B2940" s="15" t="s">
        <v>5784</v>
      </c>
      <c r="C2940" s="20" t="s">
        <v>38</v>
      </c>
      <c r="D2940" s="42">
        <v>5.3108329772949219</v>
      </c>
      <c r="E2940" s="53">
        <v>5.3108329772949219</v>
      </c>
    </row>
    <row r="2941" spans="1:5" ht="45" x14ac:dyDescent="0.25">
      <c r="A2941" s="5" t="s">
        <v>5785</v>
      </c>
      <c r="B2941" s="15" t="s">
        <v>5786</v>
      </c>
      <c r="C2941" s="20" t="s">
        <v>30</v>
      </c>
      <c r="D2941" s="45">
        <v>150.02227783203125</v>
      </c>
      <c r="E2941" s="56">
        <v>150.02227783203125</v>
      </c>
    </row>
    <row r="2942" spans="1:5" ht="45" x14ac:dyDescent="0.25">
      <c r="A2942" s="5" t="s">
        <v>5787</v>
      </c>
      <c r="B2942" s="15" t="s">
        <v>5788</v>
      </c>
      <c r="C2942" s="20" t="s">
        <v>41</v>
      </c>
      <c r="D2942" s="45">
        <v>358.7650146484375</v>
      </c>
      <c r="E2942" s="56">
        <v>326.8909912109375</v>
      </c>
    </row>
    <row r="2943" spans="1:5" ht="45" x14ac:dyDescent="0.25">
      <c r="A2943" s="5" t="s">
        <v>5789</v>
      </c>
      <c r="B2943" s="15" t="s">
        <v>5790</v>
      </c>
      <c r="C2943" s="20" t="s">
        <v>376</v>
      </c>
      <c r="D2943" s="42">
        <v>1.8421170711517334</v>
      </c>
      <c r="E2943" s="53">
        <v>1.8421170711517334</v>
      </c>
    </row>
    <row r="2944" spans="1:5" ht="45" x14ac:dyDescent="0.25">
      <c r="A2944" s="5" t="s">
        <v>5791</v>
      </c>
      <c r="B2944" s="15" t="s">
        <v>5792</v>
      </c>
      <c r="C2944" s="20" t="s">
        <v>371</v>
      </c>
      <c r="D2944" s="45">
        <v>632.2855224609375</v>
      </c>
      <c r="E2944" s="56">
        <v>632.2855224609375</v>
      </c>
    </row>
    <row r="2945" spans="1:5" ht="45" x14ac:dyDescent="0.25">
      <c r="A2945" s="5" t="s">
        <v>5793</v>
      </c>
      <c r="B2945" s="15" t="s">
        <v>5794</v>
      </c>
      <c r="C2945" s="20" t="s">
        <v>371</v>
      </c>
      <c r="D2945" s="48">
        <v>-1915.2030029296875</v>
      </c>
      <c r="E2945" s="59">
        <v>-1915.2030029296875</v>
      </c>
    </row>
    <row r="2946" spans="1:5" ht="45" x14ac:dyDescent="0.25">
      <c r="A2946" s="5" t="s">
        <v>5795</v>
      </c>
      <c r="B2946" s="15" t="s">
        <v>5796</v>
      </c>
      <c r="C2946" s="20"/>
      <c r="D2946" s="50">
        <v>-8.4684537723660469E-3</v>
      </c>
      <c r="E2946" s="61">
        <v>-8.4684537723660469E-3</v>
      </c>
    </row>
    <row r="2947" spans="1:5" ht="45" x14ac:dyDescent="0.25">
      <c r="A2947" s="5" t="s">
        <v>5797</v>
      </c>
      <c r="B2947" s="15" t="s">
        <v>5798</v>
      </c>
      <c r="C2947" s="20" t="s">
        <v>3759</v>
      </c>
      <c r="D2947" s="45">
        <v>917.0516357421875</v>
      </c>
      <c r="E2947" s="56">
        <v>917.0516357421875</v>
      </c>
    </row>
    <row r="2948" spans="1:5" ht="45" x14ac:dyDescent="0.25">
      <c r="A2948" s="5" t="s">
        <v>5799</v>
      </c>
      <c r="B2948" s="15" t="s">
        <v>5800</v>
      </c>
      <c r="C2948" s="20" t="s">
        <v>376</v>
      </c>
      <c r="D2948" s="42">
        <v>4.309638500213623</v>
      </c>
      <c r="E2948" s="53">
        <v>4.309638500213623</v>
      </c>
    </row>
    <row r="2949" spans="1:5" ht="45" x14ac:dyDescent="0.25">
      <c r="A2949" s="5" t="s">
        <v>5801</v>
      </c>
      <c r="B2949" s="15" t="s">
        <v>5802</v>
      </c>
      <c r="C2949" s="20" t="s">
        <v>5053</v>
      </c>
      <c r="D2949" s="47">
        <v>0.68443256616592407</v>
      </c>
      <c r="E2949" s="58">
        <v>0.68443256616592407</v>
      </c>
    </row>
    <row r="2950" spans="1:5" ht="45" x14ac:dyDescent="0.25">
      <c r="A2950" s="5" t="s">
        <v>5803</v>
      </c>
      <c r="B2950" s="15" t="s">
        <v>5804</v>
      </c>
      <c r="C2950" s="20" t="s">
        <v>5056</v>
      </c>
      <c r="D2950" s="52">
        <v>1.8197418830823153E-4</v>
      </c>
      <c r="E2950" s="63">
        <v>1.8197418830823153E-4</v>
      </c>
    </row>
    <row r="2951" spans="1:5" ht="30" x14ac:dyDescent="0.25">
      <c r="A2951" s="5" t="s">
        <v>5805</v>
      </c>
      <c r="B2951" s="15" t="s">
        <v>5806</v>
      </c>
      <c r="C2951" s="20" t="s">
        <v>38</v>
      </c>
      <c r="D2951" s="42">
        <v>3.4473249912261963</v>
      </c>
      <c r="E2951" s="53">
        <v>3.4473249912261963</v>
      </c>
    </row>
    <row r="2952" spans="1:5" ht="30" x14ac:dyDescent="0.25">
      <c r="A2952" s="5" t="s">
        <v>5807</v>
      </c>
      <c r="B2952" s="15" t="s">
        <v>5808</v>
      </c>
      <c r="C2952" s="20" t="s">
        <v>30</v>
      </c>
      <c r="D2952" s="45">
        <v>138.328857421875</v>
      </c>
      <c r="E2952" s="56">
        <v>138.328857421875</v>
      </c>
    </row>
    <row r="2953" spans="1:5" ht="30" x14ac:dyDescent="0.25">
      <c r="A2953" s="5" t="s">
        <v>5809</v>
      </c>
      <c r="B2953" s="15" t="s">
        <v>5810</v>
      </c>
      <c r="C2953" s="20" t="s">
        <v>41</v>
      </c>
      <c r="D2953" s="45">
        <v>204.58981323242187</v>
      </c>
      <c r="E2953" s="56">
        <v>186.49641418457031</v>
      </c>
    </row>
    <row r="2954" spans="1:5" ht="30" x14ac:dyDescent="0.25">
      <c r="A2954" s="5" t="s">
        <v>5811</v>
      </c>
      <c r="B2954" s="15" t="s">
        <v>5812</v>
      </c>
      <c r="C2954" s="20" t="s">
        <v>376</v>
      </c>
      <c r="D2954" s="42">
        <v>1.8842158317565918</v>
      </c>
      <c r="E2954" s="53">
        <v>1.8842158317565918</v>
      </c>
    </row>
    <row r="2955" spans="1:5" ht="30" x14ac:dyDescent="0.25">
      <c r="A2955" s="5" t="s">
        <v>5813</v>
      </c>
      <c r="B2955" s="15" t="s">
        <v>5814</v>
      </c>
      <c r="C2955" s="20" t="s">
        <v>371</v>
      </c>
      <c r="D2955" s="45">
        <v>648.8021240234375</v>
      </c>
      <c r="E2955" s="56">
        <v>648.8021240234375</v>
      </c>
    </row>
    <row r="2956" spans="1:5" ht="30" x14ac:dyDescent="0.25">
      <c r="A2956" s="5" t="s">
        <v>5815</v>
      </c>
      <c r="B2956" s="15" t="s">
        <v>5816</v>
      </c>
      <c r="C2956" s="20" t="s">
        <v>371</v>
      </c>
      <c r="D2956" s="48">
        <v>-1898.6864013671875</v>
      </c>
      <c r="E2956" s="59">
        <v>-1898.6864013671875</v>
      </c>
    </row>
    <row r="2957" spans="1:5" ht="30" x14ac:dyDescent="0.25">
      <c r="A2957" s="5" t="s">
        <v>5817</v>
      </c>
      <c r="B2957" s="15" t="s">
        <v>5818</v>
      </c>
      <c r="C2957" s="20"/>
      <c r="D2957" s="47">
        <v>3.1067822128534317E-2</v>
      </c>
      <c r="E2957" s="58">
        <v>3.1067822128534317E-2</v>
      </c>
    </row>
    <row r="2958" spans="1:5" ht="30" x14ac:dyDescent="0.25">
      <c r="A2958" s="5" t="s">
        <v>5819</v>
      </c>
      <c r="B2958" s="15" t="s">
        <v>5820</v>
      </c>
      <c r="C2958" s="20" t="s">
        <v>3759</v>
      </c>
      <c r="D2958" s="43">
        <v>56.937770843505859</v>
      </c>
      <c r="E2958" s="54">
        <v>56.937770843505859</v>
      </c>
    </row>
    <row r="2959" spans="1:5" ht="30" x14ac:dyDescent="0.25">
      <c r="A2959" s="5" t="s">
        <v>5821</v>
      </c>
      <c r="B2959" s="15" t="s">
        <v>5822</v>
      </c>
      <c r="C2959" s="20" t="s">
        <v>376</v>
      </c>
      <c r="D2959" s="42">
        <v>4.2809076309204102</v>
      </c>
      <c r="E2959" s="53">
        <v>4.2809076309204102</v>
      </c>
    </row>
    <row r="2960" spans="1:5" ht="45" x14ac:dyDescent="0.25">
      <c r="A2960" s="5" t="s">
        <v>5823</v>
      </c>
      <c r="B2960" s="15" t="s">
        <v>5824</v>
      </c>
      <c r="C2960" s="20" t="s">
        <v>5053</v>
      </c>
      <c r="D2960" s="47">
        <v>2.9225748032331467E-2</v>
      </c>
      <c r="E2960" s="58">
        <v>2.9225748032331467E-2</v>
      </c>
    </row>
    <row r="2961" spans="1:5" ht="45" x14ac:dyDescent="0.25">
      <c r="A2961" s="5" t="s">
        <v>5825</v>
      </c>
      <c r="B2961" s="15" t="s">
        <v>5826</v>
      </c>
      <c r="C2961" s="20" t="s">
        <v>5056</v>
      </c>
      <c r="D2961" s="51">
        <v>1.3613910596177448E-5</v>
      </c>
      <c r="E2961" s="62">
        <v>1.3613910596177448E-5</v>
      </c>
    </row>
    <row r="2962" spans="1:5" ht="30" x14ac:dyDescent="0.25">
      <c r="A2962" s="5" t="s">
        <v>5827</v>
      </c>
      <c r="B2962" s="15" t="s">
        <v>5828</v>
      </c>
      <c r="C2962" s="20" t="s">
        <v>38</v>
      </c>
      <c r="D2962" s="47">
        <v>0.45740789175033569</v>
      </c>
      <c r="E2962" s="58">
        <v>0.45740789175033569</v>
      </c>
    </row>
    <row r="2963" spans="1:5" ht="45" x14ac:dyDescent="0.25">
      <c r="A2963" s="5" t="s">
        <v>5829</v>
      </c>
      <c r="B2963" s="15" t="s">
        <v>5830</v>
      </c>
      <c r="C2963" s="20" t="s">
        <v>30</v>
      </c>
      <c r="D2963" s="43">
        <v>45.422966003417969</v>
      </c>
      <c r="E2963" s="54">
        <v>45.427337646484375</v>
      </c>
    </row>
    <row r="2964" spans="1:5" ht="45" x14ac:dyDescent="0.25">
      <c r="A2964" s="5" t="s">
        <v>5831</v>
      </c>
      <c r="B2964" s="15" t="s">
        <v>5832</v>
      </c>
      <c r="C2964" s="20" t="s">
        <v>41</v>
      </c>
      <c r="D2964" s="45">
        <v>358.7650146484375</v>
      </c>
      <c r="E2964" s="56">
        <v>326.8909912109375</v>
      </c>
    </row>
    <row r="2965" spans="1:5" ht="30" x14ac:dyDescent="0.25">
      <c r="A2965" s="5" t="s">
        <v>5833</v>
      </c>
      <c r="B2965" s="15" t="s">
        <v>5834</v>
      </c>
      <c r="C2965" s="20" t="s">
        <v>376</v>
      </c>
      <c r="D2965" s="47">
        <v>0.64416062831878662</v>
      </c>
      <c r="E2965" s="58">
        <v>0.6442183256149292</v>
      </c>
    </row>
    <row r="2966" spans="1:5" ht="30" x14ac:dyDescent="0.25">
      <c r="A2966" s="5" t="s">
        <v>5835</v>
      </c>
      <c r="B2966" s="15" t="s">
        <v>5836</v>
      </c>
      <c r="C2966" s="20" t="s">
        <v>371</v>
      </c>
      <c r="D2966" s="45">
        <v>190.18345642089844</v>
      </c>
      <c r="E2966" s="56">
        <v>190.20191955566406</v>
      </c>
    </row>
    <row r="2967" spans="1:5" ht="45" x14ac:dyDescent="0.25">
      <c r="A2967" s="5" t="s">
        <v>5837</v>
      </c>
      <c r="B2967" s="15" t="s">
        <v>5838</v>
      </c>
      <c r="C2967" s="20" t="s">
        <v>371</v>
      </c>
      <c r="D2967" s="48">
        <v>-2357.30517578125</v>
      </c>
      <c r="E2967" s="59">
        <v>-2357.28662109375</v>
      </c>
    </row>
    <row r="2968" spans="1:5" ht="45" x14ac:dyDescent="0.25">
      <c r="A2968" s="5" t="s">
        <v>5839</v>
      </c>
      <c r="B2968" s="15" t="s">
        <v>5840</v>
      </c>
      <c r="C2968" s="20"/>
      <c r="D2968" s="47">
        <v>-6.1053041368722916E-2</v>
      </c>
      <c r="E2968" s="58">
        <v>-6.1045054346323013E-2</v>
      </c>
    </row>
    <row r="2969" spans="1:5" ht="30" x14ac:dyDescent="0.25">
      <c r="A2969" s="5" t="s">
        <v>5841</v>
      </c>
      <c r="B2969" s="15" t="s">
        <v>5842</v>
      </c>
      <c r="C2969" s="20" t="s">
        <v>3759</v>
      </c>
      <c r="D2969" s="45">
        <v>990.05914306640625</v>
      </c>
      <c r="E2969" s="56">
        <v>990.05731201171875</v>
      </c>
    </row>
    <row r="2970" spans="1:5" ht="45" x14ac:dyDescent="0.25">
      <c r="A2970" s="5" t="s">
        <v>5843</v>
      </c>
      <c r="B2970" s="15" t="s">
        <v>5844</v>
      </c>
      <c r="C2970" s="20" t="s">
        <v>376</v>
      </c>
      <c r="D2970" s="42">
        <v>4.1795992851257324</v>
      </c>
      <c r="E2970" s="53">
        <v>4.1796002388000488</v>
      </c>
    </row>
    <row r="2971" spans="1:5" ht="45" x14ac:dyDescent="0.25">
      <c r="A2971" s="5" t="s">
        <v>5845</v>
      </c>
      <c r="B2971" s="15" t="s">
        <v>5846</v>
      </c>
      <c r="C2971" s="20" t="s">
        <v>5053</v>
      </c>
      <c r="D2971" s="47">
        <v>0.63578349351882935</v>
      </c>
      <c r="E2971" s="58">
        <v>0.6357886791229248</v>
      </c>
    </row>
    <row r="2972" spans="1:5" ht="45" x14ac:dyDescent="0.25">
      <c r="A2972" s="5" t="s">
        <v>5847</v>
      </c>
      <c r="B2972" s="15" t="s">
        <v>5848</v>
      </c>
      <c r="C2972" s="20" t="s">
        <v>5056</v>
      </c>
      <c r="D2972" s="52">
        <v>5.9100677026435733E-4</v>
      </c>
      <c r="E2972" s="63">
        <v>5.90961251873523E-4</v>
      </c>
    </row>
    <row r="2973" spans="1:5" ht="45" x14ac:dyDescent="0.25">
      <c r="A2973" s="5" t="s">
        <v>5849</v>
      </c>
      <c r="B2973" s="15" t="s">
        <v>5850</v>
      </c>
      <c r="C2973" s="20" t="s">
        <v>38</v>
      </c>
      <c r="D2973" s="42">
        <v>7.3792281150817871</v>
      </c>
      <c r="E2973" s="53">
        <v>7.3792281150817871</v>
      </c>
    </row>
    <row r="2974" spans="1:5" ht="45" x14ac:dyDescent="0.25">
      <c r="A2974" s="5" t="s">
        <v>5851</v>
      </c>
      <c r="B2974" s="15" t="s">
        <v>5852</v>
      </c>
      <c r="C2974" s="20" t="s">
        <v>30</v>
      </c>
      <c r="D2974" s="43">
        <v>45.500411987304688</v>
      </c>
      <c r="E2974" s="54">
        <v>45.50482177734375</v>
      </c>
    </row>
    <row r="2975" spans="1:5" ht="45" x14ac:dyDescent="0.25">
      <c r="A2975" s="5" t="s">
        <v>5853</v>
      </c>
      <c r="B2975" s="15" t="s">
        <v>5854</v>
      </c>
      <c r="C2975" s="20" t="s">
        <v>41</v>
      </c>
      <c r="D2975" s="45">
        <v>358.7650146484375</v>
      </c>
      <c r="E2975" s="56">
        <v>326.8909912109375</v>
      </c>
    </row>
    <row r="2976" spans="1:5" ht="45" x14ac:dyDescent="0.25">
      <c r="A2976" s="5" t="s">
        <v>5855</v>
      </c>
      <c r="B2976" s="15" t="s">
        <v>5856</v>
      </c>
      <c r="C2976" s="20" t="s">
        <v>376</v>
      </c>
      <c r="D2976" s="47">
        <v>0.64487886428833008</v>
      </c>
      <c r="E2976" s="58">
        <v>0.64493656158447266</v>
      </c>
    </row>
    <row r="2977" spans="1:5" ht="45" x14ac:dyDescent="0.25">
      <c r="A2977" s="5" t="s">
        <v>5857</v>
      </c>
      <c r="B2977" s="15" t="s">
        <v>5858</v>
      </c>
      <c r="C2977" s="20" t="s">
        <v>371</v>
      </c>
      <c r="D2977" s="45">
        <v>191.11570739746094</v>
      </c>
      <c r="E2977" s="56">
        <v>191.13401794433594</v>
      </c>
    </row>
    <row r="2978" spans="1:5" ht="45" x14ac:dyDescent="0.25">
      <c r="A2978" s="5" t="s">
        <v>5859</v>
      </c>
      <c r="B2978" s="15" t="s">
        <v>5860</v>
      </c>
      <c r="C2978" s="20" t="s">
        <v>371</v>
      </c>
      <c r="D2978" s="48">
        <v>-2356.372802734375</v>
      </c>
      <c r="E2978" s="59">
        <v>-2356.3544921875</v>
      </c>
    </row>
    <row r="2979" spans="1:5" ht="45" x14ac:dyDescent="0.25">
      <c r="A2979" s="5" t="s">
        <v>5861</v>
      </c>
      <c r="B2979" s="15" t="s">
        <v>5862</v>
      </c>
      <c r="C2979" s="20"/>
      <c r="D2979" s="47">
        <v>-0.25036436319351196</v>
      </c>
      <c r="E2979" s="58">
        <v>-0.25035548210144043</v>
      </c>
    </row>
    <row r="2980" spans="1:5" ht="45" x14ac:dyDescent="0.25">
      <c r="A2980" s="5" t="s">
        <v>5863</v>
      </c>
      <c r="B2980" s="15" t="s">
        <v>5864</v>
      </c>
      <c r="C2980" s="20" t="s">
        <v>3759</v>
      </c>
      <c r="D2980" s="45">
        <v>990.327880859375</v>
      </c>
      <c r="E2980" s="56">
        <v>990.32598876953125</v>
      </c>
    </row>
    <row r="2981" spans="1:5" ht="45" x14ac:dyDescent="0.25">
      <c r="A2981" s="5" t="s">
        <v>5865</v>
      </c>
      <c r="B2981" s="15" t="s">
        <v>5866</v>
      </c>
      <c r="C2981" s="20" t="s">
        <v>376</v>
      </c>
      <c r="D2981" s="42">
        <v>4.1779561042785645</v>
      </c>
      <c r="E2981" s="53">
        <v>4.1779570579528809</v>
      </c>
    </row>
    <row r="2982" spans="1:5" ht="45" x14ac:dyDescent="0.25">
      <c r="A2982" s="5" t="s">
        <v>5867</v>
      </c>
      <c r="B2982" s="15" t="s">
        <v>5868</v>
      </c>
      <c r="C2982" s="20" t="s">
        <v>5053</v>
      </c>
      <c r="D2982" s="47">
        <v>0.63623398542404175</v>
      </c>
      <c r="E2982" s="58">
        <v>0.63623917102813721</v>
      </c>
    </row>
    <row r="2983" spans="1:5" ht="45" x14ac:dyDescent="0.25">
      <c r="A2983" s="5" t="s">
        <v>5869</v>
      </c>
      <c r="B2983" s="15" t="s">
        <v>5870</v>
      </c>
      <c r="C2983" s="20" t="s">
        <v>5056</v>
      </c>
      <c r="D2983" s="52">
        <v>5.9028854593634605E-4</v>
      </c>
      <c r="E2983" s="63">
        <v>5.9024279471486807E-4</v>
      </c>
    </row>
    <row r="2984" spans="1:5" ht="45" x14ac:dyDescent="0.25">
      <c r="A2984" s="5" t="s">
        <v>5871</v>
      </c>
      <c r="B2984" s="15" t="s">
        <v>5872</v>
      </c>
      <c r="C2984" s="20" t="s">
        <v>38</v>
      </c>
      <c r="D2984" s="42">
        <v>5.3921566009521484</v>
      </c>
      <c r="E2984" s="53">
        <v>5.2394556999206543</v>
      </c>
    </row>
    <row r="2985" spans="1:5" ht="45" x14ac:dyDescent="0.25">
      <c r="A2985" s="5" t="s">
        <v>5873</v>
      </c>
      <c r="B2985" s="15" t="s">
        <v>5874</v>
      </c>
      <c r="C2985" s="20" t="s">
        <v>30</v>
      </c>
      <c r="D2985" s="45">
        <v>211.23918151855469</v>
      </c>
      <c r="E2985" s="56">
        <v>211.48287963867187</v>
      </c>
    </row>
    <row r="2986" spans="1:5" ht="45" x14ac:dyDescent="0.25">
      <c r="A2986" s="5" t="s">
        <v>5875</v>
      </c>
      <c r="B2986" s="15" t="s">
        <v>5876</v>
      </c>
      <c r="C2986" s="20" t="s">
        <v>41</v>
      </c>
      <c r="D2986" s="43">
        <v>19.378347396850586</v>
      </c>
      <c r="E2986" s="54">
        <v>18.157106399536133</v>
      </c>
    </row>
    <row r="2987" spans="1:5" ht="45" x14ac:dyDescent="0.25">
      <c r="A2987" s="5" t="s">
        <v>5877</v>
      </c>
      <c r="B2987" s="15" t="s">
        <v>5878</v>
      </c>
      <c r="C2987" s="20" t="s">
        <v>376</v>
      </c>
      <c r="D2987" s="42">
        <v>7.0733766555786133</v>
      </c>
      <c r="E2987" s="53">
        <v>7.0888481140136719</v>
      </c>
    </row>
    <row r="2988" spans="1:5" ht="45" x14ac:dyDescent="0.25">
      <c r="A2988" s="5" t="s">
        <v>5879</v>
      </c>
      <c r="B2988" s="15" t="s">
        <v>5880</v>
      </c>
      <c r="C2988" s="20" t="s">
        <v>371</v>
      </c>
      <c r="D2988" s="48">
        <v>2878.030029296875</v>
      </c>
      <c r="E2988" s="59">
        <v>2879.267578125</v>
      </c>
    </row>
    <row r="2989" spans="1:5" ht="45" x14ac:dyDescent="0.25">
      <c r="A2989" s="5" t="s">
        <v>5881</v>
      </c>
      <c r="B2989" s="15" t="s">
        <v>5882</v>
      </c>
      <c r="C2989" s="20" t="s">
        <v>371</v>
      </c>
      <c r="D2989" s="45">
        <v>330.54159545898437</v>
      </c>
      <c r="E2989" s="56">
        <v>331.7789306640625</v>
      </c>
    </row>
    <row r="2990" spans="1:5" ht="45" x14ac:dyDescent="0.25">
      <c r="A2990" s="5" t="s">
        <v>5883</v>
      </c>
      <c r="B2990" s="15" t="s">
        <v>5884</v>
      </c>
      <c r="C2990" s="20"/>
      <c r="D2990" s="42">
        <v>1.0603049993515015</v>
      </c>
      <c r="E2990" s="53">
        <v>1.0613986253738403</v>
      </c>
    </row>
    <row r="2991" spans="1:5" ht="45" x14ac:dyDescent="0.25">
      <c r="A2991" s="5" t="s">
        <v>5885</v>
      </c>
      <c r="B2991" s="15" t="s">
        <v>5886</v>
      </c>
      <c r="C2991" s="20" t="s">
        <v>3759</v>
      </c>
      <c r="D2991" s="42">
        <v>2.4769382476806641</v>
      </c>
      <c r="E2991" s="53">
        <v>2.4035272598266602</v>
      </c>
    </row>
    <row r="2992" spans="1:5" ht="45" x14ac:dyDescent="0.25">
      <c r="A2992" s="5" t="s">
        <v>5887</v>
      </c>
      <c r="B2992" s="15" t="s">
        <v>5888</v>
      </c>
      <c r="C2992" s="20" t="s">
        <v>376</v>
      </c>
      <c r="D2992" s="42">
        <v>2.1552605628967285</v>
      </c>
      <c r="E2992" s="53">
        <v>2.148033618927002</v>
      </c>
    </row>
    <row r="2993" spans="1:5" ht="45" x14ac:dyDescent="0.25">
      <c r="A2993" s="5" t="s">
        <v>5889</v>
      </c>
      <c r="B2993" s="15" t="s">
        <v>5890</v>
      </c>
      <c r="C2993" s="20" t="s">
        <v>5053</v>
      </c>
      <c r="D2993" s="47">
        <v>3.5330884158611298E-2</v>
      </c>
      <c r="E2993" s="58">
        <v>3.5314593464136124E-2</v>
      </c>
    </row>
    <row r="2994" spans="1:5" ht="45" x14ac:dyDescent="0.25">
      <c r="A2994" s="5" t="s">
        <v>5891</v>
      </c>
      <c r="B2994" s="15" t="s">
        <v>5892</v>
      </c>
      <c r="C2994" s="20" t="s">
        <v>5056</v>
      </c>
      <c r="D2994" s="51">
        <v>1.6533987945877016E-5</v>
      </c>
      <c r="E2994" s="62">
        <v>1.6547870473004878E-5</v>
      </c>
    </row>
    <row r="2995" spans="1:5" ht="60" x14ac:dyDescent="0.25">
      <c r="A2995" s="5" t="s">
        <v>5893</v>
      </c>
      <c r="B2995" s="15" t="s">
        <v>5894</v>
      </c>
      <c r="C2995" s="20" t="s">
        <v>38</v>
      </c>
      <c r="D2995" s="42">
        <v>5.3921566009521484</v>
      </c>
      <c r="E2995" s="53">
        <v>5.2394556999206543</v>
      </c>
    </row>
    <row r="2996" spans="1:5" ht="60" x14ac:dyDescent="0.25">
      <c r="A2996" s="5" t="s">
        <v>5895</v>
      </c>
      <c r="B2996" s="15" t="s">
        <v>5896</v>
      </c>
      <c r="C2996" s="20" t="s">
        <v>30</v>
      </c>
      <c r="D2996" s="45">
        <v>125.94559478759766</v>
      </c>
      <c r="E2996" s="56">
        <v>125.03044128417969</v>
      </c>
    </row>
    <row r="2997" spans="1:5" ht="60" x14ac:dyDescent="0.25">
      <c r="A2997" s="5" t="s">
        <v>5897</v>
      </c>
      <c r="B2997" s="15" t="s">
        <v>5898</v>
      </c>
      <c r="C2997" s="20" t="s">
        <v>41</v>
      </c>
      <c r="D2997" s="43">
        <v>19.378347396850586</v>
      </c>
      <c r="E2997" s="54">
        <v>18.157106399536133</v>
      </c>
    </row>
    <row r="2998" spans="1:5" ht="60" x14ac:dyDescent="0.25">
      <c r="A2998" s="5" t="s">
        <v>5899</v>
      </c>
      <c r="B2998" s="15" t="s">
        <v>5900</v>
      </c>
      <c r="C2998" s="20" t="s">
        <v>376</v>
      </c>
      <c r="D2998" s="42">
        <v>1.5913082361221313</v>
      </c>
      <c r="E2998" s="53">
        <v>1.5815538167953491</v>
      </c>
    </row>
    <row r="2999" spans="1:5" ht="60" x14ac:dyDescent="0.25">
      <c r="A2999" s="5" t="s">
        <v>5901</v>
      </c>
      <c r="B2999" s="15" t="s">
        <v>5902</v>
      </c>
      <c r="C2999" s="20" t="s">
        <v>371</v>
      </c>
      <c r="D2999" s="45">
        <v>529.24310302734375</v>
      </c>
      <c r="E2999" s="56">
        <v>525.3402099609375</v>
      </c>
    </row>
    <row r="3000" spans="1:5" ht="60" x14ac:dyDescent="0.25">
      <c r="A3000" s="5" t="s">
        <v>5903</v>
      </c>
      <c r="B3000" s="15" t="s">
        <v>5904</v>
      </c>
      <c r="C3000" s="20" t="s">
        <v>371</v>
      </c>
      <c r="D3000" s="48">
        <v>-2018.2454833984375</v>
      </c>
      <c r="E3000" s="59">
        <v>-2022.1483154296875</v>
      </c>
    </row>
    <row r="3001" spans="1:5" ht="60" x14ac:dyDescent="0.25">
      <c r="A3001" s="5" t="s">
        <v>5905</v>
      </c>
      <c r="B3001" s="15" t="s">
        <v>5906</v>
      </c>
      <c r="C3001" s="20"/>
      <c r="D3001" s="47">
        <v>-5.8767609298229218E-2</v>
      </c>
      <c r="E3001" s="58">
        <v>-5.8270525187253952E-2</v>
      </c>
    </row>
    <row r="3002" spans="1:5" ht="60" x14ac:dyDescent="0.25">
      <c r="A3002" s="5" t="s">
        <v>5907</v>
      </c>
      <c r="B3002" s="15" t="s">
        <v>5908</v>
      </c>
      <c r="C3002" s="20" t="s">
        <v>3759</v>
      </c>
      <c r="D3002" s="45">
        <v>938.4267578125</v>
      </c>
      <c r="E3002" s="56">
        <v>939.1810302734375</v>
      </c>
    </row>
    <row r="3003" spans="1:5" ht="60" x14ac:dyDescent="0.25">
      <c r="A3003" s="5" t="s">
        <v>5909</v>
      </c>
      <c r="B3003" s="15" t="s">
        <v>5910</v>
      </c>
      <c r="C3003" s="20" t="s">
        <v>376</v>
      </c>
      <c r="D3003" s="42">
        <v>4.2543034553527832</v>
      </c>
      <c r="E3003" s="53">
        <v>4.2526082992553711</v>
      </c>
    </row>
    <row r="3004" spans="1:5" ht="60" x14ac:dyDescent="0.25">
      <c r="A3004" s="5" t="s">
        <v>5911</v>
      </c>
      <c r="B3004" s="15" t="s">
        <v>5912</v>
      </c>
      <c r="C3004" s="20" t="s">
        <v>5053</v>
      </c>
      <c r="D3004" s="47">
        <v>0.68518012762069702</v>
      </c>
      <c r="E3004" s="58">
        <v>0.68507128953933716</v>
      </c>
    </row>
    <row r="3005" spans="1:5" ht="60" x14ac:dyDescent="0.25">
      <c r="A3005" s="5" t="s">
        <v>5913</v>
      </c>
      <c r="B3005" s="15" t="s">
        <v>5914</v>
      </c>
      <c r="C3005" s="20" t="s">
        <v>5056</v>
      </c>
      <c r="D3005" s="52">
        <v>2.203400363214314E-4</v>
      </c>
      <c r="E3005" s="63">
        <v>2.2209339658729732E-4</v>
      </c>
    </row>
    <row r="3006" spans="1:5" ht="60" x14ac:dyDescent="0.25">
      <c r="A3006" s="5" t="s">
        <v>5915</v>
      </c>
      <c r="B3006" s="15" t="s">
        <v>5916</v>
      </c>
      <c r="C3006" s="20" t="s">
        <v>38</v>
      </c>
      <c r="D3006" s="42">
        <v>5.7245121002197266</v>
      </c>
      <c r="E3006" s="53">
        <v>5.7245121002197266</v>
      </c>
    </row>
    <row r="3007" spans="1:5" ht="60" x14ac:dyDescent="0.25">
      <c r="A3007" s="5" t="s">
        <v>5917</v>
      </c>
      <c r="B3007" s="15" t="s">
        <v>5918</v>
      </c>
      <c r="C3007" s="20" t="s">
        <v>30</v>
      </c>
      <c r="D3007" s="45">
        <v>120.33280181884766</v>
      </c>
      <c r="E3007" s="56">
        <v>119.41812896728516</v>
      </c>
    </row>
    <row r="3008" spans="1:5" ht="60" x14ac:dyDescent="0.25">
      <c r="A3008" s="5" t="s">
        <v>5919</v>
      </c>
      <c r="B3008" s="15" t="s">
        <v>5920</v>
      </c>
      <c r="C3008" s="20" t="s">
        <v>41</v>
      </c>
      <c r="D3008" s="45">
        <v>358.7650146484375</v>
      </c>
      <c r="E3008" s="56">
        <v>326.8909912109375</v>
      </c>
    </row>
    <row r="3009" spans="1:5" ht="60" x14ac:dyDescent="0.25">
      <c r="A3009" s="5" t="s">
        <v>5921</v>
      </c>
      <c r="B3009" s="15" t="s">
        <v>5922</v>
      </c>
      <c r="C3009" s="20" t="s">
        <v>376</v>
      </c>
      <c r="D3009" s="42">
        <v>1.5310674905776978</v>
      </c>
      <c r="E3009" s="53">
        <v>1.5211877822875977</v>
      </c>
    </row>
    <row r="3010" spans="1:5" ht="60" x14ac:dyDescent="0.25">
      <c r="A3010" s="5" t="s">
        <v>5923</v>
      </c>
      <c r="B3010" s="15" t="s">
        <v>5924</v>
      </c>
      <c r="C3010" s="20" t="s">
        <v>371</v>
      </c>
      <c r="D3010" s="45">
        <v>505.41799926757812</v>
      </c>
      <c r="E3010" s="56">
        <v>501.53701782226562</v>
      </c>
    </row>
    <row r="3011" spans="1:5" ht="60" x14ac:dyDescent="0.25">
      <c r="A3011" s="5" t="s">
        <v>5925</v>
      </c>
      <c r="B3011" s="15" t="s">
        <v>5926</v>
      </c>
      <c r="C3011" s="20" t="s">
        <v>371</v>
      </c>
      <c r="D3011" s="48">
        <v>-2042.070556640625</v>
      </c>
      <c r="E3011" s="59">
        <v>-2045.9515380859375</v>
      </c>
    </row>
    <row r="3012" spans="1:5" ht="60" x14ac:dyDescent="0.25">
      <c r="A3012" s="5" t="s">
        <v>5927</v>
      </c>
      <c r="B3012" s="15" t="s">
        <v>5928</v>
      </c>
      <c r="C3012" s="20"/>
      <c r="D3012" s="47">
        <v>-7.5135260820388794E-2</v>
      </c>
      <c r="E3012" s="58">
        <v>-7.6990850269794464E-2</v>
      </c>
    </row>
    <row r="3013" spans="1:5" ht="60" x14ac:dyDescent="0.25">
      <c r="A3013" s="5" t="s">
        <v>5929</v>
      </c>
      <c r="B3013" s="15" t="s">
        <v>5930</v>
      </c>
      <c r="C3013" s="20" t="s">
        <v>3759</v>
      </c>
      <c r="D3013" s="45">
        <v>943.05902099609375</v>
      </c>
      <c r="E3013" s="56">
        <v>943.79803466796875</v>
      </c>
    </row>
    <row r="3014" spans="1:5" ht="60" x14ac:dyDescent="0.25">
      <c r="A3014" s="5" t="s">
        <v>5931</v>
      </c>
      <c r="B3014" s="15" t="s">
        <v>5932</v>
      </c>
      <c r="C3014" s="20" t="s">
        <v>376</v>
      </c>
      <c r="D3014" s="42">
        <v>4.2439756393432617</v>
      </c>
      <c r="E3014" s="53">
        <v>4.2423949241638184</v>
      </c>
    </row>
    <row r="3015" spans="1:5" ht="60" x14ac:dyDescent="0.25">
      <c r="A3015" s="5" t="s">
        <v>5933</v>
      </c>
      <c r="B3015" s="15" t="s">
        <v>5934</v>
      </c>
      <c r="C3015" s="20" t="s">
        <v>5053</v>
      </c>
      <c r="D3015" s="47">
        <v>0.68443793058395386</v>
      </c>
      <c r="E3015" s="58">
        <v>0.68427926301956177</v>
      </c>
    </row>
    <row r="3016" spans="1:5" ht="60" x14ac:dyDescent="0.25">
      <c r="A3016" s="5" t="s">
        <v>5935</v>
      </c>
      <c r="B3016" s="15" t="s">
        <v>5936</v>
      </c>
      <c r="C3016" s="20" t="s">
        <v>5056</v>
      </c>
      <c r="D3016" s="52">
        <v>2.3154723749030381E-4</v>
      </c>
      <c r="E3016" s="63">
        <v>2.3347124806605279E-4</v>
      </c>
    </row>
    <row r="3017" spans="1:5" ht="60" x14ac:dyDescent="0.25">
      <c r="A3017" s="5" t="s">
        <v>5937</v>
      </c>
      <c r="B3017" s="15" t="s">
        <v>5938</v>
      </c>
      <c r="C3017" s="20" t="s">
        <v>38</v>
      </c>
      <c r="D3017" s="43">
        <v>25.020456314086914</v>
      </c>
      <c r="E3017" s="54">
        <v>25.020456314086914</v>
      </c>
    </row>
    <row r="3018" spans="1:5" ht="60" x14ac:dyDescent="0.25">
      <c r="A3018" s="5" t="s">
        <v>5939</v>
      </c>
      <c r="B3018" s="15" t="s">
        <v>5940</v>
      </c>
      <c r="C3018" s="20" t="s">
        <v>30</v>
      </c>
      <c r="D3018" s="45">
        <v>211.24931335449219</v>
      </c>
      <c r="E3018" s="56">
        <v>211.24908447265625</v>
      </c>
    </row>
    <row r="3019" spans="1:5" ht="60" x14ac:dyDescent="0.25">
      <c r="A3019" s="5" t="s">
        <v>5941</v>
      </c>
      <c r="B3019" s="15" t="s">
        <v>5942</v>
      </c>
      <c r="C3019" s="20" t="s">
        <v>41</v>
      </c>
      <c r="D3019" s="43">
        <v>18.183113098144531</v>
      </c>
      <c r="E3019" s="54">
        <v>16.58696174621582</v>
      </c>
    </row>
    <row r="3020" spans="1:5" ht="60" x14ac:dyDescent="0.25">
      <c r="A3020" s="5" t="s">
        <v>5943</v>
      </c>
      <c r="B3020" s="15" t="s">
        <v>5944</v>
      </c>
      <c r="C3020" s="20" t="s">
        <v>376</v>
      </c>
      <c r="D3020" s="42">
        <v>2.4354808330535889</v>
      </c>
      <c r="E3020" s="53">
        <v>2.4354784488677979</v>
      </c>
    </row>
    <row r="3021" spans="1:5" ht="60" x14ac:dyDescent="0.25">
      <c r="A3021" s="5" t="s">
        <v>5945</v>
      </c>
      <c r="B3021" s="15" t="s">
        <v>5946</v>
      </c>
      <c r="C3021" s="20" t="s">
        <v>371</v>
      </c>
      <c r="D3021" s="45">
        <v>903.620361328125</v>
      </c>
      <c r="E3021" s="56">
        <v>903.61920166015625</v>
      </c>
    </row>
    <row r="3022" spans="1:5" ht="60" x14ac:dyDescent="0.25">
      <c r="A3022" s="5" t="s">
        <v>5947</v>
      </c>
      <c r="B3022" s="15" t="s">
        <v>5948</v>
      </c>
      <c r="C3022" s="20" t="s">
        <v>371</v>
      </c>
      <c r="D3022" s="48">
        <v>-1643.8681640625</v>
      </c>
      <c r="E3022" s="59">
        <v>-1643.869384765625</v>
      </c>
    </row>
    <row r="3023" spans="1:5" ht="60" x14ac:dyDescent="0.25">
      <c r="A3023" s="5" t="s">
        <v>5949</v>
      </c>
      <c r="B3023" s="15" t="s">
        <v>5950</v>
      </c>
      <c r="C3023" s="20"/>
      <c r="D3023" s="47">
        <v>-3.1831152737140656E-2</v>
      </c>
      <c r="E3023" s="58">
        <v>-3.1831767410039902E-2</v>
      </c>
    </row>
    <row r="3024" spans="1:5" ht="60" x14ac:dyDescent="0.25">
      <c r="A3024" s="5" t="s">
        <v>5951</v>
      </c>
      <c r="B3024" s="15" t="s">
        <v>5952</v>
      </c>
      <c r="C3024" s="20" t="s">
        <v>3759</v>
      </c>
      <c r="D3024" s="45">
        <v>851.6812744140625</v>
      </c>
      <c r="E3024" s="56">
        <v>851.6815185546875</v>
      </c>
    </row>
    <row r="3025" spans="1:5" ht="60" x14ac:dyDescent="0.25">
      <c r="A3025" s="5" t="s">
        <v>5953</v>
      </c>
      <c r="B3025" s="15" t="s">
        <v>5954</v>
      </c>
      <c r="C3025" s="20" t="s">
        <v>376</v>
      </c>
      <c r="D3025" s="42">
        <v>4.5540995597839355</v>
      </c>
      <c r="E3025" s="53">
        <v>4.5540986061096191</v>
      </c>
    </row>
    <row r="3026" spans="1:5" ht="60" x14ac:dyDescent="0.25">
      <c r="A3026" s="5" t="s">
        <v>5955</v>
      </c>
      <c r="B3026" s="15" t="s">
        <v>5956</v>
      </c>
      <c r="C3026" s="20" t="s">
        <v>5053</v>
      </c>
      <c r="D3026" s="47">
        <v>0.65633893013000488</v>
      </c>
      <c r="E3026" s="58">
        <v>0.65633910894393921</v>
      </c>
    </row>
    <row r="3027" spans="1:5" ht="60" x14ac:dyDescent="0.25">
      <c r="A3027" s="5" t="s">
        <v>5957</v>
      </c>
      <c r="B3027" s="15" t="s">
        <v>5958</v>
      </c>
      <c r="C3027" s="20" t="s">
        <v>5056</v>
      </c>
      <c r="D3027" s="52">
        <v>1.2631577556021512E-4</v>
      </c>
      <c r="E3027" s="63">
        <v>1.263159210793674E-4</v>
      </c>
    </row>
    <row r="3028" spans="1:5" ht="30" x14ac:dyDescent="0.25">
      <c r="A3028" s="5" t="s">
        <v>5959</v>
      </c>
      <c r="B3028" s="15" t="s">
        <v>5960</v>
      </c>
      <c r="C3028" s="20" t="s">
        <v>38</v>
      </c>
      <c r="D3028" s="42">
        <v>2.1800000667572021</v>
      </c>
      <c r="E3028" s="53">
        <v>2.1184470653533936</v>
      </c>
    </row>
    <row r="3029" spans="1:5" ht="30" x14ac:dyDescent="0.25">
      <c r="A3029" s="5" t="s">
        <v>5961</v>
      </c>
      <c r="B3029" s="15" t="s">
        <v>5962</v>
      </c>
      <c r="C3029" s="20" t="s">
        <v>30</v>
      </c>
      <c r="D3029" s="45">
        <v>128.38185119628906</v>
      </c>
      <c r="E3029" s="56">
        <v>128.59309387207031</v>
      </c>
    </row>
    <row r="3030" spans="1:5" ht="30" x14ac:dyDescent="0.25">
      <c r="A3030" s="5" t="s">
        <v>5963</v>
      </c>
      <c r="B3030" s="15" t="s">
        <v>5964</v>
      </c>
      <c r="C3030" s="20" t="s">
        <v>41</v>
      </c>
      <c r="D3030" s="45">
        <v>326.7362060546875</v>
      </c>
      <c r="E3030" s="56">
        <v>297.38473510742187</v>
      </c>
    </row>
    <row r="3031" spans="1:5" ht="30" x14ac:dyDescent="0.25">
      <c r="A3031" s="5" t="s">
        <v>5965</v>
      </c>
      <c r="B3031" s="15" t="s">
        <v>5966</v>
      </c>
      <c r="C3031" s="20" t="s">
        <v>376</v>
      </c>
      <c r="D3031" s="42">
        <v>7.127657413482666</v>
      </c>
      <c r="E3031" s="53">
        <v>7.1432595252990723</v>
      </c>
    </row>
    <row r="3032" spans="1:5" ht="30" x14ac:dyDescent="0.25">
      <c r="A3032" s="5" t="s">
        <v>5967</v>
      </c>
      <c r="B3032" s="15" t="s">
        <v>5968</v>
      </c>
      <c r="C3032" s="20" t="s">
        <v>371</v>
      </c>
      <c r="D3032" s="48">
        <v>2721.9921875</v>
      </c>
      <c r="E3032" s="59">
        <v>2723.0751953125</v>
      </c>
    </row>
    <row r="3033" spans="1:5" ht="30" x14ac:dyDescent="0.25">
      <c r="A3033" s="5" t="s">
        <v>5969</v>
      </c>
      <c r="B3033" s="15" t="s">
        <v>5970</v>
      </c>
      <c r="C3033" s="20" t="s">
        <v>371</v>
      </c>
      <c r="D3033" s="45">
        <v>174.50369262695312</v>
      </c>
      <c r="E3033" s="56">
        <v>175.5865478515625</v>
      </c>
    </row>
    <row r="3034" spans="1:5" ht="30" x14ac:dyDescent="0.25">
      <c r="A3034" s="5" t="s">
        <v>5971</v>
      </c>
      <c r="B3034" s="15" t="s">
        <v>5972</v>
      </c>
      <c r="C3034" s="20"/>
      <c r="D3034" s="42">
        <v>1.005375862121582</v>
      </c>
      <c r="E3034" s="53">
        <v>1.0064616203308105</v>
      </c>
    </row>
    <row r="3035" spans="1:5" ht="30" x14ac:dyDescent="0.25">
      <c r="A3035" s="5" t="s">
        <v>5973</v>
      </c>
      <c r="B3035" s="15" t="s">
        <v>5974</v>
      </c>
      <c r="C3035" s="20" t="s">
        <v>3759</v>
      </c>
      <c r="D3035" s="42">
        <v>1.2052549123764038</v>
      </c>
      <c r="E3035" s="53">
        <v>1.1696681976318359</v>
      </c>
    </row>
    <row r="3036" spans="1:5" ht="30" x14ac:dyDescent="0.25">
      <c r="A3036" s="5" t="s">
        <v>5975</v>
      </c>
      <c r="B3036" s="15" t="s">
        <v>5976</v>
      </c>
      <c r="C3036" s="20" t="s">
        <v>376</v>
      </c>
      <c r="D3036" s="42">
        <v>2.1223452091217041</v>
      </c>
      <c r="E3036" s="53">
        <v>2.1151058673858643</v>
      </c>
    </row>
    <row r="3037" spans="1:5" ht="45" x14ac:dyDescent="0.25">
      <c r="A3037" s="5" t="s">
        <v>5977</v>
      </c>
      <c r="B3037" s="15" t="s">
        <v>5978</v>
      </c>
      <c r="C3037" s="20" t="s">
        <v>5053</v>
      </c>
      <c r="D3037" s="47">
        <v>2.7673928067088127E-2</v>
      </c>
      <c r="E3037" s="58">
        <v>2.7644146233797073E-2</v>
      </c>
    </row>
    <row r="3038" spans="1:5" ht="45" x14ac:dyDescent="0.25">
      <c r="A3038" s="5" t="s">
        <v>5979</v>
      </c>
      <c r="B3038" s="15" t="s">
        <v>5980</v>
      </c>
      <c r="C3038" s="20" t="s">
        <v>5056</v>
      </c>
      <c r="D3038" s="51">
        <v>1.3287837646203116E-5</v>
      </c>
      <c r="E3038" s="62">
        <v>1.3299554666446056E-5</v>
      </c>
    </row>
    <row r="3039" spans="1:5" ht="45" x14ac:dyDescent="0.25">
      <c r="A3039" s="5" t="s">
        <v>5981</v>
      </c>
      <c r="B3039" s="15" t="s">
        <v>5982</v>
      </c>
      <c r="C3039" s="20" t="s">
        <v>38</v>
      </c>
      <c r="D3039" s="45">
        <v>108.53135681152344</v>
      </c>
      <c r="E3039" s="56">
        <v>105.08676910400391</v>
      </c>
    </row>
    <row r="3040" spans="1:5" ht="45" x14ac:dyDescent="0.25">
      <c r="A3040" s="5" t="s">
        <v>5983</v>
      </c>
      <c r="B3040" s="15" t="s">
        <v>5984</v>
      </c>
      <c r="C3040" s="20" t="s">
        <v>30</v>
      </c>
      <c r="D3040" s="45">
        <v>317.07345581054687</v>
      </c>
      <c r="E3040" s="56">
        <v>314.66311645507812</v>
      </c>
    </row>
    <row r="3041" spans="1:5" ht="45" x14ac:dyDescent="0.25">
      <c r="A3041" s="5" t="s">
        <v>5985</v>
      </c>
      <c r="B3041" s="15" t="s">
        <v>5986</v>
      </c>
      <c r="C3041" s="20" t="s">
        <v>41</v>
      </c>
      <c r="D3041" s="45">
        <v>387.70001220703125</v>
      </c>
      <c r="E3041" s="56">
        <v>353.66000366210937</v>
      </c>
    </row>
    <row r="3042" spans="1:5" ht="45" x14ac:dyDescent="0.25">
      <c r="A3042" s="5" t="s">
        <v>5987</v>
      </c>
      <c r="B3042" s="15" t="s">
        <v>5988</v>
      </c>
      <c r="C3042" s="20" t="s">
        <v>376</v>
      </c>
      <c r="D3042" s="42">
        <v>5.5634641647338867</v>
      </c>
      <c r="E3042" s="53">
        <v>5.5844583511352539</v>
      </c>
    </row>
    <row r="3043" spans="1:5" ht="45" x14ac:dyDescent="0.25">
      <c r="A3043" s="5" t="s">
        <v>5989</v>
      </c>
      <c r="B3043" s="15" t="s">
        <v>5990</v>
      </c>
      <c r="C3043" s="20" t="s">
        <v>371</v>
      </c>
      <c r="D3043" s="48">
        <v>2709.30224609375</v>
      </c>
      <c r="E3043" s="59">
        <v>2715.978759765625</v>
      </c>
    </row>
    <row r="3044" spans="1:5" ht="45" x14ac:dyDescent="0.25">
      <c r="A3044" s="5" t="s">
        <v>5991</v>
      </c>
      <c r="B3044" s="15" t="s">
        <v>5992</v>
      </c>
      <c r="C3044" s="20" t="s">
        <v>371</v>
      </c>
      <c r="D3044" s="45">
        <v>161.813720703125</v>
      </c>
      <c r="E3044" s="56">
        <v>168.49032592773437</v>
      </c>
    </row>
    <row r="3045" spans="1:5" ht="45" x14ac:dyDescent="0.25">
      <c r="A3045" s="5" t="s">
        <v>5993</v>
      </c>
      <c r="B3045" s="15" t="s">
        <v>5994</v>
      </c>
      <c r="C3045" s="20"/>
      <c r="D3045" s="47">
        <v>0.99999994039535522</v>
      </c>
      <c r="E3045" s="53">
        <v>1.0000002384185791</v>
      </c>
    </row>
    <row r="3046" spans="1:5" ht="45" x14ac:dyDescent="0.25">
      <c r="A3046" s="5" t="s">
        <v>5995</v>
      </c>
      <c r="B3046" s="15" t="s">
        <v>5996</v>
      </c>
      <c r="C3046" s="20" t="s">
        <v>3759</v>
      </c>
      <c r="D3046" s="43">
        <v>61.458999633789063</v>
      </c>
      <c r="E3046" s="54">
        <v>58.991336822509766</v>
      </c>
    </row>
    <row r="3047" spans="1:5" ht="45" x14ac:dyDescent="0.25">
      <c r="A3047" s="5" t="s">
        <v>5997</v>
      </c>
      <c r="B3047" s="15" t="s">
        <v>5998</v>
      </c>
      <c r="C3047" s="20" t="s">
        <v>376</v>
      </c>
      <c r="D3047" s="42">
        <v>7.3549075126647949</v>
      </c>
      <c r="E3047" s="53">
        <v>7.0934572219848633</v>
      </c>
    </row>
    <row r="3048" spans="1:5" ht="60" x14ac:dyDescent="0.25">
      <c r="A3048" s="5" t="s">
        <v>5999</v>
      </c>
      <c r="B3048" s="15" t="s">
        <v>6000</v>
      </c>
      <c r="C3048" s="20" t="s">
        <v>5053</v>
      </c>
      <c r="D3048" s="47">
        <v>8.3797179162502289E-2</v>
      </c>
      <c r="E3048" s="58">
        <v>8.1808425486087799E-2</v>
      </c>
    </row>
    <row r="3049" spans="1:5" ht="45" x14ac:dyDescent="0.25">
      <c r="A3049" s="5" t="s">
        <v>6001</v>
      </c>
      <c r="B3049" s="15" t="s">
        <v>6002</v>
      </c>
      <c r="C3049" s="20" t="s">
        <v>5056</v>
      </c>
      <c r="D3049" s="51">
        <v>2.071005292236805E-5</v>
      </c>
      <c r="E3049" s="62">
        <v>2.0560006305458955E-5</v>
      </c>
    </row>
    <row r="3050" spans="1:5" ht="30" x14ac:dyDescent="0.25">
      <c r="A3050" s="5" t="s">
        <v>6003</v>
      </c>
      <c r="B3050" s="15" t="s">
        <v>6004</v>
      </c>
      <c r="C3050" s="20" t="s">
        <v>38</v>
      </c>
      <c r="D3050" s="42">
        <v>1.3400000333786011</v>
      </c>
      <c r="E3050" s="53">
        <v>1.3021962642669678</v>
      </c>
    </row>
    <row r="3051" spans="1:5" ht="30" x14ac:dyDescent="0.25">
      <c r="A3051" s="5" t="s">
        <v>6005</v>
      </c>
      <c r="B3051" s="15" t="s">
        <v>6006</v>
      </c>
      <c r="C3051" s="20" t="s">
        <v>30</v>
      </c>
      <c r="D3051" s="45">
        <v>107.99858093261719</v>
      </c>
      <c r="E3051" s="56">
        <v>107.15884399414062</v>
      </c>
    </row>
    <row r="3052" spans="1:5" ht="30" x14ac:dyDescent="0.25">
      <c r="A3052" s="5" t="s">
        <v>6007</v>
      </c>
      <c r="B3052" s="15" t="s">
        <v>6008</v>
      </c>
      <c r="C3052" s="20" t="s">
        <v>41</v>
      </c>
      <c r="D3052" s="45">
        <v>326.7362060546875</v>
      </c>
      <c r="E3052" s="56">
        <v>297.38473510742187</v>
      </c>
    </row>
    <row r="3053" spans="1:5" ht="30" x14ac:dyDescent="0.25">
      <c r="A3053" s="5" t="s">
        <v>6009</v>
      </c>
      <c r="B3053" s="15" t="s">
        <v>6010</v>
      </c>
      <c r="C3053" s="20" t="s">
        <v>376</v>
      </c>
      <c r="D3053" s="42">
        <v>7.1573653221130371</v>
      </c>
      <c r="E3053" s="53">
        <v>7.1737060546875</v>
      </c>
    </row>
    <row r="3054" spans="1:5" ht="30" x14ac:dyDescent="0.25">
      <c r="A3054" s="5" t="s">
        <v>6011</v>
      </c>
      <c r="B3054" s="15" t="s">
        <v>6012</v>
      </c>
      <c r="C3054" s="20" t="s">
        <v>371</v>
      </c>
      <c r="D3054" s="48">
        <v>2648.63720703125</v>
      </c>
      <c r="E3054" s="59">
        <v>2650.006591796875</v>
      </c>
    </row>
    <row r="3055" spans="1:5" ht="30" x14ac:dyDescent="0.25">
      <c r="A3055" s="5" t="s">
        <v>6013</v>
      </c>
      <c r="B3055" s="15" t="s">
        <v>6014</v>
      </c>
      <c r="C3055" s="20" t="s">
        <v>371</v>
      </c>
      <c r="D3055" s="45">
        <v>101.14878845214844</v>
      </c>
      <c r="E3055" s="56">
        <v>102.51812744140625</v>
      </c>
    </row>
    <row r="3056" spans="1:5" ht="30" x14ac:dyDescent="0.25">
      <c r="A3056" s="5" t="s">
        <v>6015</v>
      </c>
      <c r="B3056" s="15" t="s">
        <v>6016</v>
      </c>
      <c r="C3056" s="20"/>
      <c r="D3056" s="47">
        <v>0.98238277435302734</v>
      </c>
      <c r="E3056" s="58">
        <v>0.98358851671218872</v>
      </c>
    </row>
    <row r="3057" spans="1:5" ht="30" x14ac:dyDescent="0.25">
      <c r="A3057" s="5" t="s">
        <v>6017</v>
      </c>
      <c r="B3057" s="15" t="s">
        <v>6018</v>
      </c>
      <c r="C3057" s="20" t="s">
        <v>3759</v>
      </c>
      <c r="D3057" s="47">
        <v>0.79011309146881104</v>
      </c>
      <c r="E3057" s="58">
        <v>0.76830226182937622</v>
      </c>
    </row>
    <row r="3058" spans="1:5" ht="30" x14ac:dyDescent="0.25">
      <c r="A3058" s="5" t="s">
        <v>6019</v>
      </c>
      <c r="B3058" s="15" t="s">
        <v>6020</v>
      </c>
      <c r="C3058" s="20" t="s">
        <v>376</v>
      </c>
      <c r="D3058" s="42">
        <v>4.2256875038146973</v>
      </c>
      <c r="E3058" s="53">
        <v>4.2245297431945801</v>
      </c>
    </row>
    <row r="3059" spans="1:5" ht="45" x14ac:dyDescent="0.25">
      <c r="A3059" s="5" t="s">
        <v>6021</v>
      </c>
      <c r="B3059" s="15" t="s">
        <v>6022</v>
      </c>
      <c r="C3059" s="20" t="s">
        <v>5053</v>
      </c>
      <c r="D3059" s="47">
        <v>2.5651846081018448E-2</v>
      </c>
      <c r="E3059" s="58">
        <v>2.5562144815921783E-2</v>
      </c>
    </row>
    <row r="3060" spans="1:5" ht="30" x14ac:dyDescent="0.25">
      <c r="A3060" s="5" t="s">
        <v>6023</v>
      </c>
      <c r="B3060" s="15" t="s">
        <v>6024</v>
      </c>
      <c r="C3060" s="20" t="s">
        <v>5056</v>
      </c>
      <c r="D3060" s="51">
        <v>1.2555834473459981E-5</v>
      </c>
      <c r="E3060" s="62">
        <v>1.2526765203801915E-5</v>
      </c>
    </row>
    <row r="3061" spans="1:5" ht="30" x14ac:dyDescent="0.25">
      <c r="A3061" s="5" t="s">
        <v>6025</v>
      </c>
      <c r="B3061" s="15" t="s">
        <v>6026</v>
      </c>
      <c r="C3061" s="20" t="s">
        <v>38</v>
      </c>
      <c r="D3061" s="42">
        <v>1.3400000333786011</v>
      </c>
      <c r="E3061" s="53">
        <v>1.3021962642669678</v>
      </c>
    </row>
    <row r="3062" spans="1:5" ht="30" x14ac:dyDescent="0.25">
      <c r="A3062" s="5" t="s">
        <v>6027</v>
      </c>
      <c r="B3062" s="15" t="s">
        <v>6028</v>
      </c>
      <c r="C3062" s="20" t="s">
        <v>30</v>
      </c>
      <c r="D3062" s="45">
        <v>107.99858093261719</v>
      </c>
      <c r="E3062" s="56">
        <v>107.15884399414062</v>
      </c>
    </row>
    <row r="3063" spans="1:5" ht="30" x14ac:dyDescent="0.25">
      <c r="A3063" s="5" t="s">
        <v>6029</v>
      </c>
      <c r="B3063" s="15" t="s">
        <v>6030</v>
      </c>
      <c r="C3063" s="20" t="s">
        <v>41</v>
      </c>
      <c r="D3063" s="43">
        <v>19.168010711669922</v>
      </c>
      <c r="E3063" s="54">
        <v>17.322874069213867</v>
      </c>
    </row>
    <row r="3064" spans="1:5" ht="30" x14ac:dyDescent="0.25">
      <c r="A3064" s="5" t="s">
        <v>6031</v>
      </c>
      <c r="B3064" s="15" t="s">
        <v>6032</v>
      </c>
      <c r="C3064" s="20" t="s">
        <v>376</v>
      </c>
      <c r="D3064" s="42">
        <v>7.1573653221130371</v>
      </c>
      <c r="E3064" s="53">
        <v>7.1737060546875</v>
      </c>
    </row>
    <row r="3065" spans="1:5" ht="30" x14ac:dyDescent="0.25">
      <c r="A3065" s="5" t="s">
        <v>6033</v>
      </c>
      <c r="B3065" s="15" t="s">
        <v>6034</v>
      </c>
      <c r="C3065" s="20" t="s">
        <v>371</v>
      </c>
      <c r="D3065" s="48">
        <v>2648.63720703125</v>
      </c>
      <c r="E3065" s="59">
        <v>2650.006591796875</v>
      </c>
    </row>
    <row r="3066" spans="1:5" ht="30" x14ac:dyDescent="0.25">
      <c r="A3066" s="5" t="s">
        <v>6035</v>
      </c>
      <c r="B3066" s="15" t="s">
        <v>6036</v>
      </c>
      <c r="C3066" s="20" t="s">
        <v>371</v>
      </c>
      <c r="D3066" s="45">
        <v>101.14878845214844</v>
      </c>
      <c r="E3066" s="56">
        <v>102.51812744140625</v>
      </c>
    </row>
    <row r="3067" spans="1:5" ht="30" x14ac:dyDescent="0.25">
      <c r="A3067" s="5" t="s">
        <v>6037</v>
      </c>
      <c r="B3067" s="15" t="s">
        <v>6038</v>
      </c>
      <c r="C3067" s="20"/>
      <c r="D3067" s="47">
        <v>0.98238277435302734</v>
      </c>
      <c r="E3067" s="58">
        <v>0.98358851671218872</v>
      </c>
    </row>
    <row r="3068" spans="1:5" ht="30" x14ac:dyDescent="0.25">
      <c r="A3068" s="5" t="s">
        <v>6039</v>
      </c>
      <c r="B3068" s="15" t="s">
        <v>6040</v>
      </c>
      <c r="C3068" s="20" t="s">
        <v>3759</v>
      </c>
      <c r="D3068" s="47">
        <v>0.79011309146881104</v>
      </c>
      <c r="E3068" s="58">
        <v>0.76830226182937622</v>
      </c>
    </row>
    <row r="3069" spans="1:5" ht="30" x14ac:dyDescent="0.25">
      <c r="A3069" s="5" t="s">
        <v>6041</v>
      </c>
      <c r="B3069" s="15" t="s">
        <v>6042</v>
      </c>
      <c r="C3069" s="20" t="s">
        <v>376</v>
      </c>
      <c r="D3069" s="42">
        <v>4.2256875038146973</v>
      </c>
      <c r="E3069" s="53">
        <v>4.2245297431945801</v>
      </c>
    </row>
    <row r="3070" spans="1:5" ht="30" x14ac:dyDescent="0.25">
      <c r="A3070" s="5" t="s">
        <v>6043</v>
      </c>
      <c r="B3070" s="15" t="s">
        <v>6044</v>
      </c>
      <c r="C3070" s="20" t="s">
        <v>5053</v>
      </c>
      <c r="D3070" s="47">
        <v>2.5651846081018448E-2</v>
      </c>
      <c r="E3070" s="58">
        <v>2.5562144815921783E-2</v>
      </c>
    </row>
    <row r="3071" spans="1:5" ht="30" x14ac:dyDescent="0.25">
      <c r="A3071" s="5" t="s">
        <v>6045</v>
      </c>
      <c r="B3071" s="15" t="s">
        <v>6046</v>
      </c>
      <c r="C3071" s="20" t="s">
        <v>5056</v>
      </c>
      <c r="D3071" s="51">
        <v>1.2555834473459981E-5</v>
      </c>
      <c r="E3071" s="62">
        <v>1.2526765203801915E-5</v>
      </c>
    </row>
    <row r="3072" spans="1:5" ht="30" x14ac:dyDescent="0.25">
      <c r="A3072" s="5" t="s">
        <v>6047</v>
      </c>
      <c r="B3072" s="15" t="s">
        <v>6048</v>
      </c>
      <c r="C3072" s="20" t="s">
        <v>38</v>
      </c>
      <c r="D3072" s="42">
        <v>1.3400000333786011</v>
      </c>
      <c r="E3072" s="53">
        <v>1.3021962642669678</v>
      </c>
    </row>
    <row r="3073" spans="1:5" ht="30" x14ac:dyDescent="0.25">
      <c r="A3073" s="5" t="s">
        <v>6049</v>
      </c>
      <c r="B3073" s="15" t="s">
        <v>6050</v>
      </c>
      <c r="C3073" s="20" t="s">
        <v>30</v>
      </c>
      <c r="D3073" s="45">
        <v>107.99858093261719</v>
      </c>
      <c r="E3073" s="56">
        <v>107.15884399414062</v>
      </c>
    </row>
    <row r="3074" spans="1:5" ht="30" x14ac:dyDescent="0.25">
      <c r="A3074" s="5" t="s">
        <v>6051</v>
      </c>
      <c r="B3074" s="15" t="s">
        <v>6052</v>
      </c>
      <c r="C3074" s="20" t="s">
        <v>41</v>
      </c>
      <c r="D3074" s="45">
        <v>307.56820678710937</v>
      </c>
      <c r="E3074" s="56">
        <v>280.06185913085937</v>
      </c>
    </row>
    <row r="3075" spans="1:5" ht="30" x14ac:dyDescent="0.25">
      <c r="A3075" s="5" t="s">
        <v>6053</v>
      </c>
      <c r="B3075" s="15" t="s">
        <v>6054</v>
      </c>
      <c r="C3075" s="20" t="s">
        <v>376</v>
      </c>
      <c r="D3075" s="42">
        <v>7.1573653221130371</v>
      </c>
      <c r="E3075" s="53">
        <v>7.1737060546875</v>
      </c>
    </row>
    <row r="3076" spans="1:5" ht="30" x14ac:dyDescent="0.25">
      <c r="A3076" s="5" t="s">
        <v>6055</v>
      </c>
      <c r="B3076" s="15" t="s">
        <v>6056</v>
      </c>
      <c r="C3076" s="20" t="s">
        <v>371</v>
      </c>
      <c r="D3076" s="48">
        <v>2648.63720703125</v>
      </c>
      <c r="E3076" s="59">
        <v>2650.006591796875</v>
      </c>
    </row>
    <row r="3077" spans="1:5" ht="30" x14ac:dyDescent="0.25">
      <c r="A3077" s="5" t="s">
        <v>6057</v>
      </c>
      <c r="B3077" s="15" t="s">
        <v>6058</v>
      </c>
      <c r="C3077" s="20" t="s">
        <v>371</v>
      </c>
      <c r="D3077" s="45">
        <v>101.14878845214844</v>
      </c>
      <c r="E3077" s="56">
        <v>102.51812744140625</v>
      </c>
    </row>
    <row r="3078" spans="1:5" ht="30" x14ac:dyDescent="0.25">
      <c r="A3078" s="5" t="s">
        <v>6059</v>
      </c>
      <c r="B3078" s="15" t="s">
        <v>6060</v>
      </c>
      <c r="C3078" s="20"/>
      <c r="D3078" s="47">
        <v>0.98238277435302734</v>
      </c>
      <c r="E3078" s="58">
        <v>0.98358851671218872</v>
      </c>
    </row>
    <row r="3079" spans="1:5" ht="30" x14ac:dyDescent="0.25">
      <c r="A3079" s="5" t="s">
        <v>6061</v>
      </c>
      <c r="B3079" s="15" t="s">
        <v>6062</v>
      </c>
      <c r="C3079" s="20" t="s">
        <v>3759</v>
      </c>
      <c r="D3079" s="47">
        <v>0.79011309146881104</v>
      </c>
      <c r="E3079" s="58">
        <v>0.76830226182937622</v>
      </c>
    </row>
    <row r="3080" spans="1:5" ht="30" x14ac:dyDescent="0.25">
      <c r="A3080" s="5" t="s">
        <v>6063</v>
      </c>
      <c r="B3080" s="15" t="s">
        <v>6064</v>
      </c>
      <c r="C3080" s="20" t="s">
        <v>376</v>
      </c>
      <c r="D3080" s="42">
        <v>4.2256875038146973</v>
      </c>
      <c r="E3080" s="53">
        <v>4.2245297431945801</v>
      </c>
    </row>
    <row r="3081" spans="1:5" ht="45" x14ac:dyDescent="0.25">
      <c r="A3081" s="5" t="s">
        <v>6065</v>
      </c>
      <c r="B3081" s="15" t="s">
        <v>6066</v>
      </c>
      <c r="C3081" s="20" t="s">
        <v>5053</v>
      </c>
      <c r="D3081" s="47">
        <v>2.5651846081018448E-2</v>
      </c>
      <c r="E3081" s="58">
        <v>2.5562144815921783E-2</v>
      </c>
    </row>
    <row r="3082" spans="1:5" ht="45" x14ac:dyDescent="0.25">
      <c r="A3082" s="5" t="s">
        <v>6067</v>
      </c>
      <c r="B3082" s="15" t="s">
        <v>6068</v>
      </c>
      <c r="C3082" s="20" t="s">
        <v>5056</v>
      </c>
      <c r="D3082" s="51">
        <v>1.2555834473459981E-5</v>
      </c>
      <c r="E3082" s="62">
        <v>1.2526765203801915E-5</v>
      </c>
    </row>
    <row r="3083" spans="1:5" ht="30" x14ac:dyDescent="0.25">
      <c r="A3083" s="5" t="s">
        <v>6069</v>
      </c>
      <c r="B3083" s="15" t="s">
        <v>6070</v>
      </c>
      <c r="C3083" s="20" t="s">
        <v>38</v>
      </c>
      <c r="D3083" s="47">
        <v>0.40000000596046448</v>
      </c>
      <c r="E3083" s="58">
        <v>0.38870280981063843</v>
      </c>
    </row>
    <row r="3084" spans="1:5" ht="30" x14ac:dyDescent="0.25">
      <c r="A3084" s="5" t="s">
        <v>6071</v>
      </c>
      <c r="B3084" s="15" t="s">
        <v>6072</v>
      </c>
      <c r="C3084" s="20" t="s">
        <v>30</v>
      </c>
      <c r="D3084" s="43">
        <v>75.856826782226563</v>
      </c>
      <c r="E3084" s="54">
        <v>75.169769287109375</v>
      </c>
    </row>
    <row r="3085" spans="1:5" ht="30" x14ac:dyDescent="0.25">
      <c r="A3085" s="5" t="s">
        <v>6073</v>
      </c>
      <c r="B3085" s="15" t="s">
        <v>6074</v>
      </c>
      <c r="C3085" s="20" t="s">
        <v>41</v>
      </c>
      <c r="D3085" s="45">
        <v>307.56820678710937</v>
      </c>
      <c r="E3085" s="56">
        <v>280.06185913085937</v>
      </c>
    </row>
    <row r="3086" spans="1:5" ht="30" x14ac:dyDescent="0.25">
      <c r="A3086" s="5" t="s">
        <v>6075</v>
      </c>
      <c r="B3086" s="15" t="s">
        <v>6076</v>
      </c>
      <c r="C3086" s="20" t="s">
        <v>376</v>
      </c>
      <c r="D3086" s="42">
        <v>7.2350888252258301</v>
      </c>
      <c r="E3086" s="53">
        <v>7.2517476081848145</v>
      </c>
    </row>
    <row r="3087" spans="1:5" ht="30" x14ac:dyDescent="0.25">
      <c r="A3087" s="5" t="s">
        <v>6077</v>
      </c>
      <c r="B3087" s="15" t="s">
        <v>6078</v>
      </c>
      <c r="C3087" s="20" t="s">
        <v>371</v>
      </c>
      <c r="D3087" s="48">
        <v>2484.623046875</v>
      </c>
      <c r="E3087" s="59">
        <v>2486.1552734375</v>
      </c>
    </row>
    <row r="3088" spans="1:5" ht="30" x14ac:dyDescent="0.25">
      <c r="A3088" s="5" t="s">
        <v>6079</v>
      </c>
      <c r="B3088" s="15" t="s">
        <v>6080</v>
      </c>
      <c r="C3088" s="20" t="s">
        <v>371</v>
      </c>
      <c r="D3088" s="43">
        <v>-62.865493774414063</v>
      </c>
      <c r="E3088" s="54">
        <v>-61.33319091796875</v>
      </c>
    </row>
    <row r="3089" spans="1:5" ht="30" x14ac:dyDescent="0.25">
      <c r="A3089" s="5" t="s">
        <v>6081</v>
      </c>
      <c r="B3089" s="15" t="s">
        <v>6082</v>
      </c>
      <c r="C3089" s="20"/>
      <c r="D3089" s="47">
        <v>0.93468672037124634</v>
      </c>
      <c r="E3089" s="58">
        <v>0.93589597940444946</v>
      </c>
    </row>
    <row r="3090" spans="1:5" ht="30" x14ac:dyDescent="0.25">
      <c r="A3090" s="5" t="s">
        <v>6083</v>
      </c>
      <c r="B3090" s="15" t="s">
        <v>6084</v>
      </c>
      <c r="C3090" s="20" t="s">
        <v>3759</v>
      </c>
      <c r="D3090" s="47">
        <v>0.26793608069419861</v>
      </c>
      <c r="E3090" s="58">
        <v>0.26050466299057007</v>
      </c>
    </row>
    <row r="3091" spans="1:5" ht="30" x14ac:dyDescent="0.25">
      <c r="A3091" s="5" t="s">
        <v>6085</v>
      </c>
      <c r="B3091" s="15" t="s">
        <v>6086</v>
      </c>
      <c r="C3091" s="20" t="s">
        <v>376</v>
      </c>
      <c r="D3091" s="42">
        <v>4.1933045387268066</v>
      </c>
      <c r="E3091" s="53">
        <v>4.192845344543457</v>
      </c>
    </row>
    <row r="3092" spans="1:5" ht="45" x14ac:dyDescent="0.25">
      <c r="A3092" s="5" t="s">
        <v>6087</v>
      </c>
      <c r="B3092" s="15" t="s">
        <v>6088</v>
      </c>
      <c r="C3092" s="20" t="s">
        <v>5053</v>
      </c>
      <c r="D3092" s="47">
        <v>2.2502120584249496E-2</v>
      </c>
      <c r="E3092" s="58">
        <v>2.2440331056714058E-2</v>
      </c>
    </row>
    <row r="3093" spans="1:5" ht="30" x14ac:dyDescent="0.25">
      <c r="A3093" s="5" t="s">
        <v>6089</v>
      </c>
      <c r="B3093" s="15" t="s">
        <v>6090</v>
      </c>
      <c r="C3093" s="20" t="s">
        <v>5056</v>
      </c>
      <c r="D3093" s="51">
        <v>1.1460077985248063E-5</v>
      </c>
      <c r="E3093" s="62">
        <v>1.1437155080784578E-5</v>
      </c>
    </row>
    <row r="3094" spans="1:5" ht="30" x14ac:dyDescent="0.25">
      <c r="A3094" s="5" t="s">
        <v>6091</v>
      </c>
      <c r="B3094" s="15" t="s">
        <v>6092</v>
      </c>
      <c r="C3094" s="20" t="s">
        <v>38</v>
      </c>
      <c r="D3094" s="47">
        <v>0.40000000596046448</v>
      </c>
      <c r="E3094" s="58">
        <v>0.38870280981063843</v>
      </c>
    </row>
    <row r="3095" spans="1:5" ht="30" x14ac:dyDescent="0.25">
      <c r="A3095" s="5" t="s">
        <v>6093</v>
      </c>
      <c r="B3095" s="15" t="s">
        <v>6094</v>
      </c>
      <c r="C3095" s="20" t="s">
        <v>30</v>
      </c>
      <c r="D3095" s="43">
        <v>75.856826782226563</v>
      </c>
      <c r="E3095" s="54">
        <v>75.169769287109375</v>
      </c>
    </row>
    <row r="3096" spans="1:5" ht="30" x14ac:dyDescent="0.25">
      <c r="A3096" s="5" t="s">
        <v>6095</v>
      </c>
      <c r="B3096" s="15" t="s">
        <v>6096</v>
      </c>
      <c r="C3096" s="20" t="s">
        <v>41</v>
      </c>
      <c r="D3096" s="43">
        <v>15.298664093017578</v>
      </c>
      <c r="E3096" s="54">
        <v>13.559731483459473</v>
      </c>
    </row>
    <row r="3097" spans="1:5" ht="30" x14ac:dyDescent="0.25">
      <c r="A3097" s="5" t="s">
        <v>6097</v>
      </c>
      <c r="B3097" s="15" t="s">
        <v>6098</v>
      </c>
      <c r="C3097" s="20" t="s">
        <v>376</v>
      </c>
      <c r="D3097" s="42">
        <v>7.2963004112243652</v>
      </c>
      <c r="E3097" s="53">
        <v>7.3129634857177734</v>
      </c>
    </row>
    <row r="3098" spans="1:5" ht="30" x14ac:dyDescent="0.25">
      <c r="A3098" s="5" t="s">
        <v>6099</v>
      </c>
      <c r="B3098" s="15" t="s">
        <v>6100</v>
      </c>
      <c r="C3098" s="20" t="s">
        <v>371</v>
      </c>
      <c r="D3098" s="48">
        <v>2505.986328125</v>
      </c>
      <c r="E3098" s="59">
        <v>2507.47802734375</v>
      </c>
    </row>
    <row r="3099" spans="1:5" ht="30" x14ac:dyDescent="0.25">
      <c r="A3099" s="5" t="s">
        <v>6101</v>
      </c>
      <c r="B3099" s="15" t="s">
        <v>6102</v>
      </c>
      <c r="C3099" s="20" t="s">
        <v>371</v>
      </c>
      <c r="D3099" s="43">
        <v>-41.502265930175781</v>
      </c>
      <c r="E3099" s="54">
        <v>-40.010417938232422</v>
      </c>
    </row>
    <row r="3100" spans="1:5" ht="30" x14ac:dyDescent="0.25">
      <c r="A3100" s="5" t="s">
        <v>6103</v>
      </c>
      <c r="B3100" s="15" t="s">
        <v>6104</v>
      </c>
      <c r="C3100" s="20"/>
      <c r="D3100" s="47">
        <v>0.94390112161636353</v>
      </c>
      <c r="E3100" s="58">
        <v>0.94508606195449829</v>
      </c>
    </row>
    <row r="3101" spans="1:5" ht="30" x14ac:dyDescent="0.25">
      <c r="A3101" s="5" t="s">
        <v>6105</v>
      </c>
      <c r="B3101" s="15" t="s">
        <v>6106</v>
      </c>
      <c r="C3101" s="20" t="s">
        <v>3759</v>
      </c>
      <c r="D3101" s="47">
        <v>0.26532116532325745</v>
      </c>
      <c r="E3101" s="58">
        <v>0.25797218084335327</v>
      </c>
    </row>
    <row r="3102" spans="1:5" ht="30" x14ac:dyDescent="0.25">
      <c r="A3102" s="5" t="s">
        <v>6107</v>
      </c>
      <c r="B3102" s="15" t="s">
        <v>6108</v>
      </c>
      <c r="C3102" s="20" t="s">
        <v>376</v>
      </c>
      <c r="D3102" s="42">
        <v>4.1933045387268066</v>
      </c>
      <c r="E3102" s="53">
        <v>4.192845344543457</v>
      </c>
    </row>
    <row r="3103" spans="1:5" ht="30" x14ac:dyDescent="0.25">
      <c r="A3103" s="5" t="s">
        <v>6109</v>
      </c>
      <c r="B3103" s="15" t="s">
        <v>6110</v>
      </c>
      <c r="C3103" s="20" t="s">
        <v>5053</v>
      </c>
      <c r="D3103" s="47">
        <v>2.2502120584249496E-2</v>
      </c>
      <c r="E3103" s="58">
        <v>2.2440331056714058E-2</v>
      </c>
    </row>
    <row r="3104" spans="1:5" ht="30" x14ac:dyDescent="0.25">
      <c r="A3104" s="5" t="s">
        <v>6111</v>
      </c>
      <c r="B3104" s="15" t="s">
        <v>6112</v>
      </c>
      <c r="C3104" s="20" t="s">
        <v>5056</v>
      </c>
      <c r="D3104" s="51">
        <v>1.1460077985248063E-5</v>
      </c>
      <c r="E3104" s="62">
        <v>1.1437155080784578E-5</v>
      </c>
    </row>
    <row r="3105" spans="1:5" ht="30" x14ac:dyDescent="0.25">
      <c r="A3105" s="5" t="s">
        <v>6113</v>
      </c>
      <c r="B3105" s="15" t="s">
        <v>6114</v>
      </c>
      <c r="C3105" s="20" t="s">
        <v>38</v>
      </c>
      <c r="D3105" s="47">
        <v>0.40000000596046448</v>
      </c>
      <c r="E3105" s="58">
        <v>0.38870280981063843</v>
      </c>
    </row>
    <row r="3106" spans="1:5" ht="30" x14ac:dyDescent="0.25">
      <c r="A3106" s="5" t="s">
        <v>6115</v>
      </c>
      <c r="B3106" s="15" t="s">
        <v>6116</v>
      </c>
      <c r="C3106" s="20" t="s">
        <v>30</v>
      </c>
      <c r="D3106" s="43">
        <v>75.856826782226563</v>
      </c>
      <c r="E3106" s="54">
        <v>75.169769287109375</v>
      </c>
    </row>
    <row r="3107" spans="1:5" ht="30" x14ac:dyDescent="0.25">
      <c r="A3107" s="5" t="s">
        <v>6117</v>
      </c>
      <c r="B3107" s="15" t="s">
        <v>6118</v>
      </c>
      <c r="C3107" s="20" t="s">
        <v>41</v>
      </c>
      <c r="D3107" s="45">
        <v>293.64642333984375</v>
      </c>
      <c r="E3107" s="56">
        <v>267.72250366210937</v>
      </c>
    </row>
    <row r="3108" spans="1:5" ht="30" x14ac:dyDescent="0.25">
      <c r="A3108" s="5" t="s">
        <v>6119</v>
      </c>
      <c r="B3108" s="15" t="s">
        <v>6120</v>
      </c>
      <c r="C3108" s="20" t="s">
        <v>376</v>
      </c>
      <c r="D3108" s="42">
        <v>7.2350888252258301</v>
      </c>
      <c r="E3108" s="53">
        <v>7.2517476081848145</v>
      </c>
    </row>
    <row r="3109" spans="1:5" ht="30" x14ac:dyDescent="0.25">
      <c r="A3109" s="5" t="s">
        <v>6121</v>
      </c>
      <c r="B3109" s="15" t="s">
        <v>6122</v>
      </c>
      <c r="C3109" s="20" t="s">
        <v>371</v>
      </c>
      <c r="D3109" s="48">
        <v>2484.623046875</v>
      </c>
      <c r="E3109" s="59">
        <v>2486.1552734375</v>
      </c>
    </row>
    <row r="3110" spans="1:5" ht="30" x14ac:dyDescent="0.25">
      <c r="A3110" s="5" t="s">
        <v>6123</v>
      </c>
      <c r="B3110" s="15" t="s">
        <v>6124</v>
      </c>
      <c r="C3110" s="20" t="s">
        <v>371</v>
      </c>
      <c r="D3110" s="43">
        <v>-62.865493774414063</v>
      </c>
      <c r="E3110" s="54">
        <v>-61.33319091796875</v>
      </c>
    </row>
    <row r="3111" spans="1:5" ht="30" x14ac:dyDescent="0.25">
      <c r="A3111" s="5" t="s">
        <v>6125</v>
      </c>
      <c r="B3111" s="15" t="s">
        <v>6126</v>
      </c>
      <c r="C3111" s="20"/>
      <c r="D3111" s="47">
        <v>0.93468672037124634</v>
      </c>
      <c r="E3111" s="58">
        <v>0.93589597940444946</v>
      </c>
    </row>
    <row r="3112" spans="1:5" ht="30" x14ac:dyDescent="0.25">
      <c r="A3112" s="5" t="s">
        <v>6127</v>
      </c>
      <c r="B3112" s="15" t="s">
        <v>6128</v>
      </c>
      <c r="C3112" s="20" t="s">
        <v>3759</v>
      </c>
      <c r="D3112" s="47">
        <v>0.26793608069419861</v>
      </c>
      <c r="E3112" s="58">
        <v>0.26050466299057007</v>
      </c>
    </row>
    <row r="3113" spans="1:5" ht="30" x14ac:dyDescent="0.25">
      <c r="A3113" s="5" t="s">
        <v>6129</v>
      </c>
      <c r="B3113" s="15" t="s">
        <v>6130</v>
      </c>
      <c r="C3113" s="20" t="s">
        <v>376</v>
      </c>
      <c r="D3113" s="42">
        <v>4.1933045387268066</v>
      </c>
      <c r="E3113" s="53">
        <v>4.192845344543457</v>
      </c>
    </row>
    <row r="3114" spans="1:5" ht="45" x14ac:dyDescent="0.25">
      <c r="A3114" s="5" t="s">
        <v>6131</v>
      </c>
      <c r="B3114" s="15" t="s">
        <v>6132</v>
      </c>
      <c r="C3114" s="20" t="s">
        <v>5053</v>
      </c>
      <c r="D3114" s="47">
        <v>2.2502120584249496E-2</v>
      </c>
      <c r="E3114" s="58">
        <v>2.2440331056714058E-2</v>
      </c>
    </row>
    <row r="3115" spans="1:5" ht="45" x14ac:dyDescent="0.25">
      <c r="A3115" s="5" t="s">
        <v>6133</v>
      </c>
      <c r="B3115" s="15" t="s">
        <v>6134</v>
      </c>
      <c r="C3115" s="20" t="s">
        <v>5056</v>
      </c>
      <c r="D3115" s="51">
        <v>1.1460077985248063E-5</v>
      </c>
      <c r="E3115" s="62">
        <v>1.1437155080784578E-5</v>
      </c>
    </row>
    <row r="3116" spans="1:5" ht="45" x14ac:dyDescent="0.25">
      <c r="A3116" s="5" t="s">
        <v>6135</v>
      </c>
      <c r="B3116" s="15" t="s">
        <v>6136</v>
      </c>
      <c r="C3116" s="20" t="s">
        <v>38</v>
      </c>
      <c r="D3116" s="47">
        <v>0.45740789175033569</v>
      </c>
      <c r="E3116" s="58">
        <v>0.45740789175033569</v>
      </c>
    </row>
    <row r="3117" spans="1:5" ht="45" x14ac:dyDescent="0.25">
      <c r="A3117" s="5" t="s">
        <v>6137</v>
      </c>
      <c r="B3117" s="15" t="s">
        <v>6138</v>
      </c>
      <c r="C3117" s="20" t="s">
        <v>30</v>
      </c>
      <c r="D3117" s="43">
        <v>45.517333984375</v>
      </c>
      <c r="E3117" s="54">
        <v>45.517333984375</v>
      </c>
    </row>
    <row r="3118" spans="1:5" ht="45" x14ac:dyDescent="0.25">
      <c r="A3118" s="5" t="s">
        <v>6139</v>
      </c>
      <c r="B3118" s="15" t="s">
        <v>6140</v>
      </c>
      <c r="C3118" s="20" t="s">
        <v>41</v>
      </c>
      <c r="D3118" s="45">
        <v>357.65475463867187</v>
      </c>
      <c r="E3118" s="56">
        <v>325.92623901367187</v>
      </c>
    </row>
    <row r="3119" spans="1:5" ht="45" x14ac:dyDescent="0.25">
      <c r="A3119" s="5" t="s">
        <v>6141</v>
      </c>
      <c r="B3119" s="15" t="s">
        <v>6142</v>
      </c>
      <c r="C3119" s="20" t="s">
        <v>376</v>
      </c>
      <c r="D3119" s="47">
        <v>0.64539831876754761</v>
      </c>
      <c r="E3119" s="58">
        <v>0.64539831876754761</v>
      </c>
    </row>
    <row r="3120" spans="1:5" ht="45" x14ac:dyDescent="0.25">
      <c r="A3120" s="5" t="s">
        <v>6143</v>
      </c>
      <c r="B3120" s="15" t="s">
        <v>6144</v>
      </c>
      <c r="C3120" s="20" t="s">
        <v>371</v>
      </c>
      <c r="D3120" s="45">
        <v>190.57810974121094</v>
      </c>
      <c r="E3120" s="56">
        <v>190.57810974121094</v>
      </c>
    </row>
    <row r="3121" spans="1:5" ht="45" x14ac:dyDescent="0.25">
      <c r="A3121" s="5" t="s">
        <v>6145</v>
      </c>
      <c r="B3121" s="15" t="s">
        <v>6146</v>
      </c>
      <c r="C3121" s="20" t="s">
        <v>371</v>
      </c>
      <c r="D3121" s="48">
        <v>-2356.910400390625</v>
      </c>
      <c r="E3121" s="59">
        <v>-2356.910400390625</v>
      </c>
    </row>
    <row r="3122" spans="1:5" ht="45" x14ac:dyDescent="0.25">
      <c r="A3122" s="5" t="s">
        <v>6147</v>
      </c>
      <c r="B3122" s="15" t="s">
        <v>6148</v>
      </c>
      <c r="C3122" s="20"/>
      <c r="D3122" s="47">
        <v>-6.0882221907377243E-2</v>
      </c>
      <c r="E3122" s="58">
        <v>-6.0882221907377243E-2</v>
      </c>
    </row>
    <row r="3123" spans="1:5" ht="45" x14ac:dyDescent="0.25">
      <c r="A3123" s="5" t="s">
        <v>6149</v>
      </c>
      <c r="B3123" s="15" t="s">
        <v>6150</v>
      </c>
      <c r="C3123" s="20" t="s">
        <v>3759</v>
      </c>
      <c r="D3123" s="45">
        <v>990.01934814453125</v>
      </c>
      <c r="E3123" s="56">
        <v>990.01934814453125</v>
      </c>
    </row>
    <row r="3124" spans="1:5" ht="45" x14ac:dyDescent="0.25">
      <c r="A3124" s="5" t="s">
        <v>6151</v>
      </c>
      <c r="B3124" s="15" t="s">
        <v>6152</v>
      </c>
      <c r="C3124" s="20" t="s">
        <v>376</v>
      </c>
      <c r="D3124" s="42">
        <v>4.179621696472168</v>
      </c>
      <c r="E3124" s="53">
        <v>4.179621696472168</v>
      </c>
    </row>
    <row r="3125" spans="1:5" ht="60" x14ac:dyDescent="0.25">
      <c r="A3125" s="5" t="s">
        <v>6153</v>
      </c>
      <c r="B3125" s="15" t="s">
        <v>6154</v>
      </c>
      <c r="C3125" s="20" t="s">
        <v>5053</v>
      </c>
      <c r="D3125" s="47">
        <v>0.6358950138092041</v>
      </c>
      <c r="E3125" s="58">
        <v>0.6358950138092041</v>
      </c>
    </row>
    <row r="3126" spans="1:5" ht="45" x14ac:dyDescent="0.25">
      <c r="A3126" s="5" t="s">
        <v>6155</v>
      </c>
      <c r="B3126" s="15" t="s">
        <v>6156</v>
      </c>
      <c r="C3126" s="20" t="s">
        <v>5056</v>
      </c>
      <c r="D3126" s="52">
        <v>5.9002696070820093E-4</v>
      </c>
      <c r="E3126" s="63">
        <v>5.9002696070820093E-4</v>
      </c>
    </row>
    <row r="3127" spans="1:5" ht="60" x14ac:dyDescent="0.25">
      <c r="A3127" s="5" t="s">
        <v>6157</v>
      </c>
      <c r="B3127" s="15" t="s">
        <v>6158</v>
      </c>
      <c r="C3127" s="20" t="s">
        <v>38</v>
      </c>
      <c r="D3127" s="45">
        <v>119.89585113525391</v>
      </c>
      <c r="E3127" s="56">
        <v>116.10370635986328</v>
      </c>
    </row>
    <row r="3128" spans="1:5" ht="60" x14ac:dyDescent="0.25">
      <c r="A3128" s="5" t="s">
        <v>6159</v>
      </c>
      <c r="B3128" s="15" t="s">
        <v>6160</v>
      </c>
      <c r="C3128" s="20" t="s">
        <v>30</v>
      </c>
      <c r="D3128" s="45">
        <v>204.20867919921875</v>
      </c>
      <c r="E3128" s="56">
        <v>204.20843505859375</v>
      </c>
    </row>
    <row r="3129" spans="1:5" ht="60" x14ac:dyDescent="0.25">
      <c r="A3129" s="5" t="s">
        <v>6161</v>
      </c>
      <c r="B3129" s="15" t="s">
        <v>6162</v>
      </c>
      <c r="C3129" s="20" t="s">
        <v>41</v>
      </c>
      <c r="D3129" s="45">
        <v>388.66928100585937</v>
      </c>
      <c r="E3129" s="56">
        <v>354.54412841796875</v>
      </c>
    </row>
    <row r="3130" spans="1:5" ht="60" x14ac:dyDescent="0.25">
      <c r="A3130" s="5" t="s">
        <v>6163</v>
      </c>
      <c r="B3130" s="15" t="s">
        <v>6164</v>
      </c>
      <c r="C3130" s="20" t="s">
        <v>376</v>
      </c>
      <c r="D3130" s="42">
        <v>2.3540651798248291</v>
      </c>
      <c r="E3130" s="53">
        <v>2.3546488285064697</v>
      </c>
    </row>
    <row r="3131" spans="1:5" ht="60" x14ac:dyDescent="0.25">
      <c r="A3131" s="5" t="s">
        <v>6165</v>
      </c>
      <c r="B3131" s="15" t="s">
        <v>6166</v>
      </c>
      <c r="C3131" s="20" t="s">
        <v>371</v>
      </c>
      <c r="D3131" s="45">
        <v>875.458984375</v>
      </c>
      <c r="E3131" s="56">
        <v>875.30126953125</v>
      </c>
    </row>
    <row r="3132" spans="1:5" ht="60" x14ac:dyDescent="0.25">
      <c r="A3132" s="5" t="s">
        <v>6167</v>
      </c>
      <c r="B3132" s="15" t="s">
        <v>6168</v>
      </c>
      <c r="C3132" s="20" t="s">
        <v>371</v>
      </c>
      <c r="D3132" s="48">
        <v>-1672.029541015625</v>
      </c>
      <c r="E3132" s="59">
        <v>-1672.187255859375</v>
      </c>
    </row>
    <row r="3133" spans="1:5" ht="60" x14ac:dyDescent="0.25">
      <c r="A3133" s="5" t="s">
        <v>6169</v>
      </c>
      <c r="B3133" s="15" t="s">
        <v>6170</v>
      </c>
      <c r="C3133" s="20"/>
      <c r="D3133" s="47">
        <v>-0.51505911350250244</v>
      </c>
      <c r="E3133" s="58">
        <v>-0.49257296323776245</v>
      </c>
    </row>
    <row r="3134" spans="1:5" ht="60" x14ac:dyDescent="0.25">
      <c r="A3134" s="5" t="s">
        <v>6171</v>
      </c>
      <c r="B3134" s="15" t="s">
        <v>6172</v>
      </c>
      <c r="C3134" s="20" t="s">
        <v>3759</v>
      </c>
      <c r="D3134" s="45">
        <v>867.5712890625</v>
      </c>
      <c r="E3134" s="56">
        <v>867.29229736328125</v>
      </c>
    </row>
    <row r="3135" spans="1:5" ht="60" x14ac:dyDescent="0.25">
      <c r="A3135" s="5" t="s">
        <v>6173</v>
      </c>
      <c r="B3135" s="15" t="s">
        <v>6174</v>
      </c>
      <c r="C3135" s="20" t="s">
        <v>376</v>
      </c>
      <c r="D3135" s="42">
        <v>4.4588775634765625</v>
      </c>
      <c r="E3135" s="53">
        <v>4.4609155654907227</v>
      </c>
    </row>
    <row r="3136" spans="1:5" ht="60" x14ac:dyDescent="0.25">
      <c r="A3136" s="5" t="s">
        <v>6175</v>
      </c>
      <c r="B3136" s="15" t="s">
        <v>6176</v>
      </c>
      <c r="C3136" s="20" t="s">
        <v>5053</v>
      </c>
      <c r="D3136" s="47">
        <v>0.67011958360671997</v>
      </c>
      <c r="E3136" s="58">
        <v>0.66979402303695679</v>
      </c>
    </row>
    <row r="3137" spans="1:5" ht="60" x14ac:dyDescent="0.25">
      <c r="A3137" s="5" t="s">
        <v>6177</v>
      </c>
      <c r="B3137" s="15" t="s">
        <v>6178</v>
      </c>
      <c r="C3137" s="20" t="s">
        <v>5056</v>
      </c>
      <c r="D3137" s="52">
        <v>1.3328412023838609E-4</v>
      </c>
      <c r="E3137" s="63">
        <v>1.3319180288817734E-4</v>
      </c>
    </row>
    <row r="3138" spans="1:5" ht="45" x14ac:dyDescent="0.25">
      <c r="A3138" s="5" t="s">
        <v>6179</v>
      </c>
      <c r="B3138" s="15" t="s">
        <v>6180</v>
      </c>
      <c r="C3138" s="20" t="s">
        <v>38</v>
      </c>
      <c r="D3138" s="42">
        <v>2.75</v>
      </c>
      <c r="E3138" s="53">
        <v>2.75</v>
      </c>
    </row>
    <row r="3139" spans="1:5" ht="45" x14ac:dyDescent="0.25">
      <c r="A3139" s="5" t="s">
        <v>6181</v>
      </c>
      <c r="B3139" s="15" t="s">
        <v>6182</v>
      </c>
      <c r="C3139" s="20" t="s">
        <v>30</v>
      </c>
      <c r="D3139" s="43">
        <v>39.311820983886719</v>
      </c>
      <c r="E3139" s="54">
        <v>37.39324951171875</v>
      </c>
    </row>
    <row r="3140" spans="1:5" ht="45" x14ac:dyDescent="0.25">
      <c r="A3140" s="5" t="s">
        <v>6183</v>
      </c>
      <c r="B3140" s="15" t="s">
        <v>6184</v>
      </c>
      <c r="C3140" s="20" t="s">
        <v>41</v>
      </c>
      <c r="D3140" s="44">
        <v>15118.5244140625</v>
      </c>
      <c r="E3140" s="55">
        <v>13806.7119140625</v>
      </c>
    </row>
    <row r="3141" spans="1:5" ht="45" x14ac:dyDescent="0.25">
      <c r="A3141" s="5" t="s">
        <v>6185</v>
      </c>
      <c r="B3141" s="15" t="s">
        <v>6186</v>
      </c>
      <c r="C3141" s="20" t="s">
        <v>376</v>
      </c>
      <c r="D3141" s="47">
        <v>0.5631335973739624</v>
      </c>
      <c r="E3141" s="58">
        <v>0.53739994764328003</v>
      </c>
    </row>
    <row r="3142" spans="1:5" ht="45" x14ac:dyDescent="0.25">
      <c r="A3142" s="5" t="s">
        <v>6187</v>
      </c>
      <c r="B3142" s="15" t="s">
        <v>6188</v>
      </c>
      <c r="C3142" s="20" t="s">
        <v>371</v>
      </c>
      <c r="D3142" s="45">
        <v>164.83587646484375</v>
      </c>
      <c r="E3142" s="56">
        <v>156.81521606445312</v>
      </c>
    </row>
    <row r="3143" spans="1:5" ht="45" x14ac:dyDescent="0.25">
      <c r="A3143" s="5" t="s">
        <v>6189</v>
      </c>
      <c r="B3143" s="15" t="s">
        <v>6190</v>
      </c>
      <c r="C3143" s="20" t="s">
        <v>371</v>
      </c>
      <c r="D3143" s="48">
        <v>-2382.652587890625</v>
      </c>
      <c r="E3143" s="59">
        <v>-2390.67333984375</v>
      </c>
    </row>
    <row r="3144" spans="1:5" ht="45" x14ac:dyDescent="0.25">
      <c r="A3144" s="5" t="s">
        <v>6191</v>
      </c>
      <c r="B3144" s="15" t="s">
        <v>6192</v>
      </c>
      <c r="C3144" s="20"/>
      <c r="D3144" s="47">
        <v>-0.17681245505809784</v>
      </c>
      <c r="E3144" s="58">
        <v>-0.1805051863193512</v>
      </c>
    </row>
    <row r="3145" spans="1:5" ht="45" x14ac:dyDescent="0.25">
      <c r="A3145" s="5" t="s">
        <v>6193</v>
      </c>
      <c r="B3145" s="15" t="s">
        <v>6194</v>
      </c>
      <c r="C3145" s="20" t="s">
        <v>3759</v>
      </c>
      <c r="D3145" s="45">
        <v>992.5989990234375</v>
      </c>
      <c r="E3145" s="56">
        <v>993.30810546875</v>
      </c>
    </row>
    <row r="3146" spans="1:5" ht="45" x14ac:dyDescent="0.25">
      <c r="A3146" s="5" t="s">
        <v>6195</v>
      </c>
      <c r="B3146" s="15" t="s">
        <v>6196</v>
      </c>
      <c r="C3146" s="20" t="s">
        <v>376</v>
      </c>
      <c r="D3146" s="42">
        <v>4.1778984069824219</v>
      </c>
      <c r="E3146" s="53">
        <v>4.1776828765869141</v>
      </c>
    </row>
    <row r="3147" spans="1:5" ht="45" x14ac:dyDescent="0.25">
      <c r="A3147" s="5" t="s">
        <v>6197</v>
      </c>
      <c r="B3147" s="15" t="s">
        <v>6198</v>
      </c>
      <c r="C3147" s="20" t="s">
        <v>5053</v>
      </c>
      <c r="D3147" s="47">
        <v>0.62836462259292603</v>
      </c>
      <c r="E3147" s="58">
        <v>0.62586706876754761</v>
      </c>
    </row>
    <row r="3148" spans="1:5" ht="45" x14ac:dyDescent="0.25">
      <c r="A3148" s="5" t="s">
        <v>6199</v>
      </c>
      <c r="B3148" s="15" t="s">
        <v>6200</v>
      </c>
      <c r="C3148" s="20" t="s">
        <v>5056</v>
      </c>
      <c r="D3148" s="52">
        <v>6.6069699823856354E-4</v>
      </c>
      <c r="E3148" s="63">
        <v>6.8539538187906146E-4</v>
      </c>
    </row>
    <row r="3149" spans="1:5" ht="45" x14ac:dyDescent="0.25">
      <c r="A3149" s="5" t="s">
        <v>6201</v>
      </c>
      <c r="B3149" s="15" t="s">
        <v>6202</v>
      </c>
      <c r="C3149" s="20" t="s">
        <v>38</v>
      </c>
      <c r="D3149" s="42">
        <v>3.0947322845458984</v>
      </c>
      <c r="E3149" s="53">
        <v>3.0947322845458984</v>
      </c>
    </row>
    <row r="3150" spans="1:5" ht="45" x14ac:dyDescent="0.25">
      <c r="A3150" s="5" t="s">
        <v>6203</v>
      </c>
      <c r="B3150" s="15" t="s">
        <v>6204</v>
      </c>
      <c r="C3150" s="20" t="s">
        <v>30</v>
      </c>
      <c r="D3150" s="43">
        <v>29.295747756958008</v>
      </c>
      <c r="E3150" s="54">
        <v>27.376089096069336</v>
      </c>
    </row>
    <row r="3151" spans="1:5" ht="45" x14ac:dyDescent="0.25">
      <c r="A3151" s="5" t="s">
        <v>6205</v>
      </c>
      <c r="B3151" s="15" t="s">
        <v>6206</v>
      </c>
      <c r="C3151" s="20" t="s">
        <v>41</v>
      </c>
      <c r="D3151" s="44">
        <v>15118.5244140625</v>
      </c>
      <c r="E3151" s="55">
        <v>13806.7119140625</v>
      </c>
    </row>
    <row r="3152" spans="1:5" ht="45" x14ac:dyDescent="0.25">
      <c r="A3152" s="5" t="s">
        <v>6207</v>
      </c>
      <c r="B3152" s="15" t="s">
        <v>6208</v>
      </c>
      <c r="C3152" s="20" t="s">
        <v>376</v>
      </c>
      <c r="D3152" s="47">
        <v>0.42697915434837341</v>
      </c>
      <c r="E3152" s="58">
        <v>0.40036380290985107</v>
      </c>
    </row>
    <row r="3153" spans="1:5" ht="45" x14ac:dyDescent="0.25">
      <c r="A3153" s="5" t="s">
        <v>6209</v>
      </c>
      <c r="B3153" s="15" t="s">
        <v>6210</v>
      </c>
      <c r="C3153" s="20" t="s">
        <v>371</v>
      </c>
      <c r="D3153" s="45">
        <v>122.99126434326172</v>
      </c>
      <c r="E3153" s="56">
        <v>114.96434783935547</v>
      </c>
    </row>
    <row r="3154" spans="1:5" ht="45" x14ac:dyDescent="0.25">
      <c r="A3154" s="5" t="s">
        <v>6211</v>
      </c>
      <c r="B3154" s="15" t="s">
        <v>6212</v>
      </c>
      <c r="C3154" s="20" t="s">
        <v>371</v>
      </c>
      <c r="D3154" s="48">
        <v>-2424.497314453125</v>
      </c>
      <c r="E3154" s="59">
        <v>-2432.524169921875</v>
      </c>
    </row>
    <row r="3155" spans="1:5" ht="45" x14ac:dyDescent="0.25">
      <c r="A3155" s="5" t="s">
        <v>6213</v>
      </c>
      <c r="B3155" s="15" t="s">
        <v>6214</v>
      </c>
      <c r="C3155" s="20"/>
      <c r="D3155" s="47">
        <v>-0.20506936311721802</v>
      </c>
      <c r="E3155" s="58">
        <v>-0.20878498256206512</v>
      </c>
    </row>
    <row r="3156" spans="1:5" ht="45" x14ac:dyDescent="0.25">
      <c r="A3156" s="5" t="s">
        <v>6215</v>
      </c>
      <c r="B3156" s="15" t="s">
        <v>6216</v>
      </c>
      <c r="C3156" s="20" t="s">
        <v>3759</v>
      </c>
      <c r="D3156" s="45">
        <v>995.99267578125</v>
      </c>
      <c r="E3156" s="56">
        <v>996.54376220703125</v>
      </c>
    </row>
    <row r="3157" spans="1:5" ht="45" x14ac:dyDescent="0.25">
      <c r="A3157" s="5" t="s">
        <v>6217</v>
      </c>
      <c r="B3157" s="15" t="s">
        <v>6218</v>
      </c>
      <c r="C3157" s="20" t="s">
        <v>376</v>
      </c>
      <c r="D3157" s="42">
        <v>4.1776995658874512</v>
      </c>
      <c r="E3157" s="53">
        <v>4.1780333518981934</v>
      </c>
    </row>
    <row r="3158" spans="1:5" ht="45" x14ac:dyDescent="0.25">
      <c r="A3158" s="5" t="s">
        <v>6219</v>
      </c>
      <c r="B3158" s="15" t="s">
        <v>6220</v>
      </c>
      <c r="C3158" s="20" t="s">
        <v>5053</v>
      </c>
      <c r="D3158" s="47">
        <v>0.61462318897247314</v>
      </c>
      <c r="E3158" s="58">
        <v>0.61177647113800049</v>
      </c>
    </row>
    <row r="3159" spans="1:5" ht="45" x14ac:dyDescent="0.25">
      <c r="A3159" s="5" t="s">
        <v>6221</v>
      </c>
      <c r="B3159" s="15" t="s">
        <v>6222</v>
      </c>
      <c r="C3159" s="20" t="s">
        <v>5056</v>
      </c>
      <c r="D3159" s="52">
        <v>8.0842874012887478E-4</v>
      </c>
      <c r="E3159" s="63">
        <v>8.4292807150632143E-4</v>
      </c>
    </row>
    <row r="3160" spans="1:5" ht="45" x14ac:dyDescent="0.25">
      <c r="A3160" s="5" t="s">
        <v>6223</v>
      </c>
      <c r="B3160" s="15" t="s">
        <v>6224</v>
      </c>
      <c r="C3160" s="20" t="s">
        <v>38</v>
      </c>
      <c r="D3160" s="43">
        <v>27.13725471496582</v>
      </c>
      <c r="E3160" s="54">
        <v>26.371242523193359</v>
      </c>
    </row>
    <row r="3161" spans="1:5" ht="45" x14ac:dyDescent="0.25">
      <c r="A3161" s="5" t="s">
        <v>6225</v>
      </c>
      <c r="B3161" s="15" t="s">
        <v>6226</v>
      </c>
      <c r="C3161" s="20" t="s">
        <v>30</v>
      </c>
      <c r="D3161" s="45">
        <v>389.34185791015625</v>
      </c>
      <c r="E3161" s="56">
        <v>389.2781982421875</v>
      </c>
    </row>
    <row r="3162" spans="1:5" ht="45" x14ac:dyDescent="0.25">
      <c r="A3162" s="5" t="s">
        <v>6227</v>
      </c>
      <c r="B3162" s="15" t="s">
        <v>6228</v>
      </c>
      <c r="C3162" s="20" t="s">
        <v>41</v>
      </c>
      <c r="D3162" s="43">
        <v>18.183113098144531</v>
      </c>
      <c r="E3162" s="54">
        <v>16.58696174621582</v>
      </c>
    </row>
    <row r="3163" spans="1:5" ht="45" x14ac:dyDescent="0.25">
      <c r="A3163" s="5" t="s">
        <v>6229</v>
      </c>
      <c r="B3163" s="15" t="s">
        <v>6230</v>
      </c>
      <c r="C3163" s="20" t="s">
        <v>376</v>
      </c>
      <c r="D3163" s="42">
        <v>6.9388799667358398</v>
      </c>
      <c r="E3163" s="53">
        <v>6.9534115791320801</v>
      </c>
    </row>
    <row r="3164" spans="1:5" ht="45" x14ac:dyDescent="0.25">
      <c r="A3164" s="5" t="s">
        <v>6231</v>
      </c>
      <c r="B3164" s="15" t="s">
        <v>6232</v>
      </c>
      <c r="C3164" s="20" t="s">
        <v>371</v>
      </c>
      <c r="D3164" s="44">
        <v>3212.31396484375</v>
      </c>
      <c r="E3164" s="55">
        <v>3213.52099609375</v>
      </c>
    </row>
    <row r="3165" spans="1:5" ht="45" x14ac:dyDescent="0.25">
      <c r="A3165" s="5" t="s">
        <v>6233</v>
      </c>
      <c r="B3165" s="15" t="s">
        <v>6234</v>
      </c>
      <c r="C3165" s="20" t="s">
        <v>371</v>
      </c>
      <c r="D3165" s="45">
        <v>664.825439453125</v>
      </c>
      <c r="E3165" s="56">
        <v>666.03240966796875</v>
      </c>
    </row>
    <row r="3166" spans="1:5" ht="45" x14ac:dyDescent="0.25">
      <c r="A3166" s="5" t="s">
        <v>6235</v>
      </c>
      <c r="B3166" s="15" t="s">
        <v>6236</v>
      </c>
      <c r="C3166" s="20"/>
      <c r="D3166" s="42">
        <v>1.2249642610549927</v>
      </c>
      <c r="E3166" s="53">
        <v>1.2248889207839966</v>
      </c>
    </row>
    <row r="3167" spans="1:5" ht="45" x14ac:dyDescent="0.25">
      <c r="A3167" s="5" t="s">
        <v>6237</v>
      </c>
      <c r="B3167" s="15" t="s">
        <v>6238</v>
      </c>
      <c r="C3167" s="20" t="s">
        <v>3759</v>
      </c>
      <c r="D3167" s="42">
        <v>9.2341899871826172</v>
      </c>
      <c r="E3167" s="53">
        <v>8.9639406204223633</v>
      </c>
    </row>
    <row r="3168" spans="1:5" ht="45" x14ac:dyDescent="0.25">
      <c r="A3168" s="5" t="s">
        <v>6239</v>
      </c>
      <c r="B3168" s="15" t="s">
        <v>6240</v>
      </c>
      <c r="C3168" s="20" t="s">
        <v>376</v>
      </c>
      <c r="D3168" s="42">
        <v>2.2484476566314697</v>
      </c>
      <c r="E3168" s="53">
        <v>2.2420027256011963</v>
      </c>
    </row>
    <row r="3169" spans="1:5" ht="45" x14ac:dyDescent="0.25">
      <c r="A3169" s="5" t="s">
        <v>6241</v>
      </c>
      <c r="B3169" s="15" t="s">
        <v>6242</v>
      </c>
      <c r="C3169" s="20" t="s">
        <v>5053</v>
      </c>
      <c r="D3169" s="47">
        <v>5.5887360125780106E-2</v>
      </c>
      <c r="E3169" s="58">
        <v>5.5801484733819962E-2</v>
      </c>
    </row>
    <row r="3170" spans="1:5" ht="45" x14ac:dyDescent="0.25">
      <c r="A3170" s="5" t="s">
        <v>6243</v>
      </c>
      <c r="B3170" s="15" t="s">
        <v>6244</v>
      </c>
      <c r="C3170" s="20" t="s">
        <v>5056</v>
      </c>
      <c r="D3170" s="51">
        <v>2.3943322958075441E-5</v>
      </c>
      <c r="E3170" s="62">
        <v>2.3942095140228048E-5</v>
      </c>
    </row>
    <row r="3171" spans="1:5" ht="45" x14ac:dyDescent="0.25">
      <c r="A3171" s="5" t="s">
        <v>6245</v>
      </c>
      <c r="B3171" s="15" t="s">
        <v>6246</v>
      </c>
      <c r="C3171" s="20" t="s">
        <v>38</v>
      </c>
      <c r="D3171" s="43">
        <v>18.382350921630859</v>
      </c>
      <c r="E3171" s="54">
        <v>17.606540679931641</v>
      </c>
    </row>
    <row r="3172" spans="1:5" ht="45" x14ac:dyDescent="0.25">
      <c r="A3172" s="5" t="s">
        <v>6247</v>
      </c>
      <c r="B3172" s="15" t="s">
        <v>6248</v>
      </c>
      <c r="C3172" s="20" t="s">
        <v>30</v>
      </c>
      <c r="D3172" s="45">
        <v>343.29083251953125</v>
      </c>
      <c r="E3172" s="56">
        <v>341.66751098632812</v>
      </c>
    </row>
    <row r="3173" spans="1:5" ht="45" x14ac:dyDescent="0.25">
      <c r="A3173" s="5" t="s">
        <v>6249</v>
      </c>
      <c r="B3173" s="15" t="s">
        <v>6250</v>
      </c>
      <c r="C3173" s="20" t="s">
        <v>41</v>
      </c>
      <c r="D3173" s="43">
        <v>30.671903610229492</v>
      </c>
      <c r="E3173" s="54">
        <v>28.086368560791016</v>
      </c>
    </row>
    <row r="3174" spans="1:5" ht="45" x14ac:dyDescent="0.25">
      <c r="A3174" s="5" t="s">
        <v>6251</v>
      </c>
      <c r="B3174" s="15" t="s">
        <v>6252</v>
      </c>
      <c r="C3174" s="20" t="s">
        <v>376</v>
      </c>
      <c r="D3174" s="42">
        <v>6.9772844314575195</v>
      </c>
      <c r="E3174" s="53">
        <v>6.993403434753418</v>
      </c>
    </row>
    <row r="3175" spans="1:5" ht="45" x14ac:dyDescent="0.25">
      <c r="A3175" s="5" t="s">
        <v>6253</v>
      </c>
      <c r="B3175" s="15" t="s">
        <v>6254</v>
      </c>
      <c r="C3175" s="20" t="s">
        <v>371</v>
      </c>
      <c r="D3175" s="44">
        <v>3126.17041015625</v>
      </c>
      <c r="E3175" s="55">
        <v>3124.259521484375</v>
      </c>
    </row>
    <row r="3176" spans="1:5" ht="45" x14ac:dyDescent="0.25">
      <c r="A3176" s="5" t="s">
        <v>6255</v>
      </c>
      <c r="B3176" s="15" t="s">
        <v>6256</v>
      </c>
      <c r="C3176" s="20" t="s">
        <v>371</v>
      </c>
      <c r="D3176" s="45">
        <v>578.6817626953125</v>
      </c>
      <c r="E3176" s="56">
        <v>576.77099609375</v>
      </c>
    </row>
    <row r="3177" spans="1:5" ht="45" x14ac:dyDescent="0.25">
      <c r="A3177" s="5" t="s">
        <v>6257</v>
      </c>
      <c r="B3177" s="15" t="s">
        <v>6258</v>
      </c>
      <c r="C3177" s="20"/>
      <c r="D3177" s="42">
        <v>1.1728634834289551</v>
      </c>
      <c r="E3177" s="53">
        <v>1.1716412305831909</v>
      </c>
    </row>
    <row r="3178" spans="1:5" ht="45" x14ac:dyDescent="0.25">
      <c r="A3178" s="5" t="s">
        <v>6259</v>
      </c>
      <c r="B3178" s="15" t="s">
        <v>6260</v>
      </c>
      <c r="C3178" s="20" t="s">
        <v>3759</v>
      </c>
      <c r="D3178" s="42">
        <v>6.6933426856994629</v>
      </c>
      <c r="E3178" s="53">
        <v>6.4200572967529297</v>
      </c>
    </row>
    <row r="3179" spans="1:5" ht="45" x14ac:dyDescent="0.25">
      <c r="A3179" s="5" t="s">
        <v>6261</v>
      </c>
      <c r="B3179" s="15" t="s">
        <v>6262</v>
      </c>
      <c r="C3179" s="20" t="s">
        <v>376</v>
      </c>
      <c r="D3179" s="42">
        <v>2.2137668132781982</v>
      </c>
      <c r="E3179" s="53">
        <v>2.2062976360321045</v>
      </c>
    </row>
    <row r="3180" spans="1:5" ht="45" x14ac:dyDescent="0.25">
      <c r="A3180" s="5" t="s">
        <v>6263</v>
      </c>
      <c r="B3180" s="15" t="s">
        <v>6264</v>
      </c>
      <c r="C3180" s="20" t="s">
        <v>5053</v>
      </c>
      <c r="D3180" s="47">
        <v>5.0023920834064484E-2</v>
      </c>
      <c r="E3180" s="58">
        <v>4.9763653427362442E-2</v>
      </c>
    </row>
    <row r="3181" spans="1:5" ht="45" x14ac:dyDescent="0.25">
      <c r="A3181" s="5" t="s">
        <v>6265</v>
      </c>
      <c r="B3181" s="15" t="s">
        <v>6266</v>
      </c>
      <c r="C3181" s="20" t="s">
        <v>5056</v>
      </c>
      <c r="D3181" s="51">
        <v>2.1994666894897819E-5</v>
      </c>
      <c r="E3181" s="62">
        <v>2.1929239665041678E-5</v>
      </c>
    </row>
    <row r="3182" spans="1:5" ht="45" x14ac:dyDescent="0.25">
      <c r="A3182" s="5" t="s">
        <v>6267</v>
      </c>
      <c r="B3182" s="15" t="s">
        <v>6268</v>
      </c>
      <c r="C3182" s="20" t="s">
        <v>38</v>
      </c>
      <c r="D3182" s="42">
        <v>2.1372549533843994</v>
      </c>
      <c r="E3182" s="53">
        <v>2.0769088268280029</v>
      </c>
    </row>
    <row r="3183" spans="1:5" ht="45" x14ac:dyDescent="0.25">
      <c r="A3183" s="5" t="s">
        <v>6269</v>
      </c>
      <c r="B3183" s="15" t="s">
        <v>6270</v>
      </c>
      <c r="C3183" s="20" t="s">
        <v>30</v>
      </c>
      <c r="D3183" s="45">
        <v>127.71405792236328</v>
      </c>
      <c r="E3183" s="56">
        <v>127.92971801757813</v>
      </c>
    </row>
    <row r="3184" spans="1:5" ht="45" x14ac:dyDescent="0.25">
      <c r="A3184" s="5" t="s">
        <v>6271</v>
      </c>
      <c r="B3184" s="15" t="s">
        <v>6272</v>
      </c>
      <c r="C3184" s="20" t="s">
        <v>41</v>
      </c>
      <c r="D3184" s="42">
        <v>9.4889001846313477</v>
      </c>
      <c r="E3184" s="53">
        <v>8.5666112899780273</v>
      </c>
    </row>
    <row r="3185" spans="1:5" ht="45" x14ac:dyDescent="0.25">
      <c r="A3185" s="5" t="s">
        <v>6273</v>
      </c>
      <c r="B3185" s="15" t="s">
        <v>6274</v>
      </c>
      <c r="C3185" s="20" t="s">
        <v>376</v>
      </c>
      <c r="D3185" s="42">
        <v>7.1340866088867187</v>
      </c>
      <c r="E3185" s="53">
        <v>7.1496973037719727</v>
      </c>
    </row>
    <row r="3186" spans="1:5" ht="45" x14ac:dyDescent="0.25">
      <c r="A3186" s="5" t="s">
        <v>6275</v>
      </c>
      <c r="B3186" s="15" t="s">
        <v>6276</v>
      </c>
      <c r="C3186" s="20" t="s">
        <v>371</v>
      </c>
      <c r="D3186" s="48">
        <v>2720.9921875</v>
      </c>
      <c r="E3186" s="59">
        <v>2722.0751953125</v>
      </c>
    </row>
    <row r="3187" spans="1:5" ht="45" x14ac:dyDescent="0.25">
      <c r="A3187" s="5" t="s">
        <v>6277</v>
      </c>
      <c r="B3187" s="15" t="s">
        <v>6278</v>
      </c>
      <c r="C3187" s="20" t="s">
        <v>371</v>
      </c>
      <c r="D3187" s="45">
        <v>173.50373840332031</v>
      </c>
      <c r="E3187" s="56">
        <v>174.58659362792969</v>
      </c>
    </row>
    <row r="3188" spans="1:5" ht="45" x14ac:dyDescent="0.25">
      <c r="A3188" s="5" t="s">
        <v>6279</v>
      </c>
      <c r="B3188" s="15" t="s">
        <v>6280</v>
      </c>
      <c r="C3188" s="20"/>
      <c r="D3188" s="42">
        <v>1.0053304433822632</v>
      </c>
      <c r="E3188" s="53">
        <v>1.0064153671264648</v>
      </c>
    </row>
    <row r="3189" spans="1:5" ht="45" x14ac:dyDescent="0.25">
      <c r="A3189" s="5" t="s">
        <v>6281</v>
      </c>
      <c r="B3189" s="15" t="s">
        <v>6282</v>
      </c>
      <c r="C3189" s="20" t="s">
        <v>3759</v>
      </c>
      <c r="D3189" s="42">
        <v>1.1832202672958374</v>
      </c>
      <c r="E3189" s="53">
        <v>1.148281455039978</v>
      </c>
    </row>
    <row r="3190" spans="1:5" ht="45" x14ac:dyDescent="0.25">
      <c r="A3190" s="5" t="s">
        <v>6283</v>
      </c>
      <c r="B3190" s="15" t="s">
        <v>6284</v>
      </c>
      <c r="C3190" s="20" t="s">
        <v>376</v>
      </c>
      <c r="D3190" s="42">
        <v>2.119163990020752</v>
      </c>
      <c r="E3190" s="53">
        <v>2.1120193004608154</v>
      </c>
    </row>
    <row r="3191" spans="1:5" ht="45" x14ac:dyDescent="0.25">
      <c r="A3191" s="5" t="s">
        <v>6285</v>
      </c>
      <c r="B3191" s="15" t="s">
        <v>6286</v>
      </c>
      <c r="C3191" s="20" t="s">
        <v>5053</v>
      </c>
      <c r="D3191" s="47">
        <v>2.7598977088928223E-2</v>
      </c>
      <c r="E3191" s="58">
        <v>2.7570294216275215E-2</v>
      </c>
    </row>
    <row r="3192" spans="1:5" ht="45" x14ac:dyDescent="0.25">
      <c r="A3192" s="5" t="s">
        <v>6287</v>
      </c>
      <c r="B3192" s="15" t="s">
        <v>6288</v>
      </c>
      <c r="C3192" s="20" t="s">
        <v>5056</v>
      </c>
      <c r="D3192" s="51">
        <v>1.3264140761748422E-5</v>
      </c>
      <c r="E3192" s="62">
        <v>1.3275975106807891E-5</v>
      </c>
    </row>
    <row r="3193" spans="1:5" ht="45" x14ac:dyDescent="0.25">
      <c r="A3193" s="5" t="s">
        <v>6289</v>
      </c>
      <c r="B3193" s="15" t="s">
        <v>6290</v>
      </c>
      <c r="C3193" s="20" t="s">
        <v>38</v>
      </c>
      <c r="D3193" s="42">
        <v>1.313725471496582</v>
      </c>
      <c r="E3193" s="53">
        <v>1.2766629457473755</v>
      </c>
    </row>
    <row r="3194" spans="1:5" ht="45" x14ac:dyDescent="0.25">
      <c r="A3194" s="5" t="s">
        <v>6291</v>
      </c>
      <c r="B3194" s="15" t="s">
        <v>6292</v>
      </c>
      <c r="C3194" s="20" t="s">
        <v>30</v>
      </c>
      <c r="D3194" s="45">
        <v>107.41705322265625</v>
      </c>
      <c r="E3194" s="56">
        <v>106.58026123046875</v>
      </c>
    </row>
    <row r="3195" spans="1:5" ht="45" x14ac:dyDescent="0.25">
      <c r="A3195" s="5" t="s">
        <v>6293</v>
      </c>
      <c r="B3195" s="15" t="s">
        <v>6294</v>
      </c>
      <c r="C3195" s="20" t="s">
        <v>41</v>
      </c>
      <c r="D3195" s="43">
        <v>19.168010711669922</v>
      </c>
      <c r="E3195" s="54">
        <v>17.322874069213867</v>
      </c>
    </row>
    <row r="3196" spans="1:5" ht="45" x14ac:dyDescent="0.25">
      <c r="A3196" s="5" t="s">
        <v>6295</v>
      </c>
      <c r="B3196" s="15" t="s">
        <v>6296</v>
      </c>
      <c r="C3196" s="20" t="s">
        <v>376</v>
      </c>
      <c r="D3196" s="42">
        <v>7.1635522842407227</v>
      </c>
      <c r="E3196" s="53">
        <v>7.179901123046875</v>
      </c>
    </row>
    <row r="3197" spans="1:5" ht="45" x14ac:dyDescent="0.25">
      <c r="A3197" s="5" t="s">
        <v>6297</v>
      </c>
      <c r="B3197" s="15" t="s">
        <v>6298</v>
      </c>
      <c r="C3197" s="20" t="s">
        <v>371</v>
      </c>
      <c r="D3197" s="48">
        <v>2647.637451171875</v>
      </c>
      <c r="E3197" s="59">
        <v>2649.006591796875</v>
      </c>
    </row>
    <row r="3198" spans="1:5" ht="45" x14ac:dyDescent="0.25">
      <c r="A3198" s="5" t="s">
        <v>6299</v>
      </c>
      <c r="B3198" s="15" t="s">
        <v>6300</v>
      </c>
      <c r="C3198" s="20" t="s">
        <v>371</v>
      </c>
      <c r="D3198" s="45">
        <v>100.14883422851562</v>
      </c>
      <c r="E3198" s="56">
        <v>101.51816558837891</v>
      </c>
    </row>
    <row r="3199" spans="1:5" ht="45" x14ac:dyDescent="0.25">
      <c r="A3199" s="5" t="s">
        <v>6301</v>
      </c>
      <c r="B3199" s="15" t="s">
        <v>6302</v>
      </c>
      <c r="C3199" s="20"/>
      <c r="D3199" s="47">
        <v>0.98234677314758301</v>
      </c>
      <c r="E3199" s="58">
        <v>0.98355096578598022</v>
      </c>
    </row>
    <row r="3200" spans="1:5" ht="45" x14ac:dyDescent="0.25">
      <c r="A3200" s="5" t="s">
        <v>6303</v>
      </c>
      <c r="B3200" s="15" t="s">
        <v>6304</v>
      </c>
      <c r="C3200" s="20" t="s">
        <v>3759</v>
      </c>
      <c r="D3200" s="47">
        <v>0.77564162015914917</v>
      </c>
      <c r="E3200" s="58">
        <v>0.75423204898834229</v>
      </c>
    </row>
    <row r="3201" spans="1:5" ht="45" x14ac:dyDescent="0.25">
      <c r="A3201" s="5" t="s">
        <v>6305</v>
      </c>
      <c r="B3201" s="15" t="s">
        <v>6306</v>
      </c>
      <c r="C3201" s="20" t="s">
        <v>376</v>
      </c>
      <c r="D3201" s="42">
        <v>4.224884033203125</v>
      </c>
      <c r="E3201" s="53">
        <v>4.2237424850463867</v>
      </c>
    </row>
    <row r="3202" spans="1:5" ht="45" x14ac:dyDescent="0.25">
      <c r="A3202" s="5" t="s">
        <v>6307</v>
      </c>
      <c r="B3202" s="15" t="s">
        <v>6308</v>
      </c>
      <c r="C3202" s="20" t="s">
        <v>5053</v>
      </c>
      <c r="D3202" s="47">
        <v>2.5589678436517715E-2</v>
      </c>
      <c r="E3202" s="58">
        <v>2.5500603020191193E-2</v>
      </c>
    </row>
    <row r="3203" spans="1:5" ht="45" x14ac:dyDescent="0.25">
      <c r="A3203" s="5" t="s">
        <v>6309</v>
      </c>
      <c r="B3203" s="15" t="s">
        <v>6310</v>
      </c>
      <c r="C3203" s="20" t="s">
        <v>5056</v>
      </c>
      <c r="D3203" s="51">
        <v>1.2535702808236238E-5</v>
      </c>
      <c r="E3203" s="62">
        <v>1.2506746315921191E-5</v>
      </c>
    </row>
    <row r="3204" spans="1:5" ht="45" x14ac:dyDescent="0.25">
      <c r="A3204" s="5" t="s">
        <v>6311</v>
      </c>
      <c r="B3204" s="15" t="s">
        <v>6312</v>
      </c>
      <c r="C3204" s="20" t="s">
        <v>38</v>
      </c>
      <c r="D3204" s="47">
        <v>0.39215686917304993</v>
      </c>
      <c r="E3204" s="58">
        <v>0.38108116388320923</v>
      </c>
    </row>
    <row r="3205" spans="1:5" ht="45" x14ac:dyDescent="0.25">
      <c r="A3205" s="5" t="s">
        <v>6313</v>
      </c>
      <c r="B3205" s="15" t="s">
        <v>6314</v>
      </c>
      <c r="C3205" s="20" t="s">
        <v>30</v>
      </c>
      <c r="D3205" s="43">
        <v>75.381599426269531</v>
      </c>
      <c r="E3205" s="54">
        <v>74.696647644042969</v>
      </c>
    </row>
    <row r="3206" spans="1:5" ht="45" x14ac:dyDescent="0.25">
      <c r="A3206" s="5" t="s">
        <v>6315</v>
      </c>
      <c r="B3206" s="15" t="s">
        <v>6316</v>
      </c>
      <c r="C3206" s="20" t="s">
        <v>41</v>
      </c>
      <c r="D3206" s="43">
        <v>15.298664093017578</v>
      </c>
      <c r="E3206" s="54">
        <v>13.559731483459473</v>
      </c>
    </row>
    <row r="3207" spans="1:5" ht="45" x14ac:dyDescent="0.25">
      <c r="A3207" s="5" t="s">
        <v>6317</v>
      </c>
      <c r="B3207" s="15" t="s">
        <v>6318</v>
      </c>
      <c r="C3207" s="20" t="s">
        <v>376</v>
      </c>
      <c r="D3207" s="42">
        <v>7.3019876480102539</v>
      </c>
      <c r="E3207" s="53">
        <v>7.3186578750610352</v>
      </c>
    </row>
    <row r="3208" spans="1:5" ht="45" x14ac:dyDescent="0.25">
      <c r="A3208" s="5" t="s">
        <v>6319</v>
      </c>
      <c r="B3208" s="15" t="s">
        <v>6320</v>
      </c>
      <c r="C3208" s="20" t="s">
        <v>371</v>
      </c>
      <c r="D3208" s="48">
        <v>2504.986328125</v>
      </c>
      <c r="E3208" s="59">
        <v>2506.478271484375</v>
      </c>
    </row>
    <row r="3209" spans="1:5" ht="45" x14ac:dyDescent="0.25">
      <c r="A3209" s="5" t="s">
        <v>6321</v>
      </c>
      <c r="B3209" s="15" t="s">
        <v>6322</v>
      </c>
      <c r="C3209" s="20" t="s">
        <v>371</v>
      </c>
      <c r="D3209" s="43">
        <v>-42.502216339111328</v>
      </c>
      <c r="E3209" s="54">
        <v>-41.010372161865234</v>
      </c>
    </row>
    <row r="3210" spans="1:5" ht="45" x14ac:dyDescent="0.25">
      <c r="A3210" s="5" t="s">
        <v>6323</v>
      </c>
      <c r="B3210" s="15" t="s">
        <v>6324</v>
      </c>
      <c r="C3210" s="20"/>
      <c r="D3210" s="47">
        <v>0.94384491443634033</v>
      </c>
      <c r="E3210" s="58">
        <v>0.94502812623977661</v>
      </c>
    </row>
    <row r="3211" spans="1:5" ht="45" x14ac:dyDescent="0.25">
      <c r="A3211" s="5" t="s">
        <v>6325</v>
      </c>
      <c r="B3211" s="15" t="s">
        <v>6326</v>
      </c>
      <c r="C3211" s="20" t="s">
        <v>3759</v>
      </c>
      <c r="D3211" s="47">
        <v>0.26046082377433777</v>
      </c>
      <c r="E3211" s="58">
        <v>0.25324639678001404</v>
      </c>
    </row>
    <row r="3212" spans="1:5" ht="45" x14ac:dyDescent="0.25">
      <c r="A3212" s="5" t="s">
        <v>6327</v>
      </c>
      <c r="B3212" s="15" t="s">
        <v>6328</v>
      </c>
      <c r="C3212" s="20" t="s">
        <v>376</v>
      </c>
      <c r="D3212" s="42">
        <v>4.192986011505127</v>
      </c>
      <c r="E3212" s="53">
        <v>4.1925334930419922</v>
      </c>
    </row>
    <row r="3213" spans="1:5" ht="45" x14ac:dyDescent="0.25">
      <c r="A3213" s="5" t="s">
        <v>6329</v>
      </c>
      <c r="B3213" s="15" t="s">
        <v>6330</v>
      </c>
      <c r="C3213" s="20" t="s">
        <v>5053</v>
      </c>
      <c r="D3213" s="47">
        <v>2.2459359839558601E-2</v>
      </c>
      <c r="E3213" s="58">
        <v>2.2397900000214577E-2</v>
      </c>
    </row>
    <row r="3214" spans="1:5" ht="45" x14ac:dyDescent="0.25">
      <c r="A3214" s="5" t="s">
        <v>6331</v>
      </c>
      <c r="B3214" s="15" t="s">
        <v>6332</v>
      </c>
      <c r="C3214" s="20" t="s">
        <v>5056</v>
      </c>
      <c r="D3214" s="51">
        <v>1.144422003562795E-5</v>
      </c>
      <c r="E3214" s="62">
        <v>1.1421386261645239E-5</v>
      </c>
    </row>
    <row r="3215" spans="1:5" ht="45" x14ac:dyDescent="0.25">
      <c r="A3215" s="5" t="s">
        <v>6333</v>
      </c>
      <c r="B3215" s="15" t="s">
        <v>6334</v>
      </c>
      <c r="C3215" s="20" t="s">
        <v>38</v>
      </c>
      <c r="D3215" s="47">
        <v>0.17499999701976776</v>
      </c>
      <c r="E3215" s="58">
        <v>0.17499999701976776</v>
      </c>
    </row>
    <row r="3216" spans="1:5" ht="45" x14ac:dyDescent="0.25">
      <c r="A3216" s="5" t="s">
        <v>6335</v>
      </c>
      <c r="B3216" s="15" t="s">
        <v>6336</v>
      </c>
      <c r="C3216" s="20" t="s">
        <v>30</v>
      </c>
      <c r="D3216" s="45">
        <v>496.5145263671875</v>
      </c>
      <c r="E3216" s="56">
        <v>496.67877197265625</v>
      </c>
    </row>
    <row r="3217" spans="1:5" ht="45" x14ac:dyDescent="0.25">
      <c r="A3217" s="5" t="s">
        <v>6337</v>
      </c>
      <c r="B3217" s="15" t="s">
        <v>6338</v>
      </c>
      <c r="C3217" s="20" t="s">
        <v>41</v>
      </c>
      <c r="D3217" s="47">
        <v>0.43662744760513306</v>
      </c>
      <c r="E3217" s="58">
        <v>0.39801186323165894</v>
      </c>
    </row>
    <row r="3218" spans="1:5" ht="45" x14ac:dyDescent="0.25">
      <c r="A3218" s="5" t="s">
        <v>6339</v>
      </c>
      <c r="B3218" s="15" t="s">
        <v>6340</v>
      </c>
      <c r="C3218" s="20" t="s">
        <v>376</v>
      </c>
      <c r="D3218" s="42">
        <v>9.6317195892333984</v>
      </c>
      <c r="E3218" s="53">
        <v>9.6321735382080078</v>
      </c>
    </row>
    <row r="3219" spans="1:5" ht="45" x14ac:dyDescent="0.25">
      <c r="A3219" s="5" t="s">
        <v>6341</v>
      </c>
      <c r="B3219" s="15" t="s">
        <v>6342</v>
      </c>
      <c r="C3219" s="20" t="s">
        <v>371</v>
      </c>
      <c r="D3219" s="44">
        <v>3482.171630859375</v>
      </c>
      <c r="E3219" s="55">
        <v>3482.521484375</v>
      </c>
    </row>
    <row r="3220" spans="1:5" ht="45" x14ac:dyDescent="0.25">
      <c r="A3220" s="5" t="s">
        <v>6343</v>
      </c>
      <c r="B3220" s="15" t="s">
        <v>6344</v>
      </c>
      <c r="C3220" s="20" t="s">
        <v>371</v>
      </c>
      <c r="D3220" s="45">
        <v>934.68310546875</v>
      </c>
      <c r="E3220" s="56">
        <v>935.03277587890625</v>
      </c>
    </row>
    <row r="3221" spans="1:5" ht="45" x14ac:dyDescent="0.25">
      <c r="A3221" s="5" t="s">
        <v>6345</v>
      </c>
      <c r="B3221" s="15" t="s">
        <v>6346</v>
      </c>
      <c r="C3221" s="20"/>
      <c r="D3221" s="42">
        <v>1.3714112043380737</v>
      </c>
      <c r="E3221" s="53">
        <v>1.3715591430664063</v>
      </c>
    </row>
    <row r="3222" spans="1:5" ht="45" x14ac:dyDescent="0.25">
      <c r="A3222" s="5" t="s">
        <v>6347</v>
      </c>
      <c r="B3222" s="15" t="s">
        <v>6348</v>
      </c>
      <c r="C3222" s="20" t="s">
        <v>3759</v>
      </c>
      <c r="D3222" s="47">
        <v>4.9273736774921417E-2</v>
      </c>
      <c r="E3222" s="58">
        <v>4.9263216555118561E-2</v>
      </c>
    </row>
    <row r="3223" spans="1:5" ht="45" x14ac:dyDescent="0.25">
      <c r="A3223" s="5" t="s">
        <v>6349</v>
      </c>
      <c r="B3223" s="15" t="s">
        <v>6350</v>
      </c>
      <c r="C3223" s="20" t="s">
        <v>376</v>
      </c>
      <c r="D3223" s="42">
        <v>2.1272115707397461</v>
      </c>
      <c r="E3223" s="53">
        <v>2.127324104309082</v>
      </c>
    </row>
    <row r="3224" spans="1:5" ht="45" x14ac:dyDescent="0.25">
      <c r="A3224" s="5" t="s">
        <v>6351</v>
      </c>
      <c r="B3224" s="15" t="s">
        <v>6352</v>
      </c>
      <c r="C3224" s="20" t="s">
        <v>5053</v>
      </c>
      <c r="D3224" s="47">
        <v>6.6464483737945557E-2</v>
      </c>
      <c r="E3224" s="58">
        <v>6.6485196352005005E-2</v>
      </c>
    </row>
    <row r="3225" spans="1:5" ht="45" x14ac:dyDescent="0.25">
      <c r="A3225" s="5" t="s">
        <v>6353</v>
      </c>
      <c r="B3225" s="15" t="s">
        <v>6354</v>
      </c>
      <c r="C3225" s="20" t="s">
        <v>5056</v>
      </c>
      <c r="D3225" s="51">
        <v>2.8439038942451589E-5</v>
      </c>
      <c r="E3225" s="62">
        <v>2.8445756470318884E-5</v>
      </c>
    </row>
    <row r="3226" spans="1:5" ht="30" x14ac:dyDescent="0.25">
      <c r="A3226" s="5" t="s">
        <v>6355</v>
      </c>
      <c r="B3226" s="15" t="s">
        <v>6356</v>
      </c>
      <c r="C3226" s="20" t="s">
        <v>38</v>
      </c>
      <c r="D3226" s="45">
        <v>120.30952453613281</v>
      </c>
      <c r="E3226" s="56">
        <v>116.51738739013672</v>
      </c>
    </row>
    <row r="3227" spans="1:5" ht="30" x14ac:dyDescent="0.25">
      <c r="A3227" s="5" t="s">
        <v>6357</v>
      </c>
      <c r="B3227" s="15" t="s">
        <v>6358</v>
      </c>
      <c r="C3227" s="20" t="s">
        <v>30</v>
      </c>
      <c r="D3227" s="45">
        <v>158.07695007324219</v>
      </c>
      <c r="E3227" s="56">
        <v>157.94029235839844</v>
      </c>
    </row>
    <row r="3228" spans="1:5" ht="30" x14ac:dyDescent="0.25">
      <c r="A3228" s="5" t="s">
        <v>6359</v>
      </c>
      <c r="B3228" s="15" t="s">
        <v>6360</v>
      </c>
      <c r="C3228" s="20" t="s">
        <v>41</v>
      </c>
      <c r="D3228" s="45">
        <v>204.58982849121094</v>
      </c>
      <c r="E3228" s="56">
        <v>186.49642944335937</v>
      </c>
    </row>
    <row r="3229" spans="1:5" ht="30" x14ac:dyDescent="0.25">
      <c r="A3229" s="5" t="s">
        <v>6361</v>
      </c>
      <c r="B3229" s="15" t="s">
        <v>6362</v>
      </c>
      <c r="C3229" s="20" t="s">
        <v>376</v>
      </c>
      <c r="D3229" s="42">
        <v>1.9103225469589233</v>
      </c>
      <c r="E3229" s="53">
        <v>1.9093884229660034</v>
      </c>
    </row>
    <row r="3230" spans="1:5" ht="30" x14ac:dyDescent="0.25">
      <c r="A3230" s="5" t="s">
        <v>6363</v>
      </c>
      <c r="B3230" s="15" t="s">
        <v>6364</v>
      </c>
      <c r="C3230" s="20" t="s">
        <v>371</v>
      </c>
      <c r="D3230" s="45">
        <v>673.99658203125</v>
      </c>
      <c r="E3230" s="56">
        <v>673.17913818359375</v>
      </c>
    </row>
    <row r="3231" spans="1:5" ht="30" x14ac:dyDescent="0.25">
      <c r="A3231" s="5" t="s">
        <v>6365</v>
      </c>
      <c r="B3231" s="15" t="s">
        <v>6366</v>
      </c>
      <c r="C3231" s="20" t="s">
        <v>371</v>
      </c>
      <c r="D3231" s="48">
        <v>-1873.491943359375</v>
      </c>
      <c r="E3231" s="59">
        <v>-1874.309326171875</v>
      </c>
    </row>
    <row r="3232" spans="1:5" ht="30" x14ac:dyDescent="0.25">
      <c r="A3232" s="5" t="s">
        <v>6367</v>
      </c>
      <c r="B3232" s="15" t="s">
        <v>6368</v>
      </c>
      <c r="C3232" s="20"/>
      <c r="D3232" s="47">
        <v>-0.68654161691665649</v>
      </c>
      <c r="E3232" s="58">
        <v>-0.66123789548873901</v>
      </c>
    </row>
    <row r="3233" spans="1:5" ht="30" x14ac:dyDescent="0.25">
      <c r="A3233" s="5" t="s">
        <v>6369</v>
      </c>
      <c r="B3233" s="15" t="s">
        <v>6370</v>
      </c>
      <c r="C3233" s="20" t="s">
        <v>3759</v>
      </c>
      <c r="D3233" s="45">
        <v>915.96661376953125</v>
      </c>
      <c r="E3233" s="56">
        <v>915.88189697265625</v>
      </c>
    </row>
    <row r="3234" spans="1:5" ht="30" x14ac:dyDescent="0.25">
      <c r="A3234" s="5" t="s">
        <v>6371</v>
      </c>
      <c r="B3234" s="15" t="s">
        <v>6372</v>
      </c>
      <c r="C3234" s="20" t="s">
        <v>376</v>
      </c>
      <c r="D3234" s="42">
        <v>4.2947955131530762</v>
      </c>
      <c r="E3234" s="53">
        <v>4.2956228256225586</v>
      </c>
    </row>
    <row r="3235" spans="1:5" ht="30" x14ac:dyDescent="0.25">
      <c r="A3235" s="5" t="s">
        <v>6373</v>
      </c>
      <c r="B3235" s="15" t="s">
        <v>6374</v>
      </c>
      <c r="C3235" s="20" t="s">
        <v>5053</v>
      </c>
      <c r="D3235" s="47">
        <v>0.69062769412994385</v>
      </c>
      <c r="E3235" s="58">
        <v>0.69040322303771973</v>
      </c>
    </row>
    <row r="3236" spans="1:5" ht="30" x14ac:dyDescent="0.25">
      <c r="A3236" s="5" t="s">
        <v>6375</v>
      </c>
      <c r="B3236" s="15" t="s">
        <v>6376</v>
      </c>
      <c r="C3236" s="20" t="s">
        <v>5056</v>
      </c>
      <c r="D3236" s="52">
        <v>1.7476109496783465E-4</v>
      </c>
      <c r="E3236" s="63">
        <v>1.7482918337918818E-4</v>
      </c>
    </row>
    <row r="3237" spans="1:5" ht="30" x14ac:dyDescent="0.25">
      <c r="A3237" s="5" t="s">
        <v>6377</v>
      </c>
      <c r="B3237" s="15" t="s">
        <v>6378</v>
      </c>
      <c r="C3237" s="20" t="s">
        <v>38</v>
      </c>
      <c r="D3237" s="43">
        <v>86.449996948242188</v>
      </c>
      <c r="E3237" s="54">
        <v>83.700004577636719</v>
      </c>
    </row>
    <row r="3238" spans="1:5" ht="30" x14ac:dyDescent="0.25">
      <c r="A3238" s="5" t="s">
        <v>6379</v>
      </c>
      <c r="B3238" s="15" t="s">
        <v>6380</v>
      </c>
      <c r="C3238" s="20" t="s">
        <v>30</v>
      </c>
      <c r="D3238" s="45">
        <v>536.45916748046875</v>
      </c>
      <c r="E3238" s="56">
        <v>535.4361572265625</v>
      </c>
    </row>
    <row r="3239" spans="1:5" ht="30" x14ac:dyDescent="0.25">
      <c r="A3239" s="5" t="s">
        <v>6381</v>
      </c>
      <c r="B3239" s="15" t="s">
        <v>6382</v>
      </c>
      <c r="C3239" s="20" t="s">
        <v>41</v>
      </c>
      <c r="D3239" s="45">
        <v>407.6177978515625</v>
      </c>
      <c r="E3239" s="56">
        <v>371.56784057617187</v>
      </c>
    </row>
    <row r="3240" spans="1:5" ht="30" x14ac:dyDescent="0.25">
      <c r="A3240" s="5" t="s">
        <v>6383</v>
      </c>
      <c r="B3240" s="15" t="s">
        <v>6384</v>
      </c>
      <c r="C3240" s="20" t="s">
        <v>376</v>
      </c>
      <c r="D3240" s="42">
        <v>6.7973861694335938</v>
      </c>
      <c r="E3240" s="53">
        <v>6.8119029998779297</v>
      </c>
    </row>
    <row r="3241" spans="1:5" ht="30" x14ac:dyDescent="0.25">
      <c r="A3241" s="5" t="s">
        <v>6385</v>
      </c>
      <c r="B3241" s="15" t="s">
        <v>6386</v>
      </c>
      <c r="C3241" s="20" t="s">
        <v>371</v>
      </c>
      <c r="D3241" s="44">
        <v>3482.171630859375</v>
      </c>
      <c r="E3241" s="55">
        <v>3482.521484375</v>
      </c>
    </row>
    <row r="3242" spans="1:5" ht="30" x14ac:dyDescent="0.25">
      <c r="A3242" s="5" t="s">
        <v>6387</v>
      </c>
      <c r="B3242" s="15" t="s">
        <v>6388</v>
      </c>
      <c r="C3242" s="20" t="s">
        <v>371</v>
      </c>
      <c r="D3242" s="45">
        <v>934.68310546875</v>
      </c>
      <c r="E3242" s="56">
        <v>935.03277587890625</v>
      </c>
    </row>
    <row r="3243" spans="1:5" ht="30" x14ac:dyDescent="0.25">
      <c r="A3243" s="5" t="s">
        <v>6389</v>
      </c>
      <c r="B3243" s="15" t="s">
        <v>6390</v>
      </c>
      <c r="C3243" s="20"/>
      <c r="D3243" s="42">
        <v>1.5234719514846802</v>
      </c>
      <c r="E3243" s="53">
        <v>1.5143462419509888</v>
      </c>
    </row>
    <row r="3244" spans="1:5" ht="30" x14ac:dyDescent="0.25">
      <c r="A3244" s="5" t="s">
        <v>6391</v>
      </c>
      <c r="B3244" s="15" t="s">
        <v>6392</v>
      </c>
      <c r="C3244" s="20" t="s">
        <v>3759</v>
      </c>
      <c r="D3244" s="43">
        <v>24.527959823608398</v>
      </c>
      <c r="E3244" s="54">
        <v>23.738027572631836</v>
      </c>
    </row>
    <row r="3245" spans="1:5" ht="30" x14ac:dyDescent="0.25">
      <c r="A3245" s="5" t="s">
        <v>6393</v>
      </c>
      <c r="B3245" s="15" t="s">
        <v>6394</v>
      </c>
      <c r="C3245" s="20" t="s">
        <v>376</v>
      </c>
      <c r="D3245" s="42">
        <v>2.4340529441833496</v>
      </c>
      <c r="E3245" s="53">
        <v>2.4243423938751221</v>
      </c>
    </row>
    <row r="3246" spans="1:5" ht="45" x14ac:dyDescent="0.25">
      <c r="A3246" s="5" t="s">
        <v>6395</v>
      </c>
      <c r="B3246" s="15" t="s">
        <v>6396</v>
      </c>
      <c r="C3246" s="20" t="s">
        <v>5053</v>
      </c>
      <c r="D3246" s="47">
        <v>7.8111268579959869E-2</v>
      </c>
      <c r="E3246" s="58">
        <v>7.7746130526065826E-2</v>
      </c>
    </row>
    <row r="3247" spans="1:5" ht="45" x14ac:dyDescent="0.25">
      <c r="A3247" s="5" t="s">
        <v>6397</v>
      </c>
      <c r="B3247" s="15" t="s">
        <v>6398</v>
      </c>
      <c r="C3247" s="20" t="s">
        <v>5056</v>
      </c>
      <c r="D3247" s="51">
        <v>3.0377346774912439E-5</v>
      </c>
      <c r="E3247" s="62">
        <v>3.0319484721985646E-5</v>
      </c>
    </row>
    <row r="3248" spans="1:5" ht="30" x14ac:dyDescent="0.25">
      <c r="A3248" s="5" t="s">
        <v>6399</v>
      </c>
      <c r="B3248" s="15" t="s">
        <v>6400</v>
      </c>
      <c r="C3248" s="20" t="s">
        <v>38</v>
      </c>
      <c r="D3248" s="45">
        <v>120.30952453613281</v>
      </c>
      <c r="E3248" s="56">
        <v>116.51738739013672</v>
      </c>
    </row>
    <row r="3249" spans="1:5" ht="30" x14ac:dyDescent="0.25">
      <c r="A3249" s="5" t="s">
        <v>6401</v>
      </c>
      <c r="B3249" s="15" t="s">
        <v>6402</v>
      </c>
      <c r="C3249" s="20" t="s">
        <v>30</v>
      </c>
      <c r="D3249" s="45">
        <v>158.07701110839844</v>
      </c>
      <c r="E3249" s="56">
        <v>157.94029235839844</v>
      </c>
    </row>
    <row r="3250" spans="1:5" ht="30" x14ac:dyDescent="0.25">
      <c r="A3250" s="5" t="s">
        <v>6403</v>
      </c>
      <c r="B3250" s="15" t="s">
        <v>6404</v>
      </c>
      <c r="C3250" s="20" t="s">
        <v>41</v>
      </c>
      <c r="D3250" s="43">
        <v>20.510358810424805</v>
      </c>
      <c r="E3250" s="54">
        <v>18.448686599731445</v>
      </c>
    </row>
    <row r="3251" spans="1:5" ht="30" x14ac:dyDescent="0.25">
      <c r="A3251" s="5" t="s">
        <v>6405</v>
      </c>
      <c r="B3251" s="15" t="s">
        <v>6406</v>
      </c>
      <c r="C3251" s="20" t="s">
        <v>376</v>
      </c>
      <c r="D3251" s="42">
        <v>1.9103231430053711</v>
      </c>
      <c r="E3251" s="53">
        <v>1.9093884229660034</v>
      </c>
    </row>
    <row r="3252" spans="1:5" ht="30" x14ac:dyDescent="0.25">
      <c r="A3252" s="5" t="s">
        <v>6407</v>
      </c>
      <c r="B3252" s="15" t="s">
        <v>6408</v>
      </c>
      <c r="C3252" s="20" t="s">
        <v>371</v>
      </c>
      <c r="D3252" s="45">
        <v>673.996826171875</v>
      </c>
      <c r="E3252" s="56">
        <v>673.17913818359375</v>
      </c>
    </row>
    <row r="3253" spans="1:5" ht="30" x14ac:dyDescent="0.25">
      <c r="A3253" s="5" t="s">
        <v>6409</v>
      </c>
      <c r="B3253" s="15" t="s">
        <v>6410</v>
      </c>
      <c r="C3253" s="20" t="s">
        <v>371</v>
      </c>
      <c r="D3253" s="48">
        <v>-1873.49169921875</v>
      </c>
      <c r="E3253" s="59">
        <v>-1874.309326171875</v>
      </c>
    </row>
    <row r="3254" spans="1:5" ht="30" x14ac:dyDescent="0.25">
      <c r="A3254" s="5" t="s">
        <v>6411</v>
      </c>
      <c r="B3254" s="15" t="s">
        <v>6412</v>
      </c>
      <c r="C3254" s="20"/>
      <c r="D3254" s="47">
        <v>-0.68654137849807739</v>
      </c>
      <c r="E3254" s="58">
        <v>-0.66123789548873901</v>
      </c>
    </row>
    <row r="3255" spans="1:5" ht="30" x14ac:dyDescent="0.25">
      <c r="A3255" s="5" t="s">
        <v>6413</v>
      </c>
      <c r="B3255" s="15" t="s">
        <v>6414</v>
      </c>
      <c r="C3255" s="20" t="s">
        <v>3759</v>
      </c>
      <c r="D3255" s="45">
        <v>915.966552734375</v>
      </c>
      <c r="E3255" s="56">
        <v>915.88189697265625</v>
      </c>
    </row>
    <row r="3256" spans="1:5" ht="30" x14ac:dyDescent="0.25">
      <c r="A3256" s="5" t="s">
        <v>6415</v>
      </c>
      <c r="B3256" s="15" t="s">
        <v>6416</v>
      </c>
      <c r="C3256" s="20" t="s">
        <v>376</v>
      </c>
      <c r="D3256" s="42">
        <v>4.2947955131530762</v>
      </c>
      <c r="E3256" s="53">
        <v>4.2956228256225586</v>
      </c>
    </row>
    <row r="3257" spans="1:5" ht="30" x14ac:dyDescent="0.25">
      <c r="A3257" s="5" t="s">
        <v>6417</v>
      </c>
      <c r="B3257" s="15" t="s">
        <v>6418</v>
      </c>
      <c r="C3257" s="20" t="s">
        <v>5053</v>
      </c>
      <c r="D3257" s="47">
        <v>0.69062763452529907</v>
      </c>
      <c r="E3257" s="58">
        <v>0.69040322303771973</v>
      </c>
    </row>
    <row r="3258" spans="1:5" ht="30" x14ac:dyDescent="0.25">
      <c r="A3258" s="5" t="s">
        <v>6419</v>
      </c>
      <c r="B3258" s="15" t="s">
        <v>6420</v>
      </c>
      <c r="C3258" s="20" t="s">
        <v>5056</v>
      </c>
      <c r="D3258" s="52">
        <v>1.7476100765634328E-4</v>
      </c>
      <c r="E3258" s="63">
        <v>1.7482918337918818E-4</v>
      </c>
    </row>
    <row r="3259" spans="1:5" ht="60" x14ac:dyDescent="0.25">
      <c r="A3259" s="5" t="s">
        <v>6421</v>
      </c>
      <c r="B3259" s="15" t="s">
        <v>6422</v>
      </c>
      <c r="C3259" s="20" t="s">
        <v>38</v>
      </c>
      <c r="D3259" s="42">
        <v>6.9655489921569824</v>
      </c>
      <c r="E3259" s="53">
        <v>6.9655489921569824</v>
      </c>
    </row>
    <row r="3260" spans="1:5" ht="60" x14ac:dyDescent="0.25">
      <c r="A3260" s="5" t="s">
        <v>6423</v>
      </c>
      <c r="B3260" s="15" t="s">
        <v>6424</v>
      </c>
      <c r="C3260" s="20" t="s">
        <v>30</v>
      </c>
      <c r="D3260" s="43">
        <v>46.453273773193359</v>
      </c>
      <c r="E3260" s="54">
        <v>46.458156585693359</v>
      </c>
    </row>
    <row r="3261" spans="1:5" ht="60" x14ac:dyDescent="0.25">
      <c r="A3261" s="5" t="s">
        <v>6425</v>
      </c>
      <c r="B3261" s="15" t="s">
        <v>6426</v>
      </c>
      <c r="C3261" s="20" t="s">
        <v>41</v>
      </c>
      <c r="D3261" s="45">
        <v>358.7650146484375</v>
      </c>
      <c r="E3261" s="56">
        <v>326.8909912109375</v>
      </c>
    </row>
    <row r="3262" spans="1:5" ht="60" x14ac:dyDescent="0.25">
      <c r="A3262" s="5" t="s">
        <v>6427</v>
      </c>
      <c r="B3262" s="15" t="s">
        <v>6428</v>
      </c>
      <c r="C3262" s="20" t="s">
        <v>376</v>
      </c>
      <c r="D3262" s="47">
        <v>0.65736985206604004</v>
      </c>
      <c r="E3262" s="58">
        <v>0.65743374824523926</v>
      </c>
    </row>
    <row r="3263" spans="1:5" ht="60" x14ac:dyDescent="0.25">
      <c r="A3263" s="5" t="s">
        <v>6429</v>
      </c>
      <c r="B3263" s="15" t="s">
        <v>6430</v>
      </c>
      <c r="C3263" s="20" t="s">
        <v>371</v>
      </c>
      <c r="D3263" s="45">
        <v>195.06230163574219</v>
      </c>
      <c r="E3263" s="56">
        <v>195.08273315429687</v>
      </c>
    </row>
    <row r="3264" spans="1:5" ht="60" x14ac:dyDescent="0.25">
      <c r="A3264" s="5" t="s">
        <v>6431</v>
      </c>
      <c r="B3264" s="15" t="s">
        <v>6432</v>
      </c>
      <c r="C3264" s="20" t="s">
        <v>371</v>
      </c>
      <c r="D3264" s="48">
        <v>-2352.42626953125</v>
      </c>
      <c r="E3264" s="59">
        <v>-2352.40576171875</v>
      </c>
    </row>
    <row r="3265" spans="1:5" ht="60" x14ac:dyDescent="0.25">
      <c r="A3265" s="5" t="s">
        <v>6433</v>
      </c>
      <c r="B3265" s="15" t="s">
        <v>6434</v>
      </c>
      <c r="C3265" s="20"/>
      <c r="D3265" s="47">
        <v>-0.24256980419158936</v>
      </c>
      <c r="E3265" s="58">
        <v>-0.24255990982055664</v>
      </c>
    </row>
    <row r="3266" spans="1:5" ht="60" x14ac:dyDescent="0.25">
      <c r="A3266" s="5" t="s">
        <v>6435</v>
      </c>
      <c r="B3266" s="15" t="s">
        <v>6436</v>
      </c>
      <c r="C3266" s="20" t="s">
        <v>3759</v>
      </c>
      <c r="D3266" s="45">
        <v>989.9049072265625</v>
      </c>
      <c r="E3266" s="56">
        <v>989.90283203125</v>
      </c>
    </row>
    <row r="3267" spans="1:5" ht="60" x14ac:dyDescent="0.25">
      <c r="A3267" s="5" t="s">
        <v>6437</v>
      </c>
      <c r="B3267" s="15" t="s">
        <v>6438</v>
      </c>
      <c r="C3267" s="20" t="s">
        <v>376</v>
      </c>
      <c r="D3267" s="42">
        <v>4.1782970428466797</v>
      </c>
      <c r="E3267" s="53">
        <v>4.1782984733581543</v>
      </c>
    </row>
    <row r="3268" spans="1:5" ht="60" x14ac:dyDescent="0.25">
      <c r="A3268" s="5" t="s">
        <v>6439</v>
      </c>
      <c r="B3268" s="15" t="s">
        <v>6440</v>
      </c>
      <c r="C3268" s="20" t="s">
        <v>5053</v>
      </c>
      <c r="D3268" s="47">
        <v>0.63733053207397461</v>
      </c>
      <c r="E3268" s="58">
        <v>0.63733625411987305</v>
      </c>
    </row>
    <row r="3269" spans="1:5" ht="60" x14ac:dyDescent="0.25">
      <c r="A3269" s="5" t="s">
        <v>6441</v>
      </c>
      <c r="B3269" s="15" t="s">
        <v>6442</v>
      </c>
      <c r="C3269" s="20" t="s">
        <v>5056</v>
      </c>
      <c r="D3269" s="52">
        <v>5.8053911197930574E-4</v>
      </c>
      <c r="E3269" s="63">
        <v>5.8048981009051204E-4</v>
      </c>
    </row>
    <row r="3270" spans="1:5" ht="30" x14ac:dyDescent="0.25">
      <c r="A3270" s="5" t="s">
        <v>6443</v>
      </c>
      <c r="B3270" s="15" t="s">
        <v>6444</v>
      </c>
      <c r="C3270" s="20" t="s">
        <v>38</v>
      </c>
      <c r="D3270" s="42">
        <v>6.3600001335144043</v>
      </c>
      <c r="E3270" s="53">
        <v>6.1804080009460449</v>
      </c>
    </row>
    <row r="3271" spans="1:5" ht="30" x14ac:dyDescent="0.25">
      <c r="A3271" s="5" t="s">
        <v>6445</v>
      </c>
      <c r="B3271" s="15" t="s">
        <v>6446</v>
      </c>
      <c r="C3271" s="20" t="s">
        <v>30</v>
      </c>
      <c r="D3271" s="45">
        <v>226.26481628417969</v>
      </c>
      <c r="E3271" s="56">
        <v>226.49711608886719</v>
      </c>
    </row>
    <row r="3272" spans="1:5" ht="30" x14ac:dyDescent="0.25">
      <c r="A3272" s="5" t="s">
        <v>6447</v>
      </c>
      <c r="B3272" s="15" t="s">
        <v>6448</v>
      </c>
      <c r="C3272" s="20" t="s">
        <v>41</v>
      </c>
      <c r="D3272" s="45">
        <v>358.384033203125</v>
      </c>
      <c r="E3272" s="56">
        <v>326.61453247070312</v>
      </c>
    </row>
    <row r="3273" spans="1:5" ht="30" x14ac:dyDescent="0.25">
      <c r="A3273" s="5" t="s">
        <v>6449</v>
      </c>
      <c r="B3273" s="15" t="s">
        <v>6450</v>
      </c>
      <c r="C3273" s="20" t="s">
        <v>376</v>
      </c>
      <c r="D3273" s="42">
        <v>7.0558781623840332</v>
      </c>
      <c r="E3273" s="53">
        <v>7.0712566375732422</v>
      </c>
    </row>
    <row r="3274" spans="1:5" ht="30" x14ac:dyDescent="0.25">
      <c r="A3274" s="5" t="s">
        <v>6451</v>
      </c>
      <c r="B3274" s="15" t="s">
        <v>6452</v>
      </c>
      <c r="C3274" s="20" t="s">
        <v>371</v>
      </c>
      <c r="D3274" s="48">
        <v>2905.897216796875</v>
      </c>
      <c r="E3274" s="59">
        <v>2907.152587890625</v>
      </c>
    </row>
    <row r="3275" spans="1:5" ht="30" x14ac:dyDescent="0.25">
      <c r="A3275" s="5" t="s">
        <v>6453</v>
      </c>
      <c r="B3275" s="15" t="s">
        <v>6454</v>
      </c>
      <c r="C3275" s="20" t="s">
        <v>371</v>
      </c>
      <c r="D3275" s="45">
        <v>358.40863037109375</v>
      </c>
      <c r="E3275" s="56">
        <v>359.66415405273437</v>
      </c>
    </row>
    <row r="3276" spans="1:5" ht="30" x14ac:dyDescent="0.25">
      <c r="A3276" s="5" t="s">
        <v>6455</v>
      </c>
      <c r="B3276" s="15" t="s">
        <v>6456</v>
      </c>
      <c r="C3276" s="20"/>
      <c r="D3276" s="42">
        <v>1.0708485841751099</v>
      </c>
      <c r="E3276" s="53">
        <v>1.0719202756881714</v>
      </c>
    </row>
    <row r="3277" spans="1:5" ht="30" x14ac:dyDescent="0.25">
      <c r="A3277" s="5" t="s">
        <v>6457</v>
      </c>
      <c r="B3277" s="15" t="s">
        <v>6458</v>
      </c>
      <c r="C3277" s="20" t="s">
        <v>3759</v>
      </c>
      <c r="D3277" s="42">
        <v>2.8368735313415527</v>
      </c>
      <c r="E3277" s="53">
        <v>2.7530510425567627</v>
      </c>
    </row>
    <row r="3278" spans="1:5" ht="30" x14ac:dyDescent="0.25">
      <c r="A3278" s="5" t="s">
        <v>6459</v>
      </c>
      <c r="B3278" s="15" t="s">
        <v>6460</v>
      </c>
      <c r="C3278" s="20" t="s">
        <v>376</v>
      </c>
      <c r="D3278" s="42">
        <v>2.1637585163116455</v>
      </c>
      <c r="E3278" s="53">
        <v>2.1565229892730713</v>
      </c>
    </row>
    <row r="3279" spans="1:5" ht="45" x14ac:dyDescent="0.25">
      <c r="A3279" s="5" t="s">
        <v>6461</v>
      </c>
      <c r="B3279" s="15" t="s">
        <v>6462</v>
      </c>
      <c r="C3279" s="20" t="s">
        <v>5053</v>
      </c>
      <c r="D3279" s="47">
        <v>3.6870434880256653E-2</v>
      </c>
      <c r="E3279" s="58">
        <v>3.685234859585762E-2</v>
      </c>
    </row>
    <row r="3280" spans="1:5" ht="30" x14ac:dyDescent="0.25">
      <c r="A3280" s="5" t="s">
        <v>6463</v>
      </c>
      <c r="B3280" s="15" t="s">
        <v>6464</v>
      </c>
      <c r="C3280" s="20" t="s">
        <v>5056</v>
      </c>
      <c r="D3280" s="51">
        <v>1.7140539057436399E-5</v>
      </c>
      <c r="E3280" s="62">
        <v>1.715407233859878E-5</v>
      </c>
    </row>
    <row r="3281" spans="1:5" ht="45" x14ac:dyDescent="0.25">
      <c r="A3281" s="5" t="s">
        <v>6465</v>
      </c>
      <c r="B3281" s="15" t="s">
        <v>6466</v>
      </c>
      <c r="C3281" s="20" t="s">
        <v>38</v>
      </c>
      <c r="D3281" s="47">
        <v>0.17499999701976776</v>
      </c>
      <c r="E3281" s="58">
        <v>0.17499999701976776</v>
      </c>
    </row>
    <row r="3282" spans="1:5" ht="45" x14ac:dyDescent="0.25">
      <c r="A3282" s="5" t="s">
        <v>6467</v>
      </c>
      <c r="B3282" s="15" t="s">
        <v>6468</v>
      </c>
      <c r="C3282" s="20" t="s">
        <v>30</v>
      </c>
      <c r="D3282" s="43">
        <v>52.101806640625</v>
      </c>
      <c r="E3282" s="54">
        <v>52.106212615966797</v>
      </c>
    </row>
    <row r="3283" spans="1:5" ht="45" x14ac:dyDescent="0.25">
      <c r="A3283" s="5" t="s">
        <v>6469</v>
      </c>
      <c r="B3283" s="15" t="s">
        <v>6470</v>
      </c>
      <c r="C3283" s="20" t="s">
        <v>41</v>
      </c>
      <c r="D3283" s="43">
        <v>63.770542144775391</v>
      </c>
      <c r="E3283" s="54">
        <v>58.004306793212891</v>
      </c>
    </row>
    <row r="3284" spans="1:5" ht="45" x14ac:dyDescent="0.25">
      <c r="A3284" s="5" t="s">
        <v>6471</v>
      </c>
      <c r="B3284" s="15" t="s">
        <v>6472</v>
      </c>
      <c r="C3284" s="20" t="s">
        <v>376</v>
      </c>
      <c r="D3284" s="47">
        <v>0.73089027404785156</v>
      </c>
      <c r="E3284" s="58">
        <v>0.73094695806503296</v>
      </c>
    </row>
    <row r="3285" spans="1:5" ht="45" x14ac:dyDescent="0.25">
      <c r="A3285" s="5" t="s">
        <v>6473</v>
      </c>
      <c r="B3285" s="15" t="s">
        <v>6474</v>
      </c>
      <c r="C3285" s="20" t="s">
        <v>371</v>
      </c>
      <c r="D3285" s="45">
        <v>218.08984375</v>
      </c>
      <c r="E3285" s="56">
        <v>218.10830688476562</v>
      </c>
    </row>
    <row r="3286" spans="1:5" ht="45" x14ac:dyDescent="0.25">
      <c r="A3286" s="5" t="s">
        <v>6475</v>
      </c>
      <c r="B3286" s="15" t="s">
        <v>6476</v>
      </c>
      <c r="C3286" s="20" t="s">
        <v>371</v>
      </c>
      <c r="D3286" s="48">
        <v>-2329.398681640625</v>
      </c>
      <c r="E3286" s="59">
        <v>-2329.380126953125</v>
      </c>
    </row>
    <row r="3287" spans="1:5" ht="45" x14ac:dyDescent="0.25">
      <c r="A3287" s="5" t="s">
        <v>6477</v>
      </c>
      <c r="B3287" s="15" t="s">
        <v>6478</v>
      </c>
      <c r="C3287" s="20"/>
      <c r="D3287" s="50">
        <v>-9.0312696993350983E-3</v>
      </c>
      <c r="E3287" s="61">
        <v>-9.0234652161598206E-3</v>
      </c>
    </row>
    <row r="3288" spans="1:5" ht="45" x14ac:dyDescent="0.25">
      <c r="A3288" s="5" t="s">
        <v>6479</v>
      </c>
      <c r="B3288" s="15" t="s">
        <v>6480</v>
      </c>
      <c r="C3288" s="20" t="s">
        <v>3759</v>
      </c>
      <c r="D3288" s="45">
        <v>987.08404541015625</v>
      </c>
      <c r="E3288" s="56">
        <v>987.08203125</v>
      </c>
    </row>
    <row r="3289" spans="1:5" ht="45" x14ac:dyDescent="0.25">
      <c r="A3289" s="5" t="s">
        <v>6481</v>
      </c>
      <c r="B3289" s="15" t="s">
        <v>6482</v>
      </c>
      <c r="C3289" s="20" t="s">
        <v>376</v>
      </c>
      <c r="D3289" s="42">
        <v>4.1815676689147949</v>
      </c>
      <c r="E3289" s="53">
        <v>4.1815690994262695</v>
      </c>
    </row>
    <row r="3290" spans="1:5" ht="45" x14ac:dyDescent="0.25">
      <c r="A3290" s="5" t="s">
        <v>6483</v>
      </c>
      <c r="B3290" s="15" t="s">
        <v>6484</v>
      </c>
      <c r="C3290" s="20" t="s">
        <v>5053</v>
      </c>
      <c r="D3290" s="47">
        <v>0.64330530166625977</v>
      </c>
      <c r="E3290" s="58">
        <v>0.6433100700378418</v>
      </c>
    </row>
    <row r="3291" spans="1:5" ht="45" x14ac:dyDescent="0.25">
      <c r="A3291" s="5" t="s">
        <v>6485</v>
      </c>
      <c r="B3291" s="15" t="s">
        <v>6486</v>
      </c>
      <c r="C3291" s="20" t="s">
        <v>5056</v>
      </c>
      <c r="D3291" s="52">
        <v>5.2775809308513999E-4</v>
      </c>
      <c r="E3291" s="63">
        <v>5.2772014169022441E-4</v>
      </c>
    </row>
    <row r="3292" spans="1:5" ht="30" x14ac:dyDescent="0.25">
      <c r="A3292" s="5" t="s">
        <v>6487</v>
      </c>
      <c r="B3292" s="15" t="s">
        <v>6488</v>
      </c>
      <c r="C3292" s="20" t="s">
        <v>38</v>
      </c>
      <c r="D3292" s="47">
        <v>0.39215686917304993</v>
      </c>
      <c r="E3292" s="58">
        <v>0.38108116388320923</v>
      </c>
    </row>
    <row r="3293" spans="1:5" ht="45" x14ac:dyDescent="0.25">
      <c r="A3293" s="5" t="s">
        <v>6489</v>
      </c>
      <c r="B3293" s="15" t="s">
        <v>6490</v>
      </c>
      <c r="C3293" s="20" t="s">
        <v>30</v>
      </c>
      <c r="D3293" s="43">
        <v>52.061996459960938</v>
      </c>
      <c r="E3293" s="54">
        <v>52.066844940185547</v>
      </c>
    </row>
    <row r="3294" spans="1:5" ht="45" x14ac:dyDescent="0.25">
      <c r="A3294" s="5" t="s">
        <v>6491</v>
      </c>
      <c r="B3294" s="15" t="s">
        <v>6492</v>
      </c>
      <c r="C3294" s="20" t="s">
        <v>41</v>
      </c>
      <c r="D3294" s="43">
        <v>63.333915710449219</v>
      </c>
      <c r="E3294" s="54">
        <v>57.606296539306641</v>
      </c>
    </row>
    <row r="3295" spans="1:5" ht="30" x14ac:dyDescent="0.25">
      <c r="A3295" s="5" t="s">
        <v>6493</v>
      </c>
      <c r="B3295" s="15" t="s">
        <v>6494</v>
      </c>
      <c r="C3295" s="20" t="s">
        <v>376</v>
      </c>
      <c r="D3295" s="47">
        <v>0.73036831617355347</v>
      </c>
      <c r="E3295" s="58">
        <v>0.73043143749237061</v>
      </c>
    </row>
    <row r="3296" spans="1:5" ht="30" x14ac:dyDescent="0.25">
      <c r="A3296" s="5" t="s">
        <v>6495</v>
      </c>
      <c r="B3296" s="15" t="s">
        <v>6496</v>
      </c>
      <c r="C3296" s="20" t="s">
        <v>371</v>
      </c>
      <c r="D3296" s="45">
        <v>217.94207763671875</v>
      </c>
      <c r="E3296" s="56">
        <v>217.96151733398437</v>
      </c>
    </row>
    <row r="3297" spans="1:5" ht="45" x14ac:dyDescent="0.25">
      <c r="A3297" s="5" t="s">
        <v>6497</v>
      </c>
      <c r="B3297" s="15" t="s">
        <v>6498</v>
      </c>
      <c r="C3297" s="20" t="s">
        <v>371</v>
      </c>
      <c r="D3297" s="48">
        <v>-2329.54638671875</v>
      </c>
      <c r="E3297" s="59">
        <v>-2329.527099609375</v>
      </c>
    </row>
    <row r="3298" spans="1:5" ht="45" x14ac:dyDescent="0.25">
      <c r="A3298" s="5" t="s">
        <v>6499</v>
      </c>
      <c r="B3298" s="15" t="s">
        <v>6500</v>
      </c>
      <c r="C3298" s="20"/>
      <c r="D3298" s="47">
        <v>-4.2088460177183151E-2</v>
      </c>
      <c r="E3298" s="58">
        <v>-4.0811825543642044E-2</v>
      </c>
    </row>
    <row r="3299" spans="1:5" ht="30" x14ac:dyDescent="0.25">
      <c r="A3299" s="5" t="s">
        <v>6501</v>
      </c>
      <c r="B3299" s="15" t="s">
        <v>6502</v>
      </c>
      <c r="C3299" s="20" t="s">
        <v>3759</v>
      </c>
      <c r="D3299" s="45">
        <v>987.112060546875</v>
      </c>
      <c r="E3299" s="56">
        <v>987.10931396484375</v>
      </c>
    </row>
    <row r="3300" spans="1:5" ht="45" x14ac:dyDescent="0.25">
      <c r="A3300" s="5" t="s">
        <v>6503</v>
      </c>
      <c r="B3300" s="15" t="s">
        <v>6504</v>
      </c>
      <c r="C3300" s="20" t="s">
        <v>376</v>
      </c>
      <c r="D3300" s="42">
        <v>4.1815042495727539</v>
      </c>
      <c r="E3300" s="53">
        <v>4.1815080642700195</v>
      </c>
    </row>
    <row r="3301" spans="1:5" ht="45" x14ac:dyDescent="0.25">
      <c r="A3301" s="5" t="s">
        <v>6505</v>
      </c>
      <c r="B3301" s="15" t="s">
        <v>6506</v>
      </c>
      <c r="C3301" s="20" t="s">
        <v>5053</v>
      </c>
      <c r="D3301" s="47">
        <v>0.64327383041381836</v>
      </c>
      <c r="E3301" s="58">
        <v>0.64327841997146606</v>
      </c>
    </row>
    <row r="3302" spans="1:5" ht="45" x14ac:dyDescent="0.25">
      <c r="A3302" s="5" t="s">
        <v>6507</v>
      </c>
      <c r="B3302" s="15" t="s">
        <v>6508</v>
      </c>
      <c r="C3302" s="20" t="s">
        <v>5056</v>
      </c>
      <c r="D3302" s="52">
        <v>5.2810501074418426E-4</v>
      </c>
      <c r="E3302" s="63">
        <v>5.2806298481300473E-4</v>
      </c>
    </row>
    <row r="3303" spans="1:5" ht="45" x14ac:dyDescent="0.25">
      <c r="A3303" s="5" t="s">
        <v>6509</v>
      </c>
      <c r="B3303" s="15" t="s">
        <v>6510</v>
      </c>
      <c r="C3303" s="20" t="s">
        <v>38</v>
      </c>
      <c r="D3303" s="47">
        <v>9.8499998450279236E-2</v>
      </c>
      <c r="E3303" s="58">
        <v>9.8499998450279236E-2</v>
      </c>
    </row>
    <row r="3304" spans="1:5" ht="45" x14ac:dyDescent="0.25">
      <c r="A3304" s="5" t="s">
        <v>6511</v>
      </c>
      <c r="B3304" s="15" t="s">
        <v>6512</v>
      </c>
      <c r="C3304" s="20" t="s">
        <v>30</v>
      </c>
      <c r="D3304" s="43">
        <v>45.512245178222656</v>
      </c>
      <c r="E3304" s="54">
        <v>45.512245178222656</v>
      </c>
    </row>
    <row r="3305" spans="1:5" ht="45" x14ac:dyDescent="0.25">
      <c r="A3305" s="5" t="s">
        <v>6513</v>
      </c>
      <c r="B3305" s="15" t="s">
        <v>6514</v>
      </c>
      <c r="C3305" s="20" t="s">
        <v>41</v>
      </c>
      <c r="D3305" s="45">
        <v>293.88421630859375</v>
      </c>
      <c r="E3305" s="56">
        <v>267.92196655273438</v>
      </c>
    </row>
    <row r="3306" spans="1:5" ht="45" x14ac:dyDescent="0.25">
      <c r="A3306" s="5" t="s">
        <v>6515</v>
      </c>
      <c r="B3306" s="15" t="s">
        <v>6516</v>
      </c>
      <c r="C3306" s="20" t="s">
        <v>376</v>
      </c>
      <c r="D3306" s="42">
        <v>7.3818659782409668</v>
      </c>
      <c r="E3306" s="53">
        <v>7.3945894241333008</v>
      </c>
    </row>
    <row r="3307" spans="1:5" ht="45" x14ac:dyDescent="0.25">
      <c r="A3307" s="5" t="s">
        <v>6517</v>
      </c>
      <c r="B3307" s="15" t="s">
        <v>6518</v>
      </c>
      <c r="C3307" s="20" t="s">
        <v>371</v>
      </c>
      <c r="D3307" s="48">
        <v>2337.249267578125</v>
      </c>
      <c r="E3307" s="59">
        <v>2341.3037109375</v>
      </c>
    </row>
    <row r="3308" spans="1:5" ht="45" x14ac:dyDescent="0.25">
      <c r="A3308" s="5" t="s">
        <v>6519</v>
      </c>
      <c r="B3308" s="15" t="s">
        <v>6520</v>
      </c>
      <c r="C3308" s="20" t="s">
        <v>371</v>
      </c>
      <c r="D3308" s="45">
        <v>-210.2393798828125</v>
      </c>
      <c r="E3308" s="56">
        <v>-206.18490600585937</v>
      </c>
    </row>
    <row r="3309" spans="1:5" ht="45" x14ac:dyDescent="0.25">
      <c r="A3309" s="5" t="s">
        <v>6521</v>
      </c>
      <c r="B3309" s="15" t="s">
        <v>6522</v>
      </c>
      <c r="C3309" s="20"/>
      <c r="D3309" s="47">
        <v>0.89714348316192627</v>
      </c>
      <c r="E3309" s="58">
        <v>0.89883792400360107</v>
      </c>
    </row>
    <row r="3310" spans="1:5" ht="45" x14ac:dyDescent="0.25">
      <c r="A3310" s="5" t="s">
        <v>6523</v>
      </c>
      <c r="B3310" s="15" t="s">
        <v>6524</v>
      </c>
      <c r="C3310" s="20" t="s">
        <v>3759</v>
      </c>
      <c r="D3310" s="47">
        <v>7.4908025562763214E-2</v>
      </c>
      <c r="E3310" s="58">
        <v>7.4766822159290314E-2</v>
      </c>
    </row>
    <row r="3311" spans="1:5" ht="45" x14ac:dyDescent="0.25">
      <c r="A3311" s="5" t="s">
        <v>6525</v>
      </c>
      <c r="B3311" s="15" t="s">
        <v>6526</v>
      </c>
      <c r="C3311" s="20" t="s">
        <v>376</v>
      </c>
      <c r="D3311" s="42">
        <v>4.1797065734863281</v>
      </c>
      <c r="E3311" s="53">
        <v>4.1797065734863281</v>
      </c>
    </row>
    <row r="3312" spans="1:5" ht="45" x14ac:dyDescent="0.25">
      <c r="A3312" s="5" t="s">
        <v>6527</v>
      </c>
      <c r="B3312" s="15" t="s">
        <v>6528</v>
      </c>
      <c r="C3312" s="20" t="s">
        <v>5053</v>
      </c>
      <c r="D3312" s="47">
        <v>1.9935069605708122E-2</v>
      </c>
      <c r="E3312" s="58">
        <v>1.9935069605708122E-2</v>
      </c>
    </row>
    <row r="3313" spans="1:5" ht="45" x14ac:dyDescent="0.25">
      <c r="A3313" s="5" t="s">
        <v>6529</v>
      </c>
      <c r="B3313" s="15" t="s">
        <v>6530</v>
      </c>
      <c r="C3313" s="20" t="s">
        <v>5056</v>
      </c>
      <c r="D3313" s="51">
        <v>1.0479676348040812E-5</v>
      </c>
      <c r="E3313" s="62">
        <v>1.0479676348040812E-5</v>
      </c>
    </row>
    <row r="3314" spans="1:5" ht="30" x14ac:dyDescent="0.25">
      <c r="A3314" s="5" t="s">
        <v>6531</v>
      </c>
      <c r="B3314" s="15" t="s">
        <v>6532</v>
      </c>
      <c r="C3314" s="20" t="s">
        <v>38</v>
      </c>
      <c r="D3314" s="47">
        <v>0.40000000596046448</v>
      </c>
      <c r="E3314" s="58">
        <v>0.38870280981063843</v>
      </c>
    </row>
    <row r="3315" spans="1:5" ht="30" x14ac:dyDescent="0.25">
      <c r="A3315" s="5" t="s">
        <v>6533</v>
      </c>
      <c r="B3315" s="15" t="s">
        <v>6534</v>
      </c>
      <c r="C3315" s="20" t="s">
        <v>30</v>
      </c>
      <c r="D3315" s="43">
        <v>75.856826782226563</v>
      </c>
      <c r="E3315" s="54">
        <v>75.169769287109375</v>
      </c>
    </row>
    <row r="3316" spans="1:5" ht="30" x14ac:dyDescent="0.25">
      <c r="A3316" s="5" t="s">
        <v>6535</v>
      </c>
      <c r="B3316" s="15" t="s">
        <v>6536</v>
      </c>
      <c r="C3316" s="20" t="s">
        <v>41</v>
      </c>
      <c r="D3316" s="43">
        <v>13.921784400939941</v>
      </c>
      <c r="E3316" s="54">
        <v>12.33935546875</v>
      </c>
    </row>
    <row r="3317" spans="1:5" ht="30" x14ac:dyDescent="0.25">
      <c r="A3317" s="5" t="s">
        <v>6537</v>
      </c>
      <c r="B3317" s="15" t="s">
        <v>6538</v>
      </c>
      <c r="C3317" s="20" t="s">
        <v>376</v>
      </c>
      <c r="D3317" s="42">
        <v>7.2350888252258301</v>
      </c>
      <c r="E3317" s="53">
        <v>7.2517476081848145</v>
      </c>
    </row>
    <row r="3318" spans="1:5" ht="30" x14ac:dyDescent="0.25">
      <c r="A3318" s="5" t="s">
        <v>6539</v>
      </c>
      <c r="B3318" s="15" t="s">
        <v>6540</v>
      </c>
      <c r="C3318" s="20" t="s">
        <v>371</v>
      </c>
      <c r="D3318" s="48">
        <v>2484.623046875</v>
      </c>
      <c r="E3318" s="59">
        <v>2486.1552734375</v>
      </c>
    </row>
    <row r="3319" spans="1:5" ht="30" x14ac:dyDescent="0.25">
      <c r="A3319" s="5" t="s">
        <v>6541</v>
      </c>
      <c r="B3319" s="15" t="s">
        <v>6542</v>
      </c>
      <c r="C3319" s="20" t="s">
        <v>371</v>
      </c>
      <c r="D3319" s="43">
        <v>-62.865493774414063</v>
      </c>
      <c r="E3319" s="54">
        <v>-61.33319091796875</v>
      </c>
    </row>
    <row r="3320" spans="1:5" ht="30" x14ac:dyDescent="0.25">
      <c r="A3320" s="5" t="s">
        <v>6543</v>
      </c>
      <c r="B3320" s="15" t="s">
        <v>6544</v>
      </c>
      <c r="C3320" s="20"/>
      <c r="D3320" s="47">
        <v>0.93468672037124634</v>
      </c>
      <c r="E3320" s="58">
        <v>0.93589597940444946</v>
      </c>
    </row>
    <row r="3321" spans="1:5" ht="30" x14ac:dyDescent="0.25">
      <c r="A3321" s="5" t="s">
        <v>6545</v>
      </c>
      <c r="B3321" s="15" t="s">
        <v>6546</v>
      </c>
      <c r="C3321" s="20" t="s">
        <v>3759</v>
      </c>
      <c r="D3321" s="47">
        <v>0.26793608069419861</v>
      </c>
      <c r="E3321" s="58">
        <v>0.26050466299057007</v>
      </c>
    </row>
    <row r="3322" spans="1:5" ht="30" x14ac:dyDescent="0.25">
      <c r="A3322" s="5" t="s">
        <v>6547</v>
      </c>
      <c r="B3322" s="15" t="s">
        <v>6548</v>
      </c>
      <c r="C3322" s="20" t="s">
        <v>376</v>
      </c>
      <c r="D3322" s="42">
        <v>4.1933045387268066</v>
      </c>
      <c r="E3322" s="53">
        <v>4.192845344543457</v>
      </c>
    </row>
    <row r="3323" spans="1:5" ht="30" x14ac:dyDescent="0.25">
      <c r="A3323" s="5" t="s">
        <v>6549</v>
      </c>
      <c r="B3323" s="15" t="s">
        <v>6550</v>
      </c>
      <c r="C3323" s="20" t="s">
        <v>5053</v>
      </c>
      <c r="D3323" s="47">
        <v>2.2502120584249496E-2</v>
      </c>
      <c r="E3323" s="58">
        <v>2.2440331056714058E-2</v>
      </c>
    </row>
    <row r="3324" spans="1:5" ht="30" x14ac:dyDescent="0.25">
      <c r="A3324" s="5" t="s">
        <v>6551</v>
      </c>
      <c r="B3324" s="15" t="s">
        <v>6552</v>
      </c>
      <c r="C3324" s="20" t="s">
        <v>5056</v>
      </c>
      <c r="D3324" s="51">
        <v>1.1460077985248063E-5</v>
      </c>
      <c r="E3324" s="62">
        <v>1.1437155080784578E-5</v>
      </c>
    </row>
    <row r="3325" spans="1:5" ht="45" x14ac:dyDescent="0.25">
      <c r="A3325" s="5" t="s">
        <v>6553</v>
      </c>
      <c r="B3325" s="15" t="s">
        <v>6554</v>
      </c>
      <c r="C3325" s="20" t="s">
        <v>38</v>
      </c>
      <c r="D3325" s="47">
        <v>0.17499999701976776</v>
      </c>
      <c r="E3325" s="58">
        <v>0.17499999701976776</v>
      </c>
    </row>
    <row r="3326" spans="1:5" ht="45" x14ac:dyDescent="0.25">
      <c r="A3326" s="5" t="s">
        <v>6555</v>
      </c>
      <c r="B3326" s="15" t="s">
        <v>6556</v>
      </c>
      <c r="C3326" s="20" t="s">
        <v>30</v>
      </c>
      <c r="D3326" s="43">
        <v>57.20068359375</v>
      </c>
      <c r="E3326" s="54">
        <v>57.20068359375</v>
      </c>
    </row>
    <row r="3327" spans="1:5" ht="45" x14ac:dyDescent="0.25">
      <c r="A3327" s="5" t="s">
        <v>6557</v>
      </c>
      <c r="B3327" s="15" t="s">
        <v>6558</v>
      </c>
      <c r="C3327" s="20" t="s">
        <v>41</v>
      </c>
      <c r="D3327" s="47">
        <v>0.43662744760513306</v>
      </c>
      <c r="E3327" s="58">
        <v>0.39801186323165894</v>
      </c>
    </row>
    <row r="3328" spans="1:5" ht="45" x14ac:dyDescent="0.25">
      <c r="A3328" s="5" t="s">
        <v>6559</v>
      </c>
      <c r="B3328" s="15" t="s">
        <v>6560</v>
      </c>
      <c r="C3328" s="20" t="s">
        <v>376</v>
      </c>
      <c r="D3328" s="47">
        <v>0.79592645168304443</v>
      </c>
      <c r="E3328" s="58">
        <v>0.79592645168304443</v>
      </c>
    </row>
    <row r="3329" spans="1:5" ht="45" x14ac:dyDescent="0.25">
      <c r="A3329" s="5" t="s">
        <v>6561</v>
      </c>
      <c r="B3329" s="15" t="s">
        <v>6562</v>
      </c>
      <c r="C3329" s="20" t="s">
        <v>371</v>
      </c>
      <c r="D3329" s="45">
        <v>239.4447021484375</v>
      </c>
      <c r="E3329" s="56">
        <v>239.4447021484375</v>
      </c>
    </row>
    <row r="3330" spans="1:5" ht="45" x14ac:dyDescent="0.25">
      <c r="A3330" s="5" t="s">
        <v>6563</v>
      </c>
      <c r="B3330" s="15" t="s">
        <v>6564</v>
      </c>
      <c r="C3330" s="20" t="s">
        <v>371</v>
      </c>
      <c r="D3330" s="48">
        <v>-2308.0439453125</v>
      </c>
      <c r="E3330" s="59">
        <v>-2308.0439453125</v>
      </c>
    </row>
    <row r="3331" spans="1:5" ht="45" x14ac:dyDescent="0.25">
      <c r="A3331" s="5" t="s">
        <v>6565</v>
      </c>
      <c r="B3331" s="15" t="s">
        <v>6566</v>
      </c>
      <c r="C3331" s="20"/>
      <c r="D3331" s="51">
        <v>4.0167456916151423E-8</v>
      </c>
      <c r="E3331" s="62">
        <v>4.0167456916151423E-8</v>
      </c>
    </row>
    <row r="3332" spans="1:5" ht="45" x14ac:dyDescent="0.25">
      <c r="A3332" s="5" t="s">
        <v>6567</v>
      </c>
      <c r="B3332" s="15" t="s">
        <v>6568</v>
      </c>
      <c r="C3332" s="20" t="s">
        <v>3759</v>
      </c>
      <c r="D3332" s="45">
        <v>984.29034423828125</v>
      </c>
      <c r="E3332" s="56">
        <v>984.29034423828125</v>
      </c>
    </row>
    <row r="3333" spans="1:5" ht="45" x14ac:dyDescent="0.25">
      <c r="A3333" s="5" t="s">
        <v>6569</v>
      </c>
      <c r="B3333" s="15" t="s">
        <v>6570</v>
      </c>
      <c r="C3333" s="20" t="s">
        <v>376</v>
      </c>
      <c r="D3333" s="42">
        <v>4.1834301948547363</v>
      </c>
      <c r="E3333" s="53">
        <v>4.1834301948547363</v>
      </c>
    </row>
    <row r="3334" spans="1:5" ht="45" x14ac:dyDescent="0.25">
      <c r="A3334" s="5" t="s">
        <v>6571</v>
      </c>
      <c r="B3334" s="15" t="s">
        <v>6572</v>
      </c>
      <c r="C3334" s="20" t="s">
        <v>5053</v>
      </c>
      <c r="D3334" s="47">
        <v>0.64858484268188477</v>
      </c>
      <c r="E3334" s="58">
        <v>0.64858484268188477</v>
      </c>
    </row>
    <row r="3335" spans="1:5" ht="45" x14ac:dyDescent="0.25">
      <c r="A3335" s="5" t="s">
        <v>6573</v>
      </c>
      <c r="B3335" s="15" t="s">
        <v>6574</v>
      </c>
      <c r="C3335" s="20" t="s">
        <v>5056</v>
      </c>
      <c r="D3335" s="52">
        <v>4.8667812370695174E-4</v>
      </c>
      <c r="E3335" s="63">
        <v>4.8667812370695174E-4</v>
      </c>
    </row>
    <row r="3336" spans="1:5" ht="30" x14ac:dyDescent="0.25">
      <c r="A3336" s="5" t="s">
        <v>6575</v>
      </c>
      <c r="B3336" s="15" t="s">
        <v>6576</v>
      </c>
      <c r="C3336" s="20" t="s">
        <v>38</v>
      </c>
      <c r="D3336" s="45">
        <v>120.30952453613281</v>
      </c>
      <c r="E3336" s="56">
        <v>116.51738739013672</v>
      </c>
    </row>
    <row r="3337" spans="1:5" ht="30" x14ac:dyDescent="0.25">
      <c r="A3337" s="5" t="s">
        <v>6577</v>
      </c>
      <c r="B3337" s="15" t="s">
        <v>6578</v>
      </c>
      <c r="C3337" s="20" t="s">
        <v>30</v>
      </c>
      <c r="D3337" s="45">
        <v>158.07695007324219</v>
      </c>
      <c r="E3337" s="56">
        <v>157.94029235839844</v>
      </c>
    </row>
    <row r="3338" spans="1:5" ht="30" x14ac:dyDescent="0.25">
      <c r="A3338" s="5" t="s">
        <v>6579</v>
      </c>
      <c r="B3338" s="15" t="s">
        <v>6580</v>
      </c>
      <c r="C3338" s="20" t="s">
        <v>41</v>
      </c>
      <c r="D3338" s="45">
        <v>204.58982849121094</v>
      </c>
      <c r="E3338" s="56">
        <v>186.49642944335937</v>
      </c>
    </row>
    <row r="3339" spans="1:5" ht="30" x14ac:dyDescent="0.25">
      <c r="A3339" s="5" t="s">
        <v>6581</v>
      </c>
      <c r="B3339" s="15" t="s">
        <v>6582</v>
      </c>
      <c r="C3339" s="20" t="s">
        <v>376</v>
      </c>
      <c r="D3339" s="42">
        <v>1.9103225469589233</v>
      </c>
      <c r="E3339" s="53">
        <v>1.9093884229660034</v>
      </c>
    </row>
    <row r="3340" spans="1:5" ht="30" x14ac:dyDescent="0.25">
      <c r="A3340" s="5" t="s">
        <v>6583</v>
      </c>
      <c r="B3340" s="15" t="s">
        <v>6584</v>
      </c>
      <c r="C3340" s="20" t="s">
        <v>371</v>
      </c>
      <c r="D3340" s="45">
        <v>673.99658203125</v>
      </c>
      <c r="E3340" s="56">
        <v>673.17913818359375</v>
      </c>
    </row>
    <row r="3341" spans="1:5" ht="30" x14ac:dyDescent="0.25">
      <c r="A3341" s="5" t="s">
        <v>6585</v>
      </c>
      <c r="B3341" s="15" t="s">
        <v>6586</v>
      </c>
      <c r="C3341" s="20" t="s">
        <v>371</v>
      </c>
      <c r="D3341" s="48">
        <v>-1873.491943359375</v>
      </c>
      <c r="E3341" s="59">
        <v>-1874.309326171875</v>
      </c>
    </row>
    <row r="3342" spans="1:5" ht="30" x14ac:dyDescent="0.25">
      <c r="A3342" s="5" t="s">
        <v>6587</v>
      </c>
      <c r="B3342" s="15" t="s">
        <v>6588</v>
      </c>
      <c r="C3342" s="20"/>
      <c r="D3342" s="47">
        <v>-0.68654161691665649</v>
      </c>
      <c r="E3342" s="58">
        <v>-0.66123789548873901</v>
      </c>
    </row>
    <row r="3343" spans="1:5" ht="30" x14ac:dyDescent="0.25">
      <c r="A3343" s="5" t="s">
        <v>6589</v>
      </c>
      <c r="B3343" s="15" t="s">
        <v>6590</v>
      </c>
      <c r="C3343" s="20" t="s">
        <v>3759</v>
      </c>
      <c r="D3343" s="45">
        <v>915.96661376953125</v>
      </c>
      <c r="E3343" s="56">
        <v>915.88189697265625</v>
      </c>
    </row>
    <row r="3344" spans="1:5" ht="30" x14ac:dyDescent="0.25">
      <c r="A3344" s="5" t="s">
        <v>6591</v>
      </c>
      <c r="B3344" s="15" t="s">
        <v>6592</v>
      </c>
      <c r="C3344" s="20" t="s">
        <v>376</v>
      </c>
      <c r="D3344" s="42">
        <v>4.2947955131530762</v>
      </c>
      <c r="E3344" s="53">
        <v>4.2956228256225586</v>
      </c>
    </row>
    <row r="3345" spans="1:5" ht="30" x14ac:dyDescent="0.25">
      <c r="A3345" s="5" t="s">
        <v>6593</v>
      </c>
      <c r="B3345" s="15" t="s">
        <v>6594</v>
      </c>
      <c r="C3345" s="20" t="s">
        <v>5053</v>
      </c>
      <c r="D3345" s="47">
        <v>0.69062769412994385</v>
      </c>
      <c r="E3345" s="58">
        <v>0.69040322303771973</v>
      </c>
    </row>
    <row r="3346" spans="1:5" ht="30" x14ac:dyDescent="0.25">
      <c r="A3346" s="5" t="s">
        <v>6595</v>
      </c>
      <c r="B3346" s="15" t="s">
        <v>6596</v>
      </c>
      <c r="C3346" s="20" t="s">
        <v>5056</v>
      </c>
      <c r="D3346" s="52">
        <v>1.7476109496783465E-4</v>
      </c>
      <c r="E3346" s="63">
        <v>1.7482918337918818E-4</v>
      </c>
    </row>
    <row r="3347" spans="1:5" ht="45" x14ac:dyDescent="0.25">
      <c r="A3347" s="5" t="s">
        <v>6597</v>
      </c>
      <c r="B3347" s="15" t="s">
        <v>6598</v>
      </c>
      <c r="C3347" s="20" t="s">
        <v>38</v>
      </c>
      <c r="D3347" s="45">
        <v>120.30952453613281</v>
      </c>
      <c r="E3347" s="56">
        <v>116.51738739013672</v>
      </c>
    </row>
    <row r="3348" spans="1:5" ht="60" x14ac:dyDescent="0.25">
      <c r="A3348" s="5" t="s">
        <v>6599</v>
      </c>
      <c r="B3348" s="15" t="s">
        <v>6600</v>
      </c>
      <c r="C3348" s="20" t="s">
        <v>30</v>
      </c>
      <c r="D3348" s="45">
        <v>158.07701110839844</v>
      </c>
      <c r="E3348" s="56">
        <v>157.94029235839844</v>
      </c>
    </row>
    <row r="3349" spans="1:5" ht="60" x14ac:dyDescent="0.25">
      <c r="A3349" s="5" t="s">
        <v>6601</v>
      </c>
      <c r="B3349" s="15" t="s">
        <v>6602</v>
      </c>
      <c r="C3349" s="20" t="s">
        <v>41</v>
      </c>
      <c r="D3349" s="43">
        <v>10.257743835449219</v>
      </c>
      <c r="E3349" s="53">
        <v>9.2402362823486328</v>
      </c>
    </row>
    <row r="3350" spans="1:5" ht="45" x14ac:dyDescent="0.25">
      <c r="A3350" s="5" t="s">
        <v>6603</v>
      </c>
      <c r="B3350" s="15" t="s">
        <v>6604</v>
      </c>
      <c r="C3350" s="20" t="s">
        <v>376</v>
      </c>
      <c r="D3350" s="42">
        <v>1.9103231430053711</v>
      </c>
      <c r="E3350" s="53">
        <v>1.9093884229660034</v>
      </c>
    </row>
    <row r="3351" spans="1:5" ht="45" x14ac:dyDescent="0.25">
      <c r="A3351" s="5" t="s">
        <v>6605</v>
      </c>
      <c r="B3351" s="15" t="s">
        <v>6606</v>
      </c>
      <c r="C3351" s="20" t="s">
        <v>371</v>
      </c>
      <c r="D3351" s="45">
        <v>673.996826171875</v>
      </c>
      <c r="E3351" s="56">
        <v>673.17913818359375</v>
      </c>
    </row>
    <row r="3352" spans="1:5" ht="60" x14ac:dyDescent="0.25">
      <c r="A3352" s="5" t="s">
        <v>6607</v>
      </c>
      <c r="B3352" s="15" t="s">
        <v>6608</v>
      </c>
      <c r="C3352" s="20" t="s">
        <v>371</v>
      </c>
      <c r="D3352" s="48">
        <v>-1873.49169921875</v>
      </c>
      <c r="E3352" s="59">
        <v>-1874.309326171875</v>
      </c>
    </row>
    <row r="3353" spans="1:5" ht="60" x14ac:dyDescent="0.25">
      <c r="A3353" s="5" t="s">
        <v>6609</v>
      </c>
      <c r="B3353" s="15" t="s">
        <v>6610</v>
      </c>
      <c r="C3353" s="20"/>
      <c r="D3353" s="47">
        <v>-0.68654137849807739</v>
      </c>
      <c r="E3353" s="58">
        <v>-0.66123789548873901</v>
      </c>
    </row>
    <row r="3354" spans="1:5" ht="45" x14ac:dyDescent="0.25">
      <c r="A3354" s="5" t="s">
        <v>6611</v>
      </c>
      <c r="B3354" s="15" t="s">
        <v>6612</v>
      </c>
      <c r="C3354" s="20" t="s">
        <v>3759</v>
      </c>
      <c r="D3354" s="45">
        <v>915.966552734375</v>
      </c>
      <c r="E3354" s="56">
        <v>915.88189697265625</v>
      </c>
    </row>
    <row r="3355" spans="1:5" ht="60" x14ac:dyDescent="0.25">
      <c r="A3355" s="5" t="s">
        <v>6613</v>
      </c>
      <c r="B3355" s="15" t="s">
        <v>6614</v>
      </c>
      <c r="C3355" s="20" t="s">
        <v>376</v>
      </c>
      <c r="D3355" s="42">
        <v>4.2947955131530762</v>
      </c>
      <c r="E3355" s="53">
        <v>4.2956228256225586</v>
      </c>
    </row>
    <row r="3356" spans="1:5" ht="60" x14ac:dyDescent="0.25">
      <c r="A3356" s="5" t="s">
        <v>6615</v>
      </c>
      <c r="B3356" s="15" t="s">
        <v>6616</v>
      </c>
      <c r="C3356" s="20" t="s">
        <v>5053</v>
      </c>
      <c r="D3356" s="47">
        <v>0.69062763452529907</v>
      </c>
      <c r="E3356" s="58">
        <v>0.69040322303771973</v>
      </c>
    </row>
    <row r="3357" spans="1:5" ht="60" x14ac:dyDescent="0.25">
      <c r="A3357" s="5" t="s">
        <v>6617</v>
      </c>
      <c r="B3357" s="15" t="s">
        <v>6618</v>
      </c>
      <c r="C3357" s="20" t="s">
        <v>5056</v>
      </c>
      <c r="D3357" s="52">
        <v>1.7476100765634328E-4</v>
      </c>
      <c r="E3357" s="63">
        <v>1.7482918337918818E-4</v>
      </c>
    </row>
    <row r="3358" spans="1:5" ht="30" x14ac:dyDescent="0.25">
      <c r="A3358" s="5" t="s">
        <v>6619</v>
      </c>
      <c r="B3358" s="15" t="s">
        <v>6620</v>
      </c>
      <c r="C3358" s="20" t="s">
        <v>38</v>
      </c>
      <c r="D3358" s="45">
        <v>120.30952453613281</v>
      </c>
      <c r="E3358" s="56">
        <v>116.51738739013672</v>
      </c>
    </row>
    <row r="3359" spans="1:5" ht="30" x14ac:dyDescent="0.25">
      <c r="A3359" s="5" t="s">
        <v>6621</v>
      </c>
      <c r="B3359" s="15" t="s">
        <v>6622</v>
      </c>
      <c r="C3359" s="20" t="s">
        <v>30</v>
      </c>
      <c r="D3359" s="45">
        <v>158.07695007324219</v>
      </c>
      <c r="E3359" s="56">
        <v>157.94029235839844</v>
      </c>
    </row>
    <row r="3360" spans="1:5" ht="30" x14ac:dyDescent="0.25">
      <c r="A3360" s="5" t="s">
        <v>6623</v>
      </c>
      <c r="B3360" s="15" t="s">
        <v>6624</v>
      </c>
      <c r="C3360" s="20" t="s">
        <v>41</v>
      </c>
      <c r="D3360" s="45">
        <v>204.58981323242187</v>
      </c>
      <c r="E3360" s="56">
        <v>186.49641418457031</v>
      </c>
    </row>
    <row r="3361" spans="1:5" ht="30" x14ac:dyDescent="0.25">
      <c r="A3361" s="5" t="s">
        <v>6625</v>
      </c>
      <c r="B3361" s="15" t="s">
        <v>6626</v>
      </c>
      <c r="C3361" s="20" t="s">
        <v>376</v>
      </c>
      <c r="D3361" s="42">
        <v>1.9103225469589233</v>
      </c>
      <c r="E3361" s="53">
        <v>1.9093884229660034</v>
      </c>
    </row>
    <row r="3362" spans="1:5" ht="30" x14ac:dyDescent="0.25">
      <c r="A3362" s="5" t="s">
        <v>6627</v>
      </c>
      <c r="B3362" s="15" t="s">
        <v>6628</v>
      </c>
      <c r="C3362" s="20" t="s">
        <v>371</v>
      </c>
      <c r="D3362" s="45">
        <v>673.99658203125</v>
      </c>
      <c r="E3362" s="56">
        <v>673.17913818359375</v>
      </c>
    </row>
    <row r="3363" spans="1:5" ht="30" x14ac:dyDescent="0.25">
      <c r="A3363" s="5" t="s">
        <v>6629</v>
      </c>
      <c r="B3363" s="15" t="s">
        <v>6630</v>
      </c>
      <c r="C3363" s="20" t="s">
        <v>371</v>
      </c>
      <c r="D3363" s="48">
        <v>-1873.491943359375</v>
      </c>
      <c r="E3363" s="59">
        <v>-1874.309326171875</v>
      </c>
    </row>
    <row r="3364" spans="1:5" ht="30" x14ac:dyDescent="0.25">
      <c r="A3364" s="5" t="s">
        <v>6631</v>
      </c>
      <c r="B3364" s="15" t="s">
        <v>6632</v>
      </c>
      <c r="C3364" s="20"/>
      <c r="D3364" s="47">
        <v>-0.68654161691665649</v>
      </c>
      <c r="E3364" s="58">
        <v>-0.66123789548873901</v>
      </c>
    </row>
    <row r="3365" spans="1:5" ht="30" x14ac:dyDescent="0.25">
      <c r="A3365" s="5" t="s">
        <v>6633</v>
      </c>
      <c r="B3365" s="15" t="s">
        <v>6634</v>
      </c>
      <c r="C3365" s="20" t="s">
        <v>3759</v>
      </c>
      <c r="D3365" s="45">
        <v>915.96661376953125</v>
      </c>
      <c r="E3365" s="56">
        <v>915.88189697265625</v>
      </c>
    </row>
    <row r="3366" spans="1:5" ht="30" x14ac:dyDescent="0.25">
      <c r="A3366" s="5" t="s">
        <v>6635</v>
      </c>
      <c r="B3366" s="15" t="s">
        <v>6636</v>
      </c>
      <c r="C3366" s="20" t="s">
        <v>376</v>
      </c>
      <c r="D3366" s="42">
        <v>4.2947955131530762</v>
      </c>
      <c r="E3366" s="53">
        <v>4.2956228256225586</v>
      </c>
    </row>
    <row r="3367" spans="1:5" ht="30" x14ac:dyDescent="0.25">
      <c r="A3367" s="5" t="s">
        <v>6637</v>
      </c>
      <c r="B3367" s="15" t="s">
        <v>6638</v>
      </c>
      <c r="C3367" s="20" t="s">
        <v>5053</v>
      </c>
      <c r="D3367" s="47">
        <v>0.69062769412994385</v>
      </c>
      <c r="E3367" s="58">
        <v>0.69040322303771973</v>
      </c>
    </row>
    <row r="3368" spans="1:5" ht="30" x14ac:dyDescent="0.25">
      <c r="A3368" s="5" t="s">
        <v>6639</v>
      </c>
      <c r="B3368" s="15" t="s">
        <v>6640</v>
      </c>
      <c r="C3368" s="20" t="s">
        <v>5056</v>
      </c>
      <c r="D3368" s="52">
        <v>1.7476109496783465E-4</v>
      </c>
      <c r="E3368" s="63">
        <v>1.7482918337918818E-4</v>
      </c>
    </row>
    <row r="3369" spans="1:5" ht="30" x14ac:dyDescent="0.25">
      <c r="A3369" s="5" t="s">
        <v>6641</v>
      </c>
      <c r="B3369" s="15" t="s">
        <v>6642</v>
      </c>
      <c r="C3369" s="20" t="s">
        <v>38</v>
      </c>
      <c r="D3369" s="45">
        <v>120.30952453613281</v>
      </c>
      <c r="E3369" s="56">
        <v>116.51738739013672</v>
      </c>
    </row>
    <row r="3370" spans="1:5" ht="30" x14ac:dyDescent="0.25">
      <c r="A3370" s="5" t="s">
        <v>6643</v>
      </c>
      <c r="B3370" s="15" t="s">
        <v>6644</v>
      </c>
      <c r="C3370" s="20" t="s">
        <v>30</v>
      </c>
      <c r="D3370" s="45">
        <v>158.07701110839844</v>
      </c>
      <c r="E3370" s="56">
        <v>157.94029235839844</v>
      </c>
    </row>
    <row r="3371" spans="1:5" ht="30" x14ac:dyDescent="0.25">
      <c r="A3371" s="5" t="s">
        <v>6645</v>
      </c>
      <c r="B3371" s="15" t="s">
        <v>6646</v>
      </c>
      <c r="C3371" s="20" t="s">
        <v>41</v>
      </c>
      <c r="D3371" s="45">
        <v>409.17962646484375</v>
      </c>
      <c r="E3371" s="56">
        <v>372.99282836914062</v>
      </c>
    </row>
    <row r="3372" spans="1:5" ht="30" x14ac:dyDescent="0.25">
      <c r="A3372" s="5" t="s">
        <v>6647</v>
      </c>
      <c r="B3372" s="15" t="s">
        <v>6648</v>
      </c>
      <c r="C3372" s="20" t="s">
        <v>376</v>
      </c>
      <c r="D3372" s="42">
        <v>1.9103231430053711</v>
      </c>
      <c r="E3372" s="53">
        <v>1.9093884229660034</v>
      </c>
    </row>
    <row r="3373" spans="1:5" ht="30" x14ac:dyDescent="0.25">
      <c r="A3373" s="5" t="s">
        <v>6649</v>
      </c>
      <c r="B3373" s="15" t="s">
        <v>6650</v>
      </c>
      <c r="C3373" s="20" t="s">
        <v>371</v>
      </c>
      <c r="D3373" s="45">
        <v>673.996826171875</v>
      </c>
      <c r="E3373" s="56">
        <v>673.17913818359375</v>
      </c>
    </row>
    <row r="3374" spans="1:5" ht="30" x14ac:dyDescent="0.25">
      <c r="A3374" s="5" t="s">
        <v>6651</v>
      </c>
      <c r="B3374" s="15" t="s">
        <v>6652</v>
      </c>
      <c r="C3374" s="20" t="s">
        <v>371</v>
      </c>
      <c r="D3374" s="48">
        <v>-1873.49169921875</v>
      </c>
      <c r="E3374" s="59">
        <v>-1874.309326171875</v>
      </c>
    </row>
    <row r="3375" spans="1:5" ht="30" x14ac:dyDescent="0.25">
      <c r="A3375" s="5" t="s">
        <v>6653</v>
      </c>
      <c r="B3375" s="15" t="s">
        <v>6654</v>
      </c>
      <c r="C3375" s="20"/>
      <c r="D3375" s="47">
        <v>-0.68654137849807739</v>
      </c>
      <c r="E3375" s="58">
        <v>-0.66123789548873901</v>
      </c>
    </row>
    <row r="3376" spans="1:5" ht="30" x14ac:dyDescent="0.25">
      <c r="A3376" s="5" t="s">
        <v>6655</v>
      </c>
      <c r="B3376" s="15" t="s">
        <v>6656</v>
      </c>
      <c r="C3376" s="20" t="s">
        <v>3759</v>
      </c>
      <c r="D3376" s="45">
        <v>915.966552734375</v>
      </c>
      <c r="E3376" s="56">
        <v>915.88189697265625</v>
      </c>
    </row>
    <row r="3377" spans="1:5" ht="30" x14ac:dyDescent="0.25">
      <c r="A3377" s="5" t="s">
        <v>6657</v>
      </c>
      <c r="B3377" s="15" t="s">
        <v>6658</v>
      </c>
      <c r="C3377" s="20" t="s">
        <v>376</v>
      </c>
      <c r="D3377" s="42">
        <v>4.2947955131530762</v>
      </c>
      <c r="E3377" s="53">
        <v>4.2956228256225586</v>
      </c>
    </row>
    <row r="3378" spans="1:5" ht="30" x14ac:dyDescent="0.25">
      <c r="A3378" s="5" t="s">
        <v>6659</v>
      </c>
      <c r="B3378" s="15" t="s">
        <v>6660</v>
      </c>
      <c r="C3378" s="20" t="s">
        <v>5053</v>
      </c>
      <c r="D3378" s="47">
        <v>0.69062763452529907</v>
      </c>
      <c r="E3378" s="58">
        <v>0.69040322303771973</v>
      </c>
    </row>
    <row r="3379" spans="1:5" ht="30" x14ac:dyDescent="0.25">
      <c r="A3379" s="5" t="s">
        <v>6661</v>
      </c>
      <c r="B3379" s="15" t="s">
        <v>6662</v>
      </c>
      <c r="C3379" s="20" t="s">
        <v>5056</v>
      </c>
      <c r="D3379" s="52">
        <v>1.7476100765634328E-4</v>
      </c>
      <c r="E3379" s="63">
        <v>1.7482918337918818E-4</v>
      </c>
    </row>
    <row r="3380" spans="1:5" ht="30" x14ac:dyDescent="0.25">
      <c r="A3380" s="5" t="s">
        <v>6663</v>
      </c>
      <c r="B3380" s="15" t="s">
        <v>6664</v>
      </c>
      <c r="C3380" s="20" t="s">
        <v>38</v>
      </c>
      <c r="D3380" s="45">
        <v>120.30952453613281</v>
      </c>
      <c r="E3380" s="56">
        <v>116.51738739013672</v>
      </c>
    </row>
    <row r="3381" spans="1:5" ht="30" x14ac:dyDescent="0.25">
      <c r="A3381" s="5" t="s">
        <v>6665</v>
      </c>
      <c r="B3381" s="15" t="s">
        <v>6666</v>
      </c>
      <c r="C3381" s="20" t="s">
        <v>30</v>
      </c>
      <c r="D3381" s="45">
        <v>158.07695007324219</v>
      </c>
      <c r="E3381" s="56">
        <v>157.94029235839844</v>
      </c>
    </row>
    <row r="3382" spans="1:5" ht="30" x14ac:dyDescent="0.25">
      <c r="A3382" s="5" t="s">
        <v>6667</v>
      </c>
      <c r="B3382" s="15" t="s">
        <v>6668</v>
      </c>
      <c r="C3382" s="20" t="s">
        <v>41</v>
      </c>
      <c r="D3382" s="45">
        <v>204.58981323242187</v>
      </c>
      <c r="E3382" s="56">
        <v>186.49641418457031</v>
      </c>
    </row>
    <row r="3383" spans="1:5" ht="30" x14ac:dyDescent="0.25">
      <c r="A3383" s="5" t="s">
        <v>6669</v>
      </c>
      <c r="B3383" s="15" t="s">
        <v>6670</v>
      </c>
      <c r="C3383" s="20" t="s">
        <v>376</v>
      </c>
      <c r="D3383" s="42">
        <v>1.9103225469589233</v>
      </c>
      <c r="E3383" s="53">
        <v>1.9093884229660034</v>
      </c>
    </row>
    <row r="3384" spans="1:5" ht="30" x14ac:dyDescent="0.25">
      <c r="A3384" s="5" t="s">
        <v>6671</v>
      </c>
      <c r="B3384" s="15" t="s">
        <v>6672</v>
      </c>
      <c r="C3384" s="20" t="s">
        <v>371</v>
      </c>
      <c r="D3384" s="45">
        <v>673.99658203125</v>
      </c>
      <c r="E3384" s="56">
        <v>673.17913818359375</v>
      </c>
    </row>
    <row r="3385" spans="1:5" ht="30" x14ac:dyDescent="0.25">
      <c r="A3385" s="5" t="s">
        <v>6673</v>
      </c>
      <c r="B3385" s="15" t="s">
        <v>6674</v>
      </c>
      <c r="C3385" s="20" t="s">
        <v>371</v>
      </c>
      <c r="D3385" s="48">
        <v>-1873.491943359375</v>
      </c>
      <c r="E3385" s="59">
        <v>-1874.309326171875</v>
      </c>
    </row>
    <row r="3386" spans="1:5" ht="30" x14ac:dyDescent="0.25">
      <c r="A3386" s="5" t="s">
        <v>6675</v>
      </c>
      <c r="B3386" s="15" t="s">
        <v>6676</v>
      </c>
      <c r="C3386" s="20"/>
      <c r="D3386" s="47">
        <v>-0.68654161691665649</v>
      </c>
      <c r="E3386" s="58">
        <v>-0.66123789548873901</v>
      </c>
    </row>
    <row r="3387" spans="1:5" ht="30" x14ac:dyDescent="0.25">
      <c r="A3387" s="5" t="s">
        <v>6677</v>
      </c>
      <c r="B3387" s="15" t="s">
        <v>6678</v>
      </c>
      <c r="C3387" s="20" t="s">
        <v>3759</v>
      </c>
      <c r="D3387" s="45">
        <v>915.96661376953125</v>
      </c>
      <c r="E3387" s="56">
        <v>915.88189697265625</v>
      </c>
    </row>
    <row r="3388" spans="1:5" ht="30" x14ac:dyDescent="0.25">
      <c r="A3388" s="5" t="s">
        <v>6679</v>
      </c>
      <c r="B3388" s="15" t="s">
        <v>6680</v>
      </c>
      <c r="C3388" s="20" t="s">
        <v>376</v>
      </c>
      <c r="D3388" s="42">
        <v>4.2947955131530762</v>
      </c>
      <c r="E3388" s="53">
        <v>4.2956228256225586</v>
      </c>
    </row>
    <row r="3389" spans="1:5" ht="30" x14ac:dyDescent="0.25">
      <c r="A3389" s="5" t="s">
        <v>6681</v>
      </c>
      <c r="B3389" s="15" t="s">
        <v>6682</v>
      </c>
      <c r="C3389" s="20" t="s">
        <v>5053</v>
      </c>
      <c r="D3389" s="47">
        <v>0.69062769412994385</v>
      </c>
      <c r="E3389" s="58">
        <v>0.69040322303771973</v>
      </c>
    </row>
    <row r="3390" spans="1:5" ht="30" x14ac:dyDescent="0.25">
      <c r="A3390" s="5" t="s">
        <v>6683</v>
      </c>
      <c r="B3390" s="15" t="s">
        <v>6684</v>
      </c>
      <c r="C3390" s="20" t="s">
        <v>5056</v>
      </c>
      <c r="D3390" s="52">
        <v>1.7476109496783465E-4</v>
      </c>
      <c r="E3390" s="63">
        <v>1.7482918337918818E-4</v>
      </c>
    </row>
    <row r="3391" spans="1:5" ht="30" x14ac:dyDescent="0.25">
      <c r="A3391" s="5" t="s">
        <v>6685</v>
      </c>
      <c r="B3391" s="15" t="s">
        <v>6686</v>
      </c>
      <c r="C3391" s="20" t="s">
        <v>38</v>
      </c>
      <c r="D3391" s="45">
        <v>120.30952453613281</v>
      </c>
      <c r="E3391" s="56">
        <v>116.51738739013672</v>
      </c>
    </row>
    <row r="3392" spans="1:5" ht="30" x14ac:dyDescent="0.25">
      <c r="A3392" s="5" t="s">
        <v>6687</v>
      </c>
      <c r="B3392" s="15" t="s">
        <v>6688</v>
      </c>
      <c r="C3392" s="20" t="s">
        <v>30</v>
      </c>
      <c r="D3392" s="45">
        <v>152.19790649414062</v>
      </c>
      <c r="E3392" s="56">
        <v>152.25344848632812</v>
      </c>
    </row>
    <row r="3393" spans="1:5" ht="30" x14ac:dyDescent="0.25">
      <c r="A3393" s="5" t="s">
        <v>6689</v>
      </c>
      <c r="B3393" s="15" t="s">
        <v>6690</v>
      </c>
      <c r="C3393" s="20" t="s">
        <v>41</v>
      </c>
      <c r="D3393" s="51">
        <v>2.9418970370898023E-7</v>
      </c>
      <c r="E3393" s="62">
        <v>2.9418970370898023E-7</v>
      </c>
    </row>
    <row r="3394" spans="1:5" ht="30" x14ac:dyDescent="0.25">
      <c r="A3394" s="5" t="s">
        <v>6691</v>
      </c>
      <c r="B3394" s="15" t="s">
        <v>6692</v>
      </c>
      <c r="C3394" s="20" t="s">
        <v>376</v>
      </c>
      <c r="D3394" s="42">
        <v>1.8514775037765503</v>
      </c>
      <c r="E3394" s="53">
        <v>1.8524476289749146</v>
      </c>
    </row>
    <row r="3395" spans="1:5" ht="30" x14ac:dyDescent="0.25">
      <c r="A3395" s="5" t="s">
        <v>6693</v>
      </c>
      <c r="B3395" s="15" t="s">
        <v>6694</v>
      </c>
      <c r="C3395" s="20" t="s">
        <v>371</v>
      </c>
      <c r="D3395" s="45">
        <v>648.8021240234375</v>
      </c>
      <c r="E3395" s="56">
        <v>648.8021240234375</v>
      </c>
    </row>
    <row r="3396" spans="1:5" ht="30" x14ac:dyDescent="0.25">
      <c r="A3396" s="5" t="s">
        <v>6695</v>
      </c>
      <c r="B3396" s="15" t="s">
        <v>6696</v>
      </c>
      <c r="C3396" s="20" t="s">
        <v>371</v>
      </c>
      <c r="D3396" s="48">
        <v>-1898.6864013671875</v>
      </c>
      <c r="E3396" s="59">
        <v>-1898.6864013671875</v>
      </c>
    </row>
    <row r="3397" spans="1:5" ht="30" x14ac:dyDescent="0.25">
      <c r="A3397" s="5" t="s">
        <v>6697</v>
      </c>
      <c r="B3397" s="15" t="s">
        <v>6698</v>
      </c>
      <c r="C3397" s="20"/>
      <c r="D3397" s="47">
        <v>-0.70767199993133545</v>
      </c>
      <c r="E3397" s="58">
        <v>-0.68128687143325806</v>
      </c>
    </row>
    <row r="3398" spans="1:5" ht="30" x14ac:dyDescent="0.25">
      <c r="A3398" s="5" t="s">
        <v>6699</v>
      </c>
      <c r="B3398" s="15" t="s">
        <v>6700</v>
      </c>
      <c r="C3398" s="20" t="s">
        <v>3759</v>
      </c>
      <c r="D3398" s="45">
        <v>921.4483642578125</v>
      </c>
      <c r="E3398" s="56">
        <v>921.18902587890625</v>
      </c>
    </row>
    <row r="3399" spans="1:5" ht="30" x14ac:dyDescent="0.25">
      <c r="A3399" s="5" t="s">
        <v>6701</v>
      </c>
      <c r="B3399" s="15" t="s">
        <v>6702</v>
      </c>
      <c r="C3399" s="20" t="s">
        <v>376</v>
      </c>
      <c r="D3399" s="42">
        <v>4.2798681259155273</v>
      </c>
      <c r="E3399" s="53">
        <v>4.2811293601989746</v>
      </c>
    </row>
    <row r="3400" spans="1:5" ht="30" x14ac:dyDescent="0.25">
      <c r="A3400" s="5" t="s">
        <v>6703</v>
      </c>
      <c r="B3400" s="15" t="s">
        <v>6704</v>
      </c>
      <c r="C3400" s="20" t="s">
        <v>5053</v>
      </c>
      <c r="D3400" s="47">
        <v>0.69169658422470093</v>
      </c>
      <c r="E3400" s="58">
        <v>0.69144123792648315</v>
      </c>
    </row>
    <row r="3401" spans="1:5" ht="30" x14ac:dyDescent="0.25">
      <c r="A3401" s="5" t="s">
        <v>6705</v>
      </c>
      <c r="B3401" s="15" t="s">
        <v>6706</v>
      </c>
      <c r="C3401" s="20" t="s">
        <v>5056</v>
      </c>
      <c r="D3401" s="52">
        <v>1.8204200023319572E-4</v>
      </c>
      <c r="E3401" s="63">
        <v>1.8187519162893295E-4</v>
      </c>
    </row>
    <row r="3402" spans="1:5" ht="30" x14ac:dyDescent="0.25">
      <c r="A3402" s="5" t="s">
        <v>6707</v>
      </c>
      <c r="B3402" s="15" t="s">
        <v>6708</v>
      </c>
      <c r="C3402" s="20" t="s">
        <v>38</v>
      </c>
      <c r="D3402" s="45">
        <v>120.30952453613281</v>
      </c>
      <c r="E3402" s="56">
        <v>116.51738739013672</v>
      </c>
    </row>
    <row r="3403" spans="1:5" ht="30" x14ac:dyDescent="0.25">
      <c r="A3403" s="5" t="s">
        <v>6709</v>
      </c>
      <c r="B3403" s="15" t="s">
        <v>6710</v>
      </c>
      <c r="C3403" s="20" t="s">
        <v>30</v>
      </c>
      <c r="D3403" s="45">
        <v>152.19790649414062</v>
      </c>
      <c r="E3403" s="56">
        <v>152.25344848632812</v>
      </c>
    </row>
    <row r="3404" spans="1:5" ht="30" x14ac:dyDescent="0.25">
      <c r="A3404" s="5" t="s">
        <v>6711</v>
      </c>
      <c r="B3404" s="15" t="s">
        <v>6712</v>
      </c>
      <c r="C3404" s="20" t="s">
        <v>41</v>
      </c>
      <c r="D3404" s="51">
        <v>2.9418970370898023E-7</v>
      </c>
      <c r="E3404" s="62">
        <v>2.9418970370898023E-7</v>
      </c>
    </row>
    <row r="3405" spans="1:5" ht="30" x14ac:dyDescent="0.25">
      <c r="A3405" s="5" t="s">
        <v>6713</v>
      </c>
      <c r="B3405" s="15" t="s">
        <v>6714</v>
      </c>
      <c r="C3405" s="20" t="s">
        <v>376</v>
      </c>
      <c r="D3405" s="42">
        <v>1.8514775037765503</v>
      </c>
      <c r="E3405" s="53">
        <v>1.8524476289749146</v>
      </c>
    </row>
    <row r="3406" spans="1:5" ht="30" x14ac:dyDescent="0.25">
      <c r="A3406" s="5" t="s">
        <v>6715</v>
      </c>
      <c r="B3406" s="15" t="s">
        <v>6716</v>
      </c>
      <c r="C3406" s="20" t="s">
        <v>371</v>
      </c>
      <c r="D3406" s="45">
        <v>648.8021240234375</v>
      </c>
      <c r="E3406" s="56">
        <v>648.8021240234375</v>
      </c>
    </row>
    <row r="3407" spans="1:5" ht="30" x14ac:dyDescent="0.25">
      <c r="A3407" s="5" t="s">
        <v>6717</v>
      </c>
      <c r="B3407" s="15" t="s">
        <v>6718</v>
      </c>
      <c r="C3407" s="20" t="s">
        <v>371</v>
      </c>
      <c r="D3407" s="48">
        <v>-1898.6864013671875</v>
      </c>
      <c r="E3407" s="59">
        <v>-1898.6864013671875</v>
      </c>
    </row>
    <row r="3408" spans="1:5" ht="30" x14ac:dyDescent="0.25">
      <c r="A3408" s="5" t="s">
        <v>6719</v>
      </c>
      <c r="B3408" s="15" t="s">
        <v>6720</v>
      </c>
      <c r="C3408" s="20"/>
      <c r="D3408" s="47">
        <v>-0.70767199993133545</v>
      </c>
      <c r="E3408" s="58">
        <v>-0.68128687143325806</v>
      </c>
    </row>
    <row r="3409" spans="1:5" ht="30" x14ac:dyDescent="0.25">
      <c r="A3409" s="5" t="s">
        <v>6721</v>
      </c>
      <c r="B3409" s="15" t="s">
        <v>6722</v>
      </c>
      <c r="C3409" s="20" t="s">
        <v>3759</v>
      </c>
      <c r="D3409" s="45">
        <v>921.4483642578125</v>
      </c>
      <c r="E3409" s="56">
        <v>921.18902587890625</v>
      </c>
    </row>
    <row r="3410" spans="1:5" ht="30" x14ac:dyDescent="0.25">
      <c r="A3410" s="5" t="s">
        <v>6723</v>
      </c>
      <c r="B3410" s="15" t="s">
        <v>6724</v>
      </c>
      <c r="C3410" s="20" t="s">
        <v>376</v>
      </c>
      <c r="D3410" s="42">
        <v>4.2798681259155273</v>
      </c>
      <c r="E3410" s="53">
        <v>4.2811293601989746</v>
      </c>
    </row>
    <row r="3411" spans="1:5" ht="30" x14ac:dyDescent="0.25">
      <c r="A3411" s="5" t="s">
        <v>6725</v>
      </c>
      <c r="B3411" s="15" t="s">
        <v>6726</v>
      </c>
      <c r="C3411" s="20" t="s">
        <v>5053</v>
      </c>
      <c r="D3411" s="47">
        <v>0.69169658422470093</v>
      </c>
      <c r="E3411" s="58">
        <v>0.69144123792648315</v>
      </c>
    </row>
    <row r="3412" spans="1:5" ht="30" x14ac:dyDescent="0.25">
      <c r="A3412" s="5" t="s">
        <v>6727</v>
      </c>
      <c r="B3412" s="15" t="s">
        <v>6728</v>
      </c>
      <c r="C3412" s="20" t="s">
        <v>5056</v>
      </c>
      <c r="D3412" s="52">
        <v>1.8204200023319572E-4</v>
      </c>
      <c r="E3412" s="63">
        <v>1.8187519162893295E-4</v>
      </c>
    </row>
    <row r="3413" spans="1:5" ht="60" x14ac:dyDescent="0.25">
      <c r="A3413" s="5" t="s">
        <v>6729</v>
      </c>
      <c r="B3413" s="15" t="s">
        <v>6730</v>
      </c>
      <c r="C3413" s="20" t="s">
        <v>38</v>
      </c>
      <c r="D3413" s="43">
        <v>96.1446533203125</v>
      </c>
      <c r="E3413" s="54">
        <v>93.09320068359375</v>
      </c>
    </row>
    <row r="3414" spans="1:5" ht="60" x14ac:dyDescent="0.25">
      <c r="A3414" s="5" t="s">
        <v>6731</v>
      </c>
      <c r="B3414" s="15" t="s">
        <v>6732</v>
      </c>
      <c r="C3414" s="20" t="s">
        <v>30</v>
      </c>
      <c r="D3414" s="45">
        <v>460.00241088867187</v>
      </c>
      <c r="E3414" s="56">
        <v>460.00274658203125</v>
      </c>
    </row>
    <row r="3415" spans="1:5" ht="60" x14ac:dyDescent="0.25">
      <c r="A3415" s="5" t="s">
        <v>6733</v>
      </c>
      <c r="B3415" s="15" t="s">
        <v>6734</v>
      </c>
      <c r="C3415" s="20" t="s">
        <v>41</v>
      </c>
      <c r="D3415" s="45">
        <v>397.95263671875</v>
      </c>
      <c r="E3415" s="56">
        <v>362.86846923828125</v>
      </c>
    </row>
    <row r="3416" spans="1:5" ht="60" x14ac:dyDescent="0.25">
      <c r="A3416" s="5" t="s">
        <v>6735</v>
      </c>
      <c r="B3416" s="15" t="s">
        <v>6736</v>
      </c>
      <c r="C3416" s="20" t="s">
        <v>376</v>
      </c>
      <c r="D3416" s="42">
        <v>6.483363151550293</v>
      </c>
      <c r="E3416" s="53">
        <v>6.5030059814453125</v>
      </c>
    </row>
    <row r="3417" spans="1:5" ht="60" x14ac:dyDescent="0.25">
      <c r="A3417" s="5" t="s">
        <v>6737</v>
      </c>
      <c r="B3417" s="15" t="s">
        <v>6738</v>
      </c>
      <c r="C3417" s="20" t="s">
        <v>371</v>
      </c>
      <c r="D3417" s="44">
        <v>3275.2939453125</v>
      </c>
      <c r="E3417" s="55">
        <v>3279.822021484375</v>
      </c>
    </row>
    <row r="3418" spans="1:5" ht="60" x14ac:dyDescent="0.25">
      <c r="A3418" s="5" t="s">
        <v>6739</v>
      </c>
      <c r="B3418" s="15" t="s">
        <v>6740</v>
      </c>
      <c r="C3418" s="20" t="s">
        <v>371</v>
      </c>
      <c r="D3418" s="45">
        <v>727.805419921875</v>
      </c>
      <c r="E3418" s="56">
        <v>732.3333740234375</v>
      </c>
    </row>
    <row r="3419" spans="1:5" ht="60" x14ac:dyDescent="0.25">
      <c r="A3419" s="5" t="s">
        <v>6741</v>
      </c>
      <c r="B3419" s="15" t="s">
        <v>6742</v>
      </c>
      <c r="C3419" s="20"/>
      <c r="D3419" s="42">
        <v>1.4047603607177734</v>
      </c>
      <c r="E3419" s="53">
        <v>1.398601770401001</v>
      </c>
    </row>
    <row r="3420" spans="1:5" ht="60" x14ac:dyDescent="0.25">
      <c r="A3420" s="5" t="s">
        <v>6743</v>
      </c>
      <c r="B3420" s="15" t="s">
        <v>6744</v>
      </c>
      <c r="C3420" s="20" t="s">
        <v>3759</v>
      </c>
      <c r="D3420" s="43">
        <v>31.468648910522461</v>
      </c>
      <c r="E3420" s="54">
        <v>30.357854843139648</v>
      </c>
    </row>
    <row r="3421" spans="1:5" ht="60" x14ac:dyDescent="0.25">
      <c r="A3421" s="5" t="s">
        <v>6745</v>
      </c>
      <c r="B3421" s="15" t="s">
        <v>6746</v>
      </c>
      <c r="C3421" s="20" t="s">
        <v>376</v>
      </c>
      <c r="D3421" s="42">
        <v>2.6385846138000488</v>
      </c>
      <c r="E3421" s="53">
        <v>2.6152505874633789</v>
      </c>
    </row>
    <row r="3422" spans="1:5" ht="60" x14ac:dyDescent="0.25">
      <c r="A3422" s="5" t="s">
        <v>6747</v>
      </c>
      <c r="B3422" s="15" t="s">
        <v>6748</v>
      </c>
      <c r="C3422" s="20" t="s">
        <v>5053</v>
      </c>
      <c r="D3422" s="47">
        <v>7.1012355387210846E-2</v>
      </c>
      <c r="E3422" s="58">
        <v>7.0636354386806488E-2</v>
      </c>
    </row>
    <row r="3423" spans="1:5" ht="60" x14ac:dyDescent="0.25">
      <c r="A3423" s="5" t="s">
        <v>6749</v>
      </c>
      <c r="B3423" s="15" t="s">
        <v>6750</v>
      </c>
      <c r="C3423" s="20" t="s">
        <v>5056</v>
      </c>
      <c r="D3423" s="51">
        <v>2.7151621907250956E-5</v>
      </c>
      <c r="E3423" s="62">
        <v>2.7136240532854572E-5</v>
      </c>
    </row>
    <row r="3424" spans="1:5" ht="30" x14ac:dyDescent="0.25">
      <c r="A3424" s="5" t="s">
        <v>6751</v>
      </c>
      <c r="B3424" s="15" t="s">
        <v>6752</v>
      </c>
      <c r="C3424" s="20" t="s">
        <v>38</v>
      </c>
      <c r="D3424" s="42">
        <v>3.4473249912261963</v>
      </c>
      <c r="E3424" s="53">
        <v>3.4473249912261963</v>
      </c>
    </row>
    <row r="3425" spans="1:5" ht="30" x14ac:dyDescent="0.25">
      <c r="A3425" s="5" t="s">
        <v>6753</v>
      </c>
      <c r="B3425" s="15" t="s">
        <v>6754</v>
      </c>
      <c r="C3425" s="20" t="s">
        <v>30</v>
      </c>
      <c r="D3425" s="45">
        <v>138.328857421875</v>
      </c>
      <c r="E3425" s="56">
        <v>138.328857421875</v>
      </c>
    </row>
    <row r="3426" spans="1:5" ht="30" x14ac:dyDescent="0.25">
      <c r="A3426" s="5" t="s">
        <v>6755</v>
      </c>
      <c r="B3426" s="15" t="s">
        <v>6756</v>
      </c>
      <c r="C3426" s="20" t="s">
        <v>41</v>
      </c>
      <c r="D3426" s="45">
        <v>204.58981323242187</v>
      </c>
      <c r="E3426" s="56">
        <v>186.49641418457031</v>
      </c>
    </row>
    <row r="3427" spans="1:5" ht="30" x14ac:dyDescent="0.25">
      <c r="A3427" s="5" t="s">
        <v>6757</v>
      </c>
      <c r="B3427" s="15" t="s">
        <v>6758</v>
      </c>
      <c r="C3427" s="20" t="s">
        <v>376</v>
      </c>
      <c r="D3427" s="42">
        <v>1.8842158317565918</v>
      </c>
      <c r="E3427" s="53">
        <v>1.8842158317565918</v>
      </c>
    </row>
    <row r="3428" spans="1:5" ht="30" x14ac:dyDescent="0.25">
      <c r="A3428" s="5" t="s">
        <v>6759</v>
      </c>
      <c r="B3428" s="15" t="s">
        <v>6760</v>
      </c>
      <c r="C3428" s="20" t="s">
        <v>371</v>
      </c>
      <c r="D3428" s="45">
        <v>648.8021240234375</v>
      </c>
      <c r="E3428" s="56">
        <v>648.8021240234375</v>
      </c>
    </row>
    <row r="3429" spans="1:5" ht="30" x14ac:dyDescent="0.25">
      <c r="A3429" s="5" t="s">
        <v>6761</v>
      </c>
      <c r="B3429" s="15" t="s">
        <v>6762</v>
      </c>
      <c r="C3429" s="20" t="s">
        <v>371</v>
      </c>
      <c r="D3429" s="48">
        <v>-1898.6864013671875</v>
      </c>
      <c r="E3429" s="59">
        <v>-1898.6864013671875</v>
      </c>
    </row>
    <row r="3430" spans="1:5" ht="30" x14ac:dyDescent="0.25">
      <c r="A3430" s="5" t="s">
        <v>6763</v>
      </c>
      <c r="B3430" s="15" t="s">
        <v>6764</v>
      </c>
      <c r="C3430" s="20"/>
      <c r="D3430" s="47">
        <v>3.1067822128534317E-2</v>
      </c>
      <c r="E3430" s="58">
        <v>3.1067822128534317E-2</v>
      </c>
    </row>
    <row r="3431" spans="1:5" ht="30" x14ac:dyDescent="0.25">
      <c r="A3431" s="5" t="s">
        <v>6765</v>
      </c>
      <c r="B3431" s="15" t="s">
        <v>6766</v>
      </c>
      <c r="C3431" s="20" t="s">
        <v>3759</v>
      </c>
      <c r="D3431" s="43">
        <v>56.937770843505859</v>
      </c>
      <c r="E3431" s="54">
        <v>56.937770843505859</v>
      </c>
    </row>
    <row r="3432" spans="1:5" ht="30" x14ac:dyDescent="0.25">
      <c r="A3432" s="5" t="s">
        <v>6767</v>
      </c>
      <c r="B3432" s="15" t="s">
        <v>6768</v>
      </c>
      <c r="C3432" s="20" t="s">
        <v>376</v>
      </c>
      <c r="D3432" s="42">
        <v>4.2809076309204102</v>
      </c>
      <c r="E3432" s="53">
        <v>4.2809076309204102</v>
      </c>
    </row>
    <row r="3433" spans="1:5" ht="30" x14ac:dyDescent="0.25">
      <c r="A3433" s="5" t="s">
        <v>6769</v>
      </c>
      <c r="B3433" s="15" t="s">
        <v>6770</v>
      </c>
      <c r="C3433" s="20" t="s">
        <v>5053</v>
      </c>
      <c r="D3433" s="47">
        <v>2.9225748032331467E-2</v>
      </c>
      <c r="E3433" s="58">
        <v>2.9225748032331467E-2</v>
      </c>
    </row>
    <row r="3434" spans="1:5" ht="30" x14ac:dyDescent="0.25">
      <c r="A3434" s="5" t="s">
        <v>6771</v>
      </c>
      <c r="B3434" s="15" t="s">
        <v>6772</v>
      </c>
      <c r="C3434" s="20" t="s">
        <v>5056</v>
      </c>
      <c r="D3434" s="51">
        <v>1.3613910596177448E-5</v>
      </c>
      <c r="E3434" s="62">
        <v>1.3613910596177448E-5</v>
      </c>
    </row>
    <row r="3435" spans="1:5" ht="30" x14ac:dyDescent="0.25">
      <c r="A3435" s="5" t="s">
        <v>6773</v>
      </c>
      <c r="B3435" s="15" t="s">
        <v>6774</v>
      </c>
      <c r="C3435" s="20" t="s">
        <v>38</v>
      </c>
      <c r="D3435" s="42">
        <v>3.4473249912261963</v>
      </c>
      <c r="E3435" s="53">
        <v>3.4473249912261963</v>
      </c>
    </row>
    <row r="3436" spans="1:5" ht="30" x14ac:dyDescent="0.25">
      <c r="A3436" s="5" t="s">
        <v>6775</v>
      </c>
      <c r="B3436" s="15" t="s">
        <v>6776</v>
      </c>
      <c r="C3436" s="20" t="s">
        <v>30</v>
      </c>
      <c r="D3436" s="45">
        <v>138.328857421875</v>
      </c>
      <c r="E3436" s="56">
        <v>138.328857421875</v>
      </c>
    </row>
    <row r="3437" spans="1:5" ht="30" x14ac:dyDescent="0.25">
      <c r="A3437" s="5" t="s">
        <v>6777</v>
      </c>
      <c r="B3437" s="15" t="s">
        <v>6778</v>
      </c>
      <c r="C3437" s="20" t="s">
        <v>41</v>
      </c>
      <c r="D3437" s="45">
        <v>204.58982849121094</v>
      </c>
      <c r="E3437" s="56">
        <v>186.49642944335937</v>
      </c>
    </row>
    <row r="3438" spans="1:5" ht="30" x14ac:dyDescent="0.25">
      <c r="A3438" s="5" t="s">
        <v>6779</v>
      </c>
      <c r="B3438" s="15" t="s">
        <v>6780</v>
      </c>
      <c r="C3438" s="20" t="s">
        <v>376</v>
      </c>
      <c r="D3438" s="42">
        <v>1.8842158317565918</v>
      </c>
      <c r="E3438" s="53">
        <v>1.8842158317565918</v>
      </c>
    </row>
    <row r="3439" spans="1:5" ht="30" x14ac:dyDescent="0.25">
      <c r="A3439" s="5" t="s">
        <v>6781</v>
      </c>
      <c r="B3439" s="15" t="s">
        <v>6782</v>
      </c>
      <c r="C3439" s="20" t="s">
        <v>371</v>
      </c>
      <c r="D3439" s="45">
        <v>648.8021240234375</v>
      </c>
      <c r="E3439" s="56">
        <v>648.8021240234375</v>
      </c>
    </row>
    <row r="3440" spans="1:5" ht="30" x14ac:dyDescent="0.25">
      <c r="A3440" s="5" t="s">
        <v>6783</v>
      </c>
      <c r="B3440" s="15" t="s">
        <v>6784</v>
      </c>
      <c r="C3440" s="20" t="s">
        <v>371</v>
      </c>
      <c r="D3440" s="48">
        <v>-1898.6864013671875</v>
      </c>
      <c r="E3440" s="59">
        <v>-1898.6864013671875</v>
      </c>
    </row>
    <row r="3441" spans="1:5" ht="30" x14ac:dyDescent="0.25">
      <c r="A3441" s="5" t="s">
        <v>6785</v>
      </c>
      <c r="B3441" s="15" t="s">
        <v>6786</v>
      </c>
      <c r="C3441" s="20"/>
      <c r="D3441" s="47">
        <v>3.1067822128534317E-2</v>
      </c>
      <c r="E3441" s="58">
        <v>3.1067822128534317E-2</v>
      </c>
    </row>
    <row r="3442" spans="1:5" ht="30" x14ac:dyDescent="0.25">
      <c r="A3442" s="5" t="s">
        <v>6787</v>
      </c>
      <c r="B3442" s="15" t="s">
        <v>6788</v>
      </c>
      <c r="C3442" s="20" t="s">
        <v>3759</v>
      </c>
      <c r="D3442" s="43">
        <v>56.937770843505859</v>
      </c>
      <c r="E3442" s="54">
        <v>56.937770843505859</v>
      </c>
    </row>
    <row r="3443" spans="1:5" ht="30" x14ac:dyDescent="0.25">
      <c r="A3443" s="5" t="s">
        <v>6789</v>
      </c>
      <c r="B3443" s="15" t="s">
        <v>6790</v>
      </c>
      <c r="C3443" s="20" t="s">
        <v>376</v>
      </c>
      <c r="D3443" s="42">
        <v>4.2809076309204102</v>
      </c>
      <c r="E3443" s="53">
        <v>4.2809076309204102</v>
      </c>
    </row>
    <row r="3444" spans="1:5" ht="30" x14ac:dyDescent="0.25">
      <c r="A3444" s="5" t="s">
        <v>6791</v>
      </c>
      <c r="B3444" s="15" t="s">
        <v>6792</v>
      </c>
      <c r="C3444" s="20" t="s">
        <v>5053</v>
      </c>
      <c r="D3444" s="47">
        <v>2.9225748032331467E-2</v>
      </c>
      <c r="E3444" s="58">
        <v>2.9225748032331467E-2</v>
      </c>
    </row>
    <row r="3445" spans="1:5" ht="30" x14ac:dyDescent="0.25">
      <c r="A3445" s="5" t="s">
        <v>6793</v>
      </c>
      <c r="B3445" s="15" t="s">
        <v>6794</v>
      </c>
      <c r="C3445" s="20" t="s">
        <v>5056</v>
      </c>
      <c r="D3445" s="51">
        <v>1.3613910596177448E-5</v>
      </c>
      <c r="E3445" s="62">
        <v>1.3613910596177448E-5</v>
      </c>
    </row>
    <row r="3446" spans="1:5" ht="30" x14ac:dyDescent="0.25">
      <c r="A3446" s="5" t="s">
        <v>6795</v>
      </c>
      <c r="B3446" s="15" t="s">
        <v>6796</v>
      </c>
      <c r="C3446" s="20" t="s">
        <v>38</v>
      </c>
      <c r="D3446" s="42">
        <v>3.4473249912261963</v>
      </c>
      <c r="E3446" s="53">
        <v>3.4473249912261963</v>
      </c>
    </row>
    <row r="3447" spans="1:5" ht="30" x14ac:dyDescent="0.25">
      <c r="A3447" s="5" t="s">
        <v>6797</v>
      </c>
      <c r="B3447" s="15" t="s">
        <v>6798</v>
      </c>
      <c r="C3447" s="20" t="s">
        <v>30</v>
      </c>
      <c r="D3447" s="45">
        <v>138.328857421875</v>
      </c>
      <c r="E3447" s="56">
        <v>138.328857421875</v>
      </c>
    </row>
    <row r="3448" spans="1:5" ht="30" x14ac:dyDescent="0.25">
      <c r="A3448" s="5" t="s">
        <v>6799</v>
      </c>
      <c r="B3448" s="15" t="s">
        <v>6800</v>
      </c>
      <c r="C3448" s="20" t="s">
        <v>41</v>
      </c>
      <c r="D3448" s="51">
        <v>2.9418970370898023E-7</v>
      </c>
      <c r="E3448" s="62">
        <v>2.9418970370898023E-7</v>
      </c>
    </row>
    <row r="3449" spans="1:5" ht="30" x14ac:dyDescent="0.25">
      <c r="A3449" s="5" t="s">
        <v>6801</v>
      </c>
      <c r="B3449" s="15" t="s">
        <v>6802</v>
      </c>
      <c r="C3449" s="20" t="s">
        <v>376</v>
      </c>
      <c r="D3449" s="42">
        <v>1.8842158317565918</v>
      </c>
      <c r="E3449" s="53">
        <v>1.8842158317565918</v>
      </c>
    </row>
    <row r="3450" spans="1:5" ht="30" x14ac:dyDescent="0.25">
      <c r="A3450" s="5" t="s">
        <v>6803</v>
      </c>
      <c r="B3450" s="15" t="s">
        <v>6804</v>
      </c>
      <c r="C3450" s="20" t="s">
        <v>371</v>
      </c>
      <c r="D3450" s="45">
        <v>648.8021240234375</v>
      </c>
      <c r="E3450" s="56">
        <v>648.8021240234375</v>
      </c>
    </row>
    <row r="3451" spans="1:5" ht="30" x14ac:dyDescent="0.25">
      <c r="A3451" s="5" t="s">
        <v>6805</v>
      </c>
      <c r="B3451" s="15" t="s">
        <v>6806</v>
      </c>
      <c r="C3451" s="20" t="s">
        <v>371</v>
      </c>
      <c r="D3451" s="48">
        <v>-1898.6864013671875</v>
      </c>
      <c r="E3451" s="59">
        <v>-1898.6864013671875</v>
      </c>
    </row>
    <row r="3452" spans="1:5" ht="30" x14ac:dyDescent="0.25">
      <c r="A3452" s="5" t="s">
        <v>6807</v>
      </c>
      <c r="B3452" s="15" t="s">
        <v>6808</v>
      </c>
      <c r="C3452" s="20"/>
      <c r="D3452" s="47">
        <v>3.1067822128534317E-2</v>
      </c>
      <c r="E3452" s="58">
        <v>3.1067822128534317E-2</v>
      </c>
    </row>
    <row r="3453" spans="1:5" ht="30" x14ac:dyDescent="0.25">
      <c r="A3453" s="5" t="s">
        <v>6809</v>
      </c>
      <c r="B3453" s="15" t="s">
        <v>6810</v>
      </c>
      <c r="C3453" s="20" t="s">
        <v>3759</v>
      </c>
      <c r="D3453" s="43">
        <v>56.937770843505859</v>
      </c>
      <c r="E3453" s="54">
        <v>56.937770843505859</v>
      </c>
    </row>
    <row r="3454" spans="1:5" ht="30" x14ac:dyDescent="0.25">
      <c r="A3454" s="5" t="s">
        <v>6811</v>
      </c>
      <c r="B3454" s="15" t="s">
        <v>6812</v>
      </c>
      <c r="C3454" s="20" t="s">
        <v>376</v>
      </c>
      <c r="D3454" s="42">
        <v>4.2809076309204102</v>
      </c>
      <c r="E3454" s="53">
        <v>4.2809076309204102</v>
      </c>
    </row>
    <row r="3455" spans="1:5" ht="30" x14ac:dyDescent="0.25">
      <c r="A3455" s="5" t="s">
        <v>6813</v>
      </c>
      <c r="B3455" s="15" t="s">
        <v>6814</v>
      </c>
      <c r="C3455" s="20" t="s">
        <v>5053</v>
      </c>
      <c r="D3455" s="47">
        <v>2.9225748032331467E-2</v>
      </c>
      <c r="E3455" s="58">
        <v>2.9225748032331467E-2</v>
      </c>
    </row>
    <row r="3456" spans="1:5" ht="30" x14ac:dyDescent="0.25">
      <c r="A3456" s="5" t="s">
        <v>6815</v>
      </c>
      <c r="B3456" s="15" t="s">
        <v>6816</v>
      </c>
      <c r="C3456" s="20" t="s">
        <v>5056</v>
      </c>
      <c r="D3456" s="51">
        <v>1.3613910596177448E-5</v>
      </c>
      <c r="E3456" s="62">
        <v>1.3613910596177448E-5</v>
      </c>
    </row>
    <row r="3457" spans="1:5" ht="30" x14ac:dyDescent="0.25">
      <c r="A3457" s="5" t="s">
        <v>6817</v>
      </c>
      <c r="B3457" s="15" t="s">
        <v>6818</v>
      </c>
      <c r="C3457" s="20" t="s">
        <v>38</v>
      </c>
      <c r="D3457" s="42">
        <v>1.0135135650634766</v>
      </c>
      <c r="E3457" s="53">
        <v>1.0135135650634766</v>
      </c>
    </row>
    <row r="3458" spans="1:5" ht="30" x14ac:dyDescent="0.25">
      <c r="A3458" s="5" t="s">
        <v>6819</v>
      </c>
      <c r="B3458" s="15" t="s">
        <v>6820</v>
      </c>
      <c r="C3458" s="20" t="s">
        <v>30</v>
      </c>
      <c r="D3458" s="43">
        <v>29.241628646850586</v>
      </c>
      <c r="E3458" s="54">
        <v>27.322345733642578</v>
      </c>
    </row>
    <row r="3459" spans="1:5" ht="30" x14ac:dyDescent="0.25">
      <c r="A3459" s="5" t="s">
        <v>6821</v>
      </c>
      <c r="B3459" s="15" t="s">
        <v>6822</v>
      </c>
      <c r="C3459" s="20" t="s">
        <v>41</v>
      </c>
      <c r="D3459" s="44">
        <v>15118.5244140625</v>
      </c>
      <c r="E3459" s="55">
        <v>13806.7119140625</v>
      </c>
    </row>
    <row r="3460" spans="1:5" ht="30" x14ac:dyDescent="0.25">
      <c r="A3460" s="5" t="s">
        <v>6823</v>
      </c>
      <c r="B3460" s="15" t="s">
        <v>6824</v>
      </c>
      <c r="C3460" s="20" t="s">
        <v>376</v>
      </c>
      <c r="D3460" s="47">
        <v>0.42629286646842957</v>
      </c>
      <c r="E3460" s="58">
        <v>0.39967441558837891</v>
      </c>
    </row>
    <row r="3461" spans="1:5" ht="30" x14ac:dyDescent="0.25">
      <c r="A3461" s="5" t="s">
        <v>6825</v>
      </c>
      <c r="B3461" s="15" t="s">
        <v>6826</v>
      </c>
      <c r="C3461" s="20" t="s">
        <v>371</v>
      </c>
      <c r="D3461" s="45">
        <v>122.57333374023437</v>
      </c>
      <c r="E3461" s="56">
        <v>114.54670715332031</v>
      </c>
    </row>
    <row r="3462" spans="1:5" ht="30" x14ac:dyDescent="0.25">
      <c r="A3462" s="5" t="s">
        <v>6827</v>
      </c>
      <c r="B3462" s="15" t="s">
        <v>6828</v>
      </c>
      <c r="C3462" s="20" t="s">
        <v>371</v>
      </c>
      <c r="D3462" s="48">
        <v>-2424.915283203125</v>
      </c>
      <c r="E3462" s="59">
        <v>-2432.94189453125</v>
      </c>
    </row>
    <row r="3463" spans="1:5" ht="30" x14ac:dyDescent="0.25">
      <c r="A3463" s="5" t="s">
        <v>6829</v>
      </c>
      <c r="B3463" s="15" t="s">
        <v>6830</v>
      </c>
      <c r="C3463" s="20"/>
      <c r="D3463" s="47">
        <v>-0.13137394189834595</v>
      </c>
      <c r="E3463" s="58">
        <v>-0.13493101298809052</v>
      </c>
    </row>
    <row r="3464" spans="1:5" ht="30" x14ac:dyDescent="0.25">
      <c r="A3464" s="5" t="s">
        <v>6831</v>
      </c>
      <c r="B3464" s="15" t="s">
        <v>6832</v>
      </c>
      <c r="C3464" s="20" t="s">
        <v>3759</v>
      </c>
      <c r="D3464" s="45">
        <v>995.91595458984375</v>
      </c>
      <c r="E3464" s="56">
        <v>996.46563720703125</v>
      </c>
    </row>
    <row r="3465" spans="1:5" ht="30" x14ac:dyDescent="0.25">
      <c r="A3465" s="5" t="s">
        <v>6833</v>
      </c>
      <c r="B3465" s="15" t="s">
        <v>6834</v>
      </c>
      <c r="C3465" s="20" t="s">
        <v>376</v>
      </c>
      <c r="D3465" s="42">
        <v>4.1782875061035156</v>
      </c>
      <c r="E3465" s="53">
        <v>4.1786408424377441</v>
      </c>
    </row>
    <row r="3466" spans="1:5" ht="30" x14ac:dyDescent="0.25">
      <c r="A3466" s="5" t="s">
        <v>6835</v>
      </c>
      <c r="B3466" s="15" t="s">
        <v>6836</v>
      </c>
      <c r="C3466" s="20" t="s">
        <v>5053</v>
      </c>
      <c r="D3466" s="47">
        <v>0.6144338846206665</v>
      </c>
      <c r="E3466" s="58">
        <v>0.61158531904220581</v>
      </c>
    </row>
    <row r="3467" spans="1:5" ht="30" x14ac:dyDescent="0.25">
      <c r="A3467" s="5" t="s">
        <v>6837</v>
      </c>
      <c r="B3467" s="15" t="s">
        <v>6838</v>
      </c>
      <c r="C3467" s="20" t="s">
        <v>5056</v>
      </c>
      <c r="D3467" s="52">
        <v>8.0939120380207896E-4</v>
      </c>
      <c r="E3467" s="63">
        <v>8.4395898738875985E-4</v>
      </c>
    </row>
    <row r="3468" spans="1:5" ht="30" x14ac:dyDescent="0.25">
      <c r="A3468" s="5" t="s">
        <v>6839</v>
      </c>
      <c r="B3468" s="15" t="s">
        <v>6840</v>
      </c>
      <c r="C3468" s="20" t="s">
        <v>38</v>
      </c>
      <c r="D3468" s="43">
        <v>86.449996948242188</v>
      </c>
      <c r="E3468" s="54">
        <v>83.700004577636719</v>
      </c>
    </row>
    <row r="3469" spans="1:5" ht="30" x14ac:dyDescent="0.25">
      <c r="A3469" s="5" t="s">
        <v>6841</v>
      </c>
      <c r="B3469" s="15" t="s">
        <v>6842</v>
      </c>
      <c r="C3469" s="20" t="s">
        <v>30</v>
      </c>
      <c r="D3469" s="45">
        <v>536.45916748046875</v>
      </c>
      <c r="E3469" s="56">
        <v>535.4361572265625</v>
      </c>
    </row>
    <row r="3470" spans="1:5" ht="30" x14ac:dyDescent="0.25">
      <c r="A3470" s="5" t="s">
        <v>6843</v>
      </c>
      <c r="B3470" s="15" t="s">
        <v>6844</v>
      </c>
      <c r="C3470" s="20" t="s">
        <v>41</v>
      </c>
      <c r="D3470" s="45">
        <v>408.21038818359375</v>
      </c>
      <c r="E3470" s="56">
        <v>372.10870361328125</v>
      </c>
    </row>
    <row r="3471" spans="1:5" ht="30" x14ac:dyDescent="0.25">
      <c r="A3471" s="5" t="s">
        <v>6845</v>
      </c>
      <c r="B3471" s="15" t="s">
        <v>6846</v>
      </c>
      <c r="C3471" s="20" t="s">
        <v>376</v>
      </c>
      <c r="D3471" s="42">
        <v>6.7973861694335938</v>
      </c>
      <c r="E3471" s="53">
        <v>6.8119029998779297</v>
      </c>
    </row>
    <row r="3472" spans="1:5" ht="30" x14ac:dyDescent="0.25">
      <c r="A3472" s="5" t="s">
        <v>6847</v>
      </c>
      <c r="B3472" s="15" t="s">
        <v>6848</v>
      </c>
      <c r="C3472" s="20" t="s">
        <v>371</v>
      </c>
      <c r="D3472" s="44">
        <v>3482.171630859375</v>
      </c>
      <c r="E3472" s="55">
        <v>3482.521484375</v>
      </c>
    </row>
    <row r="3473" spans="1:5" ht="30" x14ac:dyDescent="0.25">
      <c r="A3473" s="5" t="s">
        <v>6849</v>
      </c>
      <c r="B3473" s="15" t="s">
        <v>6850</v>
      </c>
      <c r="C3473" s="20" t="s">
        <v>371</v>
      </c>
      <c r="D3473" s="45">
        <v>934.68310546875</v>
      </c>
      <c r="E3473" s="56">
        <v>935.03277587890625</v>
      </c>
    </row>
    <row r="3474" spans="1:5" ht="30" x14ac:dyDescent="0.25">
      <c r="A3474" s="5" t="s">
        <v>6851</v>
      </c>
      <c r="B3474" s="15" t="s">
        <v>6852</v>
      </c>
      <c r="C3474" s="20"/>
      <c r="D3474" s="42">
        <v>1.5234719514846802</v>
      </c>
      <c r="E3474" s="53">
        <v>1.5143462419509888</v>
      </c>
    </row>
    <row r="3475" spans="1:5" ht="30" x14ac:dyDescent="0.25">
      <c r="A3475" s="5" t="s">
        <v>6853</v>
      </c>
      <c r="B3475" s="15" t="s">
        <v>6854</v>
      </c>
      <c r="C3475" s="20" t="s">
        <v>3759</v>
      </c>
      <c r="D3475" s="43">
        <v>24.527959823608398</v>
      </c>
      <c r="E3475" s="54">
        <v>23.738027572631836</v>
      </c>
    </row>
    <row r="3476" spans="1:5" ht="30" x14ac:dyDescent="0.25">
      <c r="A3476" s="5" t="s">
        <v>6855</v>
      </c>
      <c r="B3476" s="15" t="s">
        <v>6856</v>
      </c>
      <c r="C3476" s="20" t="s">
        <v>376</v>
      </c>
      <c r="D3476" s="42">
        <v>2.4340529441833496</v>
      </c>
      <c r="E3476" s="53">
        <v>2.4243423938751221</v>
      </c>
    </row>
    <row r="3477" spans="1:5" ht="30" x14ac:dyDescent="0.25">
      <c r="A3477" s="5" t="s">
        <v>6857</v>
      </c>
      <c r="B3477" s="15" t="s">
        <v>6858</v>
      </c>
      <c r="C3477" s="20" t="s">
        <v>5053</v>
      </c>
      <c r="D3477" s="47">
        <v>7.8111268579959869E-2</v>
      </c>
      <c r="E3477" s="58">
        <v>7.7746130526065826E-2</v>
      </c>
    </row>
    <row r="3478" spans="1:5" ht="30" x14ac:dyDescent="0.25">
      <c r="A3478" s="5" t="s">
        <v>6859</v>
      </c>
      <c r="B3478" s="15" t="s">
        <v>6860</v>
      </c>
      <c r="C3478" s="20" t="s">
        <v>5056</v>
      </c>
      <c r="D3478" s="51">
        <v>3.0377346774912439E-5</v>
      </c>
      <c r="E3478" s="62">
        <v>3.0319484721985646E-5</v>
      </c>
    </row>
    <row r="3479" spans="1:5" ht="45" x14ac:dyDescent="0.25">
      <c r="A3479" s="5" t="s">
        <v>6861</v>
      </c>
      <c r="B3479" s="15" t="s">
        <v>6862</v>
      </c>
      <c r="C3479" s="20" t="s">
        <v>38</v>
      </c>
      <c r="D3479" s="45">
        <v>119.48217010498047</v>
      </c>
      <c r="E3479" s="56">
        <v>115.69002532958984</v>
      </c>
    </row>
    <row r="3480" spans="1:5" ht="45" x14ac:dyDescent="0.25">
      <c r="A3480" s="5" t="s">
        <v>6863</v>
      </c>
      <c r="B3480" s="15" t="s">
        <v>6864</v>
      </c>
      <c r="C3480" s="20" t="s">
        <v>30</v>
      </c>
      <c r="D3480" s="45">
        <v>228.09410095214844</v>
      </c>
      <c r="E3480" s="56">
        <v>228.09370422363281</v>
      </c>
    </row>
    <row r="3481" spans="1:5" ht="45" x14ac:dyDescent="0.25">
      <c r="A3481" s="5" t="s">
        <v>6865</v>
      </c>
      <c r="B3481" s="15" t="s">
        <v>6866</v>
      </c>
      <c r="C3481" s="20" t="s">
        <v>41</v>
      </c>
      <c r="D3481" s="45">
        <v>388.66928100585937</v>
      </c>
      <c r="E3481" s="56">
        <v>354.54412841796875</v>
      </c>
    </row>
    <row r="3482" spans="1:5" ht="45" x14ac:dyDescent="0.25">
      <c r="A3482" s="5" t="s">
        <v>6867</v>
      </c>
      <c r="B3482" s="15" t="s">
        <v>6868</v>
      </c>
      <c r="C3482" s="20" t="s">
        <v>376</v>
      </c>
      <c r="D3482" s="42">
        <v>2.5747857093811035</v>
      </c>
      <c r="E3482" s="53">
        <v>2.5754868984222412</v>
      </c>
    </row>
    <row r="3483" spans="1:5" ht="45" x14ac:dyDescent="0.25">
      <c r="A3483" s="5" t="s">
        <v>6869</v>
      </c>
      <c r="B3483" s="15" t="s">
        <v>6870</v>
      </c>
      <c r="C3483" s="20" t="s">
        <v>371</v>
      </c>
      <c r="D3483" s="45">
        <v>983.4664306640625</v>
      </c>
      <c r="E3483" s="56">
        <v>983.36737060546875</v>
      </c>
    </row>
    <row r="3484" spans="1:5" ht="45" x14ac:dyDescent="0.25">
      <c r="A3484" s="5" t="s">
        <v>6871</v>
      </c>
      <c r="B3484" s="15" t="s">
        <v>6872</v>
      </c>
      <c r="C3484" s="20" t="s">
        <v>371</v>
      </c>
      <c r="D3484" s="48">
        <v>-1564.0220947265625</v>
      </c>
      <c r="E3484" s="59">
        <v>-1564.1212158203125</v>
      </c>
    </row>
    <row r="3485" spans="1:5" ht="45" x14ac:dyDescent="0.25">
      <c r="A3485" s="5" t="s">
        <v>6873</v>
      </c>
      <c r="B3485" s="15" t="s">
        <v>6874</v>
      </c>
      <c r="C3485" s="20"/>
      <c r="D3485" s="47">
        <v>-0.42235663533210754</v>
      </c>
      <c r="E3485" s="58">
        <v>-0.40164691209793091</v>
      </c>
    </row>
    <row r="3486" spans="1:5" ht="45" x14ac:dyDescent="0.25">
      <c r="A3486" s="5" t="s">
        <v>6875</v>
      </c>
      <c r="B3486" s="15" t="s">
        <v>6876</v>
      </c>
      <c r="C3486" s="20" t="s">
        <v>3759</v>
      </c>
      <c r="D3486" s="45">
        <v>838.1572265625</v>
      </c>
      <c r="E3486" s="56">
        <v>837.82366943359375</v>
      </c>
    </row>
    <row r="3487" spans="1:5" ht="45" x14ac:dyDescent="0.25">
      <c r="A3487" s="5" t="s">
        <v>6877</v>
      </c>
      <c r="B3487" s="15" t="s">
        <v>6878</v>
      </c>
      <c r="C3487" s="20" t="s">
        <v>376</v>
      </c>
      <c r="D3487" s="42">
        <v>4.5927424430847168</v>
      </c>
      <c r="E3487" s="53">
        <v>4.5956625938415527</v>
      </c>
    </row>
    <row r="3488" spans="1:5" ht="45" x14ac:dyDescent="0.25">
      <c r="A3488" s="5" t="s">
        <v>6879</v>
      </c>
      <c r="B3488" s="15" t="s">
        <v>6880</v>
      </c>
      <c r="C3488" s="20" t="s">
        <v>5053</v>
      </c>
      <c r="D3488" s="47">
        <v>0.65106874704360962</v>
      </c>
      <c r="E3488" s="58">
        <v>0.6506848931312561</v>
      </c>
    </row>
    <row r="3489" spans="1:5" ht="45" x14ac:dyDescent="0.25">
      <c r="A3489" s="5" t="s">
        <v>6881</v>
      </c>
      <c r="B3489" s="15" t="s">
        <v>6882</v>
      </c>
      <c r="C3489" s="20" t="s">
        <v>5056</v>
      </c>
      <c r="D3489" s="52">
        <v>1.1886290303664282E-4</v>
      </c>
      <c r="E3489" s="63">
        <v>1.1876781354658306E-4</v>
      </c>
    </row>
    <row r="3490" spans="1:5" ht="60" x14ac:dyDescent="0.25">
      <c r="A3490" s="5" t="s">
        <v>6883</v>
      </c>
      <c r="B3490" s="15" t="s">
        <v>6884</v>
      </c>
      <c r="C3490" s="20" t="s">
        <v>38</v>
      </c>
      <c r="D3490" s="43">
        <v>98.067550659179688</v>
      </c>
      <c r="E3490" s="54">
        <v>94.955062866210938</v>
      </c>
    </row>
    <row r="3491" spans="1:5" ht="60" x14ac:dyDescent="0.25">
      <c r="A3491" s="5" t="s">
        <v>6885</v>
      </c>
      <c r="B3491" s="15" t="s">
        <v>6886</v>
      </c>
      <c r="C3491" s="20" t="s">
        <v>30</v>
      </c>
      <c r="D3491" s="45">
        <v>411.50421142578125</v>
      </c>
      <c r="E3491" s="56">
        <v>411.50433349609375</v>
      </c>
    </row>
    <row r="3492" spans="1:5" ht="60" x14ac:dyDescent="0.25">
      <c r="A3492" s="5" t="s">
        <v>6887</v>
      </c>
      <c r="B3492" s="15" t="s">
        <v>6888</v>
      </c>
      <c r="C3492" s="20" t="s">
        <v>41</v>
      </c>
      <c r="D3492" s="45">
        <v>397.95263671875</v>
      </c>
      <c r="E3492" s="56">
        <v>362.86846923828125</v>
      </c>
    </row>
    <row r="3493" spans="1:5" ht="60" x14ac:dyDescent="0.25">
      <c r="A3493" s="5" t="s">
        <v>6889</v>
      </c>
      <c r="B3493" s="15" t="s">
        <v>6890</v>
      </c>
      <c r="C3493" s="20" t="s">
        <v>376</v>
      </c>
      <c r="D3493" s="42">
        <v>6.2788839340209961</v>
      </c>
      <c r="E3493" s="53">
        <v>6.3008251190185547</v>
      </c>
    </row>
    <row r="3494" spans="1:5" ht="60" x14ac:dyDescent="0.25">
      <c r="A3494" s="5" t="s">
        <v>6891</v>
      </c>
      <c r="B3494" s="15" t="s">
        <v>6892</v>
      </c>
      <c r="C3494" s="20" t="s">
        <v>371</v>
      </c>
      <c r="D3494" s="44">
        <v>3136.208740234375</v>
      </c>
      <c r="E3494" s="55">
        <v>3142.38623046875</v>
      </c>
    </row>
    <row r="3495" spans="1:5" ht="60" x14ac:dyDescent="0.25">
      <c r="A3495" s="5" t="s">
        <v>6893</v>
      </c>
      <c r="B3495" s="15" t="s">
        <v>6894</v>
      </c>
      <c r="C3495" s="20" t="s">
        <v>371</v>
      </c>
      <c r="D3495" s="45">
        <v>588.72027587890625</v>
      </c>
      <c r="E3495" s="56">
        <v>594.897705078125</v>
      </c>
    </row>
    <row r="3496" spans="1:5" ht="60" x14ac:dyDescent="0.25">
      <c r="A3496" s="5" t="s">
        <v>6895</v>
      </c>
      <c r="B3496" s="15" t="s">
        <v>6896</v>
      </c>
      <c r="C3496" s="20"/>
      <c r="D3496" s="42">
        <v>1.3063153028488159</v>
      </c>
      <c r="E3496" s="53">
        <v>1.3024687767028809</v>
      </c>
    </row>
    <row r="3497" spans="1:5" ht="60" x14ac:dyDescent="0.25">
      <c r="A3497" s="5" t="s">
        <v>6897</v>
      </c>
      <c r="B3497" s="15" t="s">
        <v>6898</v>
      </c>
      <c r="C3497" s="20" t="s">
        <v>3759</v>
      </c>
      <c r="D3497" s="43">
        <v>35.865024566650391</v>
      </c>
      <c r="E3497" s="54">
        <v>34.533588409423828</v>
      </c>
    </row>
    <row r="3498" spans="1:5" ht="60" x14ac:dyDescent="0.25">
      <c r="A3498" s="5" t="s">
        <v>6899</v>
      </c>
      <c r="B3498" s="15" t="s">
        <v>6900</v>
      </c>
      <c r="C3498" s="20" t="s">
        <v>376</v>
      </c>
      <c r="D3498" s="42">
        <v>2.9442014694213867</v>
      </c>
      <c r="E3498" s="53">
        <v>2.9026339054107666</v>
      </c>
    </row>
    <row r="3499" spans="1:5" ht="60" x14ac:dyDescent="0.25">
      <c r="A3499" s="5" t="s">
        <v>6901</v>
      </c>
      <c r="B3499" s="15" t="s">
        <v>6902</v>
      </c>
      <c r="C3499" s="20" t="s">
        <v>5053</v>
      </c>
      <c r="D3499" s="47">
        <v>6.7520067095756531E-2</v>
      </c>
      <c r="E3499" s="58">
        <v>6.6992953419685364E-2</v>
      </c>
    </row>
    <row r="3500" spans="1:5" ht="60" x14ac:dyDescent="0.25">
      <c r="A3500" s="5" t="s">
        <v>6903</v>
      </c>
      <c r="B3500" s="15" t="s">
        <v>6904</v>
      </c>
      <c r="C3500" s="20" t="s">
        <v>5056</v>
      </c>
      <c r="D3500" s="51">
        <v>2.5009889213833958E-5</v>
      </c>
      <c r="E3500" s="62">
        <v>2.4995804778882302E-5</v>
      </c>
    </row>
    <row r="3501" spans="1:5" ht="45" x14ac:dyDescent="0.25">
      <c r="A3501" s="5" t="s">
        <v>6905</v>
      </c>
      <c r="B3501" s="15" t="s">
        <v>6906</v>
      </c>
      <c r="C3501" s="20" t="s">
        <v>38</v>
      </c>
      <c r="D3501" s="45">
        <v>120.30952453613281</v>
      </c>
      <c r="E3501" s="56">
        <v>116.51738739013672</v>
      </c>
    </row>
    <row r="3502" spans="1:5" ht="60" x14ac:dyDescent="0.25">
      <c r="A3502" s="5" t="s">
        <v>6907</v>
      </c>
      <c r="B3502" s="15" t="s">
        <v>6908</v>
      </c>
      <c r="C3502" s="20" t="s">
        <v>30</v>
      </c>
      <c r="D3502" s="45">
        <v>158.07701110839844</v>
      </c>
      <c r="E3502" s="56">
        <v>157.94029235839844</v>
      </c>
    </row>
    <row r="3503" spans="1:5" ht="60" x14ac:dyDescent="0.25">
      <c r="A3503" s="5" t="s">
        <v>6909</v>
      </c>
      <c r="B3503" s="15" t="s">
        <v>6910</v>
      </c>
      <c r="C3503" s="20" t="s">
        <v>41</v>
      </c>
      <c r="D3503" s="43">
        <v>10.25261402130127</v>
      </c>
      <c r="E3503" s="53">
        <v>9.2084503173828125</v>
      </c>
    </row>
    <row r="3504" spans="1:5" ht="45" x14ac:dyDescent="0.25">
      <c r="A3504" s="5" t="s">
        <v>6911</v>
      </c>
      <c r="B3504" s="15" t="s">
        <v>6912</v>
      </c>
      <c r="C3504" s="20" t="s">
        <v>376</v>
      </c>
      <c r="D3504" s="42">
        <v>1.9103231430053711</v>
      </c>
      <c r="E3504" s="53">
        <v>1.9093884229660034</v>
      </c>
    </row>
    <row r="3505" spans="1:5" ht="45" x14ac:dyDescent="0.25">
      <c r="A3505" s="5" t="s">
        <v>6913</v>
      </c>
      <c r="B3505" s="15" t="s">
        <v>6914</v>
      </c>
      <c r="C3505" s="20" t="s">
        <v>371</v>
      </c>
      <c r="D3505" s="45">
        <v>673.996826171875</v>
      </c>
      <c r="E3505" s="56">
        <v>673.17913818359375</v>
      </c>
    </row>
    <row r="3506" spans="1:5" ht="60" x14ac:dyDescent="0.25">
      <c r="A3506" s="5" t="s">
        <v>6915</v>
      </c>
      <c r="B3506" s="15" t="s">
        <v>6916</v>
      </c>
      <c r="C3506" s="20" t="s">
        <v>371</v>
      </c>
      <c r="D3506" s="48">
        <v>-1873.49169921875</v>
      </c>
      <c r="E3506" s="59">
        <v>-1874.309326171875</v>
      </c>
    </row>
    <row r="3507" spans="1:5" ht="60" x14ac:dyDescent="0.25">
      <c r="A3507" s="5" t="s">
        <v>6917</v>
      </c>
      <c r="B3507" s="15" t="s">
        <v>6918</v>
      </c>
      <c r="C3507" s="20"/>
      <c r="D3507" s="47">
        <v>-0.68654137849807739</v>
      </c>
      <c r="E3507" s="58">
        <v>-0.66123789548873901</v>
      </c>
    </row>
    <row r="3508" spans="1:5" ht="45" x14ac:dyDescent="0.25">
      <c r="A3508" s="5" t="s">
        <v>6919</v>
      </c>
      <c r="B3508" s="15" t="s">
        <v>6920</v>
      </c>
      <c r="C3508" s="20" t="s">
        <v>3759</v>
      </c>
      <c r="D3508" s="45">
        <v>915.966552734375</v>
      </c>
      <c r="E3508" s="56">
        <v>915.88189697265625</v>
      </c>
    </row>
    <row r="3509" spans="1:5" ht="60" x14ac:dyDescent="0.25">
      <c r="A3509" s="5" t="s">
        <v>6921</v>
      </c>
      <c r="B3509" s="15" t="s">
        <v>6922</v>
      </c>
      <c r="C3509" s="20" t="s">
        <v>376</v>
      </c>
      <c r="D3509" s="42">
        <v>4.2947955131530762</v>
      </c>
      <c r="E3509" s="53">
        <v>4.2956228256225586</v>
      </c>
    </row>
    <row r="3510" spans="1:5" ht="60" x14ac:dyDescent="0.25">
      <c r="A3510" s="5" t="s">
        <v>6923</v>
      </c>
      <c r="B3510" s="15" t="s">
        <v>6924</v>
      </c>
      <c r="C3510" s="20" t="s">
        <v>5053</v>
      </c>
      <c r="D3510" s="47">
        <v>0.69062763452529907</v>
      </c>
      <c r="E3510" s="58">
        <v>0.69040322303771973</v>
      </c>
    </row>
    <row r="3511" spans="1:5" ht="60" x14ac:dyDescent="0.25">
      <c r="A3511" s="5" t="s">
        <v>6925</v>
      </c>
      <c r="B3511" s="15" t="s">
        <v>6926</v>
      </c>
      <c r="C3511" s="20" t="s">
        <v>5056</v>
      </c>
      <c r="D3511" s="52">
        <v>1.7476100765634328E-4</v>
      </c>
      <c r="E3511" s="63">
        <v>1.7482918337918818E-4</v>
      </c>
    </row>
    <row r="3512" spans="1:5" ht="60" x14ac:dyDescent="0.25">
      <c r="A3512" s="5" t="s">
        <v>6927</v>
      </c>
      <c r="B3512" s="15" t="s">
        <v>6928</v>
      </c>
      <c r="C3512" s="20" t="s">
        <v>38</v>
      </c>
      <c r="D3512" s="45">
        <v>106.40328979492187</v>
      </c>
      <c r="E3512" s="56">
        <v>103.0262451171875</v>
      </c>
    </row>
    <row r="3513" spans="1:5" ht="60" x14ac:dyDescent="0.25">
      <c r="A3513" s="5" t="s">
        <v>6929</v>
      </c>
      <c r="B3513" s="15" t="s">
        <v>6930</v>
      </c>
      <c r="C3513" s="20" t="s">
        <v>30</v>
      </c>
      <c r="D3513" s="45">
        <v>338.98367309570312</v>
      </c>
      <c r="E3513" s="56">
        <v>339.00408935546875</v>
      </c>
    </row>
    <row r="3514" spans="1:5" ht="60" x14ac:dyDescent="0.25">
      <c r="A3514" s="5" t="s">
        <v>6931</v>
      </c>
      <c r="B3514" s="15" t="s">
        <v>6932</v>
      </c>
      <c r="C3514" s="20" t="s">
        <v>41</v>
      </c>
      <c r="D3514" s="45">
        <v>387.70001220703125</v>
      </c>
      <c r="E3514" s="56">
        <v>353.66000366210937</v>
      </c>
    </row>
    <row r="3515" spans="1:5" ht="60" x14ac:dyDescent="0.25">
      <c r="A3515" s="5" t="s">
        <v>6933</v>
      </c>
      <c r="B3515" s="15" t="s">
        <v>6934</v>
      </c>
      <c r="C3515" s="20" t="s">
        <v>376</v>
      </c>
      <c r="D3515" s="42">
        <v>5.806006908416748</v>
      </c>
      <c r="E3515" s="53">
        <v>5.8404083251953125</v>
      </c>
    </row>
    <row r="3516" spans="1:5" ht="60" x14ac:dyDescent="0.25">
      <c r="A3516" s="5" t="s">
        <v>6935</v>
      </c>
      <c r="B3516" s="15" t="s">
        <v>6936</v>
      </c>
      <c r="C3516" s="20" t="s">
        <v>371</v>
      </c>
      <c r="D3516" s="48">
        <v>2851.149169921875</v>
      </c>
      <c r="E3516" s="59">
        <v>2865.3564453125</v>
      </c>
    </row>
    <row r="3517" spans="1:5" ht="60" x14ac:dyDescent="0.25">
      <c r="A3517" s="5" t="s">
        <v>6937</v>
      </c>
      <c r="B3517" s="15" t="s">
        <v>6938</v>
      </c>
      <c r="C3517" s="20" t="s">
        <v>371</v>
      </c>
      <c r="D3517" s="45">
        <v>303.66058349609375</v>
      </c>
      <c r="E3517" s="56">
        <v>317.86782836914062</v>
      </c>
    </row>
    <row r="3518" spans="1:5" ht="60" x14ac:dyDescent="0.25">
      <c r="A3518" s="5" t="s">
        <v>6939</v>
      </c>
      <c r="B3518" s="15" t="s">
        <v>6940</v>
      </c>
      <c r="C3518" s="20"/>
      <c r="D3518" s="42">
        <v>1.1077244281768799</v>
      </c>
      <c r="E3518" s="53">
        <v>1.1119931936264038</v>
      </c>
    </row>
    <row r="3519" spans="1:5" ht="60" x14ac:dyDescent="0.25">
      <c r="A3519" s="5" t="s">
        <v>6941</v>
      </c>
      <c r="B3519" s="15" t="s">
        <v>6942</v>
      </c>
      <c r="C3519" s="20" t="s">
        <v>3759</v>
      </c>
      <c r="D3519" s="43">
        <v>51.226165771484375</v>
      </c>
      <c r="E3519" s="54">
        <v>48.820716857910156</v>
      </c>
    </row>
    <row r="3520" spans="1:5" ht="60" x14ac:dyDescent="0.25">
      <c r="A3520" s="5" t="s">
        <v>6943</v>
      </c>
      <c r="B3520" s="15" t="s">
        <v>6944</v>
      </c>
      <c r="C3520" s="20" t="s">
        <v>376</v>
      </c>
      <c r="D3520" s="42">
        <v>4.882103443145752</v>
      </c>
      <c r="E3520" s="53">
        <v>4.664217472076416</v>
      </c>
    </row>
    <row r="3521" spans="1:5" ht="60" x14ac:dyDescent="0.25">
      <c r="A3521" s="5" t="s">
        <v>6945</v>
      </c>
      <c r="B3521" s="15" t="s">
        <v>6946</v>
      </c>
      <c r="C3521" s="20" t="s">
        <v>5053</v>
      </c>
      <c r="D3521" s="47">
        <v>7.3185347020626068E-2</v>
      </c>
      <c r="E3521" s="58">
        <v>7.1426734328269958E-2</v>
      </c>
    </row>
    <row r="3522" spans="1:5" ht="60" x14ac:dyDescent="0.25">
      <c r="A3522" s="5" t="s">
        <v>6947</v>
      </c>
      <c r="B3522" s="15" t="s">
        <v>6948</v>
      </c>
      <c r="C3522" s="20" t="s">
        <v>5056</v>
      </c>
      <c r="D3522" s="51">
        <v>2.1709349312004633E-5</v>
      </c>
      <c r="E3522" s="62">
        <v>2.168926403101068E-5</v>
      </c>
    </row>
    <row r="3523" spans="1:5" ht="45" x14ac:dyDescent="0.25">
      <c r="A3523" s="5" t="s">
        <v>6949</v>
      </c>
      <c r="B3523" s="15" t="s">
        <v>6950</v>
      </c>
      <c r="C3523" s="20" t="s">
        <v>38</v>
      </c>
      <c r="D3523" s="45">
        <v>108.53135681152344</v>
      </c>
      <c r="E3523" s="56">
        <v>105.08676910400391</v>
      </c>
    </row>
    <row r="3524" spans="1:5" ht="45" x14ac:dyDescent="0.25">
      <c r="A3524" s="5" t="s">
        <v>6951</v>
      </c>
      <c r="B3524" s="15" t="s">
        <v>6952</v>
      </c>
      <c r="C3524" s="20" t="s">
        <v>30</v>
      </c>
      <c r="D3524" s="45">
        <v>317.07345581054687</v>
      </c>
      <c r="E3524" s="56">
        <v>314.66311645507812</v>
      </c>
    </row>
    <row r="3525" spans="1:5" ht="45" x14ac:dyDescent="0.25">
      <c r="A3525" s="5" t="s">
        <v>6953</v>
      </c>
      <c r="B3525" s="15" t="s">
        <v>6954</v>
      </c>
      <c r="C3525" s="20" t="s">
        <v>41</v>
      </c>
      <c r="D3525" s="45">
        <v>387.70001220703125</v>
      </c>
      <c r="E3525" s="56">
        <v>353.66000366210937</v>
      </c>
    </row>
    <row r="3526" spans="1:5" ht="45" x14ac:dyDescent="0.25">
      <c r="A3526" s="5" t="s">
        <v>6955</v>
      </c>
      <c r="B3526" s="15" t="s">
        <v>6956</v>
      </c>
      <c r="C3526" s="20" t="s">
        <v>376</v>
      </c>
      <c r="D3526" s="42">
        <v>5.5634641647338867</v>
      </c>
      <c r="E3526" s="53">
        <v>5.5844583511352539</v>
      </c>
    </row>
    <row r="3527" spans="1:5" ht="45" x14ac:dyDescent="0.25">
      <c r="A3527" s="5" t="s">
        <v>6957</v>
      </c>
      <c r="B3527" s="15" t="s">
        <v>6958</v>
      </c>
      <c r="C3527" s="20" t="s">
        <v>371</v>
      </c>
      <c r="D3527" s="48">
        <v>2709.30224609375</v>
      </c>
      <c r="E3527" s="59">
        <v>2715.978759765625</v>
      </c>
    </row>
    <row r="3528" spans="1:5" ht="45" x14ac:dyDescent="0.25">
      <c r="A3528" s="5" t="s">
        <v>6959</v>
      </c>
      <c r="B3528" s="15" t="s">
        <v>6960</v>
      </c>
      <c r="C3528" s="20" t="s">
        <v>371</v>
      </c>
      <c r="D3528" s="45">
        <v>161.813720703125</v>
      </c>
      <c r="E3528" s="56">
        <v>168.49032592773437</v>
      </c>
    </row>
    <row r="3529" spans="1:5" ht="45" x14ac:dyDescent="0.25">
      <c r="A3529" s="5" t="s">
        <v>6961</v>
      </c>
      <c r="B3529" s="15" t="s">
        <v>6962</v>
      </c>
      <c r="C3529" s="20"/>
      <c r="D3529" s="47">
        <v>0.99999994039535522</v>
      </c>
      <c r="E3529" s="53">
        <v>1.0000002384185791</v>
      </c>
    </row>
    <row r="3530" spans="1:5" ht="45" x14ac:dyDescent="0.25">
      <c r="A3530" s="5" t="s">
        <v>6963</v>
      </c>
      <c r="B3530" s="15" t="s">
        <v>6964</v>
      </c>
      <c r="C3530" s="20" t="s">
        <v>3759</v>
      </c>
      <c r="D3530" s="43">
        <v>61.458999633789063</v>
      </c>
      <c r="E3530" s="54">
        <v>58.991336822509766</v>
      </c>
    </row>
    <row r="3531" spans="1:5" ht="45" x14ac:dyDescent="0.25">
      <c r="A3531" s="5" t="s">
        <v>6965</v>
      </c>
      <c r="B3531" s="15" t="s">
        <v>6966</v>
      </c>
      <c r="C3531" s="20" t="s">
        <v>376</v>
      </c>
      <c r="D3531" s="42">
        <v>7.3549075126647949</v>
      </c>
      <c r="E3531" s="53">
        <v>7.0934572219848633</v>
      </c>
    </row>
    <row r="3532" spans="1:5" ht="45" x14ac:dyDescent="0.25">
      <c r="A3532" s="5" t="s">
        <v>6967</v>
      </c>
      <c r="B3532" s="15" t="s">
        <v>6968</v>
      </c>
      <c r="C3532" s="20" t="s">
        <v>5053</v>
      </c>
      <c r="D3532" s="47">
        <v>8.3797179162502289E-2</v>
      </c>
      <c r="E3532" s="58">
        <v>8.1808425486087799E-2</v>
      </c>
    </row>
    <row r="3533" spans="1:5" ht="45" x14ac:dyDescent="0.25">
      <c r="A3533" s="5" t="s">
        <v>6969</v>
      </c>
      <c r="B3533" s="15" t="s">
        <v>6970</v>
      </c>
      <c r="C3533" s="20" t="s">
        <v>5056</v>
      </c>
      <c r="D3533" s="51">
        <v>2.071005292236805E-5</v>
      </c>
      <c r="E3533" s="62">
        <v>2.0560006305458955E-5</v>
      </c>
    </row>
    <row r="3534" spans="1:5" ht="60" x14ac:dyDescent="0.25">
      <c r="A3534" s="5" t="s">
        <v>6971</v>
      </c>
      <c r="B3534" s="15" t="s">
        <v>6972</v>
      </c>
      <c r="C3534" s="20" t="s">
        <v>38</v>
      </c>
      <c r="D3534" s="43">
        <v>98.067550659179688</v>
      </c>
      <c r="E3534" s="54">
        <v>94.955062866210938</v>
      </c>
    </row>
    <row r="3535" spans="1:5" ht="60" x14ac:dyDescent="0.25">
      <c r="A3535" s="5" t="s">
        <v>6973</v>
      </c>
      <c r="B3535" s="15" t="s">
        <v>6974</v>
      </c>
      <c r="C3535" s="20" t="s">
        <v>30</v>
      </c>
      <c r="D3535" s="45">
        <v>434.10308837890625</v>
      </c>
      <c r="E3535" s="56">
        <v>434.10348510742187</v>
      </c>
    </row>
    <row r="3536" spans="1:5" ht="60" x14ac:dyDescent="0.25">
      <c r="A3536" s="5" t="s">
        <v>6975</v>
      </c>
      <c r="B3536" s="15" t="s">
        <v>6976</v>
      </c>
      <c r="C3536" s="20" t="s">
        <v>41</v>
      </c>
      <c r="D3536" s="45">
        <v>387.70001220703125</v>
      </c>
      <c r="E3536" s="56">
        <v>353.66000366210937</v>
      </c>
    </row>
    <row r="3537" spans="1:5" ht="60" x14ac:dyDescent="0.25">
      <c r="A3537" s="5" t="s">
        <v>6977</v>
      </c>
      <c r="B3537" s="15" t="s">
        <v>6978</v>
      </c>
      <c r="C3537" s="20" t="s">
        <v>376</v>
      </c>
      <c r="D3537" s="42">
        <v>6.3724589347839355</v>
      </c>
      <c r="E3537" s="53">
        <v>6.3932209014892578</v>
      </c>
    </row>
    <row r="3538" spans="1:5" ht="60" x14ac:dyDescent="0.25">
      <c r="A3538" s="5" t="s">
        <v>6979</v>
      </c>
      <c r="B3538" s="15" t="s">
        <v>6980</v>
      </c>
      <c r="C3538" s="20" t="s">
        <v>371</v>
      </c>
      <c r="D3538" s="44">
        <v>3201.3212890625</v>
      </c>
      <c r="E3538" s="55">
        <v>3206.678466796875</v>
      </c>
    </row>
    <row r="3539" spans="1:5" ht="60" x14ac:dyDescent="0.25">
      <c r="A3539" s="5" t="s">
        <v>6981</v>
      </c>
      <c r="B3539" s="15" t="s">
        <v>6982</v>
      </c>
      <c r="C3539" s="20" t="s">
        <v>371</v>
      </c>
      <c r="D3539" s="45">
        <v>653.8326416015625</v>
      </c>
      <c r="E3539" s="56">
        <v>659.18988037109375</v>
      </c>
    </row>
    <row r="3540" spans="1:5" ht="60" x14ac:dyDescent="0.25">
      <c r="A3540" s="5" t="s">
        <v>6983</v>
      </c>
      <c r="B3540" s="15" t="s">
        <v>6984</v>
      </c>
      <c r="C3540" s="20"/>
      <c r="D3540" s="42">
        <v>1.3552908897399902</v>
      </c>
      <c r="E3540" s="53">
        <v>1.3501404523849487</v>
      </c>
    </row>
    <row r="3541" spans="1:5" ht="60" x14ac:dyDescent="0.25">
      <c r="A3541" s="5" t="s">
        <v>6985</v>
      </c>
      <c r="B3541" s="15" t="s">
        <v>6986</v>
      </c>
      <c r="C3541" s="20" t="s">
        <v>3759</v>
      </c>
      <c r="D3541" s="43">
        <v>33.995380401611328</v>
      </c>
      <c r="E3541" s="54">
        <v>32.765129089355469</v>
      </c>
    </row>
    <row r="3542" spans="1:5" ht="60" x14ac:dyDescent="0.25">
      <c r="A3542" s="5" t="s">
        <v>6987</v>
      </c>
      <c r="B3542" s="15" t="s">
        <v>6988</v>
      </c>
      <c r="C3542" s="20" t="s">
        <v>376</v>
      </c>
      <c r="D3542" s="42">
        <v>2.7807037830352783</v>
      </c>
      <c r="E3542" s="53">
        <v>2.7489721775054932</v>
      </c>
    </row>
    <row r="3543" spans="1:5" ht="60" x14ac:dyDescent="0.25">
      <c r="A3543" s="5" t="s">
        <v>6989</v>
      </c>
      <c r="B3543" s="15" t="s">
        <v>6990</v>
      </c>
      <c r="C3543" s="20" t="s">
        <v>5053</v>
      </c>
      <c r="D3543" s="47">
        <v>6.9059886038303375E-2</v>
      </c>
      <c r="E3543" s="58">
        <v>6.8611539900302887E-2</v>
      </c>
    </row>
    <row r="3544" spans="1:5" ht="60" x14ac:dyDescent="0.25">
      <c r="A3544" s="5" t="s">
        <v>6991</v>
      </c>
      <c r="B3544" s="15" t="s">
        <v>6992</v>
      </c>
      <c r="C3544" s="20" t="s">
        <v>5056</v>
      </c>
      <c r="D3544" s="51">
        <v>2.6020024961326271E-5</v>
      </c>
      <c r="E3544" s="62">
        <v>2.6004963729064912E-5</v>
      </c>
    </row>
    <row r="3545" spans="1:5" ht="45" x14ac:dyDescent="0.25">
      <c r="A3545" s="5" t="s">
        <v>6993</v>
      </c>
      <c r="B3545" s="15" t="s">
        <v>6994</v>
      </c>
      <c r="C3545" s="20" t="s">
        <v>38</v>
      </c>
      <c r="D3545" s="43">
        <v>88.206100463867188</v>
      </c>
      <c r="E3545" s="54">
        <v>85.406593322753906</v>
      </c>
    </row>
    <row r="3546" spans="1:5" ht="60" x14ac:dyDescent="0.25">
      <c r="A3546" s="5" t="s">
        <v>6995</v>
      </c>
      <c r="B3546" s="15" t="s">
        <v>6996</v>
      </c>
      <c r="C3546" s="20" t="s">
        <v>30</v>
      </c>
      <c r="D3546" s="45">
        <v>537.2003173828125</v>
      </c>
      <c r="E3546" s="56">
        <v>536.159912109375</v>
      </c>
    </row>
    <row r="3547" spans="1:5" ht="45" x14ac:dyDescent="0.25">
      <c r="A3547" s="5" t="s">
        <v>6997</v>
      </c>
      <c r="B3547" s="15" t="s">
        <v>6998</v>
      </c>
      <c r="C3547" s="20" t="s">
        <v>41</v>
      </c>
      <c r="D3547" s="45">
        <v>408.21038818359375</v>
      </c>
      <c r="E3547" s="56">
        <v>372.10870361328125</v>
      </c>
    </row>
    <row r="3548" spans="1:5" ht="45" x14ac:dyDescent="0.25">
      <c r="A3548" s="5" t="s">
        <v>6999</v>
      </c>
      <c r="B3548" s="15" t="s">
        <v>7000</v>
      </c>
      <c r="C3548" s="20" t="s">
        <v>376</v>
      </c>
      <c r="D3548" s="42">
        <v>6.7886362075805664</v>
      </c>
      <c r="E3548" s="53">
        <v>6.8031058311462402</v>
      </c>
    </row>
    <row r="3549" spans="1:5" ht="45" x14ac:dyDescent="0.25">
      <c r="A3549" s="5" t="s">
        <v>7001</v>
      </c>
      <c r="B3549" s="15" t="s">
        <v>7002</v>
      </c>
      <c r="C3549" s="20" t="s">
        <v>371</v>
      </c>
      <c r="D3549" s="44">
        <v>3482.171630859375</v>
      </c>
      <c r="E3549" s="55">
        <v>3482.521484375</v>
      </c>
    </row>
    <row r="3550" spans="1:5" ht="45" x14ac:dyDescent="0.25">
      <c r="A3550" s="5" t="s">
        <v>7003</v>
      </c>
      <c r="B3550" s="15" t="s">
        <v>7004</v>
      </c>
      <c r="C3550" s="20" t="s">
        <v>371</v>
      </c>
      <c r="D3550" s="45">
        <v>934.68310546875</v>
      </c>
      <c r="E3550" s="56">
        <v>935.03277587890625</v>
      </c>
    </row>
    <row r="3551" spans="1:5" ht="60" x14ac:dyDescent="0.25">
      <c r="A3551" s="5" t="s">
        <v>7005</v>
      </c>
      <c r="B3551" s="15" t="s">
        <v>7006</v>
      </c>
      <c r="C3551" s="20"/>
      <c r="D3551" s="42">
        <v>1.5296130180358887</v>
      </c>
      <c r="E3551" s="53">
        <v>1.5201301574707031</v>
      </c>
    </row>
    <row r="3552" spans="1:5" ht="45" x14ac:dyDescent="0.25">
      <c r="A3552" s="5" t="s">
        <v>7007</v>
      </c>
      <c r="B3552" s="15" t="s">
        <v>7008</v>
      </c>
      <c r="C3552" s="20" t="s">
        <v>3759</v>
      </c>
      <c r="D3552" s="43">
        <v>25.029167175292969</v>
      </c>
      <c r="E3552" s="54">
        <v>24.22486686706543</v>
      </c>
    </row>
    <row r="3553" spans="1:5" ht="60" x14ac:dyDescent="0.25">
      <c r="A3553" s="5" t="s">
        <v>7009</v>
      </c>
      <c r="B3553" s="15" t="s">
        <v>7010</v>
      </c>
      <c r="C3553" s="20" t="s">
        <v>376</v>
      </c>
      <c r="D3553" s="42">
        <v>2.4401795864105225</v>
      </c>
      <c r="E3553" s="53">
        <v>2.4303014278411865</v>
      </c>
    </row>
    <row r="3554" spans="1:5" ht="60" x14ac:dyDescent="0.25">
      <c r="A3554" s="5" t="s">
        <v>7011</v>
      </c>
      <c r="B3554" s="15" t="s">
        <v>7012</v>
      </c>
      <c r="C3554" s="20" t="s">
        <v>5053</v>
      </c>
      <c r="D3554" s="47">
        <v>7.8355386853218079E-2</v>
      </c>
      <c r="E3554" s="58">
        <v>7.7982872724533081E-2</v>
      </c>
    </row>
    <row r="3555" spans="1:5" ht="60" x14ac:dyDescent="0.25">
      <c r="A3555" s="5" t="s">
        <v>7013</v>
      </c>
      <c r="B3555" s="15" t="s">
        <v>7014</v>
      </c>
      <c r="C3555" s="20" t="s">
        <v>5056</v>
      </c>
      <c r="D3555" s="51">
        <v>3.0418192181969061E-5</v>
      </c>
      <c r="E3555" s="62">
        <v>3.0359082302311435E-5</v>
      </c>
    </row>
    <row r="3556" spans="1:5" ht="45" x14ac:dyDescent="0.25">
      <c r="A3556" s="5" t="s">
        <v>7015</v>
      </c>
      <c r="B3556" s="15" t="s">
        <v>7016</v>
      </c>
      <c r="C3556" s="20" t="s">
        <v>38</v>
      </c>
      <c r="D3556" s="45">
        <v>118.29917907714844</v>
      </c>
      <c r="E3556" s="56">
        <v>114.54458618164062</v>
      </c>
    </row>
    <row r="3557" spans="1:5" ht="45" x14ac:dyDescent="0.25">
      <c r="A3557" s="5" t="s">
        <v>7017</v>
      </c>
      <c r="B3557" s="15" t="s">
        <v>7018</v>
      </c>
      <c r="C3557" s="20" t="s">
        <v>30</v>
      </c>
      <c r="D3557" s="45">
        <v>226.13922119140625</v>
      </c>
      <c r="E3557" s="56">
        <v>226.13975524902344</v>
      </c>
    </row>
    <row r="3558" spans="1:5" ht="45" x14ac:dyDescent="0.25">
      <c r="A3558" s="5" t="s">
        <v>7019</v>
      </c>
      <c r="B3558" s="15" t="s">
        <v>7020</v>
      </c>
      <c r="C3558" s="20" t="s">
        <v>41</v>
      </c>
      <c r="D3558" s="45">
        <v>388.66928100585937</v>
      </c>
      <c r="E3558" s="56">
        <v>354.54412841796875</v>
      </c>
    </row>
    <row r="3559" spans="1:5" ht="45" x14ac:dyDescent="0.25">
      <c r="A3559" s="5" t="s">
        <v>7021</v>
      </c>
      <c r="B3559" s="15" t="s">
        <v>7022</v>
      </c>
      <c r="C3559" s="20" t="s">
        <v>376</v>
      </c>
      <c r="D3559" s="42">
        <v>2.557086706161499</v>
      </c>
      <c r="E3559" s="53">
        <v>2.5577793121337891</v>
      </c>
    </row>
    <row r="3560" spans="1:5" ht="45" x14ac:dyDescent="0.25">
      <c r="A3560" s="5" t="s">
        <v>7023</v>
      </c>
      <c r="B3560" s="15" t="s">
        <v>7024</v>
      </c>
      <c r="C3560" s="20" t="s">
        <v>371</v>
      </c>
      <c r="D3560" s="45">
        <v>974.4664306640625</v>
      </c>
      <c r="E3560" s="56">
        <v>974.3673095703125</v>
      </c>
    </row>
    <row r="3561" spans="1:5" ht="45" x14ac:dyDescent="0.25">
      <c r="A3561" s="5" t="s">
        <v>7025</v>
      </c>
      <c r="B3561" s="15" t="s">
        <v>7026</v>
      </c>
      <c r="C3561" s="20" t="s">
        <v>371</v>
      </c>
      <c r="D3561" s="48">
        <v>-1573.0220947265625</v>
      </c>
      <c r="E3561" s="59">
        <v>-1573.1212158203125</v>
      </c>
    </row>
    <row r="3562" spans="1:5" ht="45" x14ac:dyDescent="0.25">
      <c r="A3562" s="5" t="s">
        <v>7027</v>
      </c>
      <c r="B3562" s="15" t="s">
        <v>7028</v>
      </c>
      <c r="C3562" s="20"/>
      <c r="D3562" s="47">
        <v>-0.42326292395591736</v>
      </c>
      <c r="E3562" s="58">
        <v>-0.40283256769180298</v>
      </c>
    </row>
    <row r="3563" spans="1:5" ht="45" x14ac:dyDescent="0.25">
      <c r="A3563" s="5" t="s">
        <v>7029</v>
      </c>
      <c r="B3563" s="15" t="s">
        <v>7030</v>
      </c>
      <c r="C3563" s="20" t="s">
        <v>3759</v>
      </c>
      <c r="D3563" s="45">
        <v>840.5916748046875</v>
      </c>
      <c r="E3563" s="56">
        <v>840.26519775390625</v>
      </c>
    </row>
    <row r="3564" spans="1:5" ht="45" x14ac:dyDescent="0.25">
      <c r="A3564" s="5" t="s">
        <v>7031</v>
      </c>
      <c r="B3564" s="15" t="s">
        <v>7032</v>
      </c>
      <c r="C3564" s="20" t="s">
        <v>376</v>
      </c>
      <c r="D3564" s="42">
        <v>4.5808629989624023</v>
      </c>
      <c r="E3564" s="53">
        <v>4.5836749076843262</v>
      </c>
    </row>
    <row r="3565" spans="1:5" ht="60" x14ac:dyDescent="0.25">
      <c r="A3565" s="5" t="s">
        <v>7033</v>
      </c>
      <c r="B3565" s="15" t="s">
        <v>7034</v>
      </c>
      <c r="C3565" s="20" t="s">
        <v>5053</v>
      </c>
      <c r="D3565" s="47">
        <v>0.65272891521453857</v>
      </c>
      <c r="E3565" s="58">
        <v>0.65235316753387451</v>
      </c>
    </row>
    <row r="3566" spans="1:5" ht="60" x14ac:dyDescent="0.25">
      <c r="A3566" s="5" t="s">
        <v>7035</v>
      </c>
      <c r="B3566" s="15" t="s">
        <v>7036</v>
      </c>
      <c r="C3566" s="20" t="s">
        <v>5056</v>
      </c>
      <c r="D3566" s="52">
        <v>1.1989621270913631E-4</v>
      </c>
      <c r="E3566" s="63">
        <v>1.1980185809079558E-4</v>
      </c>
    </row>
    <row r="3567" spans="1:5" ht="45" x14ac:dyDescent="0.25">
      <c r="A3567" s="5" t="s">
        <v>7037</v>
      </c>
      <c r="B3567" s="15" t="s">
        <v>7038</v>
      </c>
      <c r="C3567" s="20" t="s">
        <v>38</v>
      </c>
      <c r="D3567" s="42">
        <v>1.0124009847640991</v>
      </c>
      <c r="E3567" s="53">
        <v>1.0124000310897827</v>
      </c>
    </row>
    <row r="3568" spans="1:5" ht="45" x14ac:dyDescent="0.25">
      <c r="A3568" s="5" t="s">
        <v>7039</v>
      </c>
      <c r="B3568" s="15" t="s">
        <v>7040</v>
      </c>
      <c r="C3568" s="20" t="s">
        <v>30</v>
      </c>
      <c r="D3568" s="43">
        <v>33.000003814697266</v>
      </c>
      <c r="E3568" s="54">
        <v>33.000003814697266</v>
      </c>
    </row>
    <row r="3569" spans="1:5" ht="45" x14ac:dyDescent="0.25">
      <c r="A3569" s="5" t="s">
        <v>7041</v>
      </c>
      <c r="B3569" s="15" t="s">
        <v>7042</v>
      </c>
      <c r="C3569" s="20" t="s">
        <v>41</v>
      </c>
      <c r="D3569" s="43">
        <v>73.395401000976563</v>
      </c>
      <c r="E3569" s="54">
        <v>63.925796508789063</v>
      </c>
    </row>
    <row r="3570" spans="1:5" ht="45" x14ac:dyDescent="0.25">
      <c r="A3570" s="5" t="s">
        <v>7043</v>
      </c>
      <c r="B3570" s="15" t="s">
        <v>7044</v>
      </c>
      <c r="C3570" s="20" t="s">
        <v>371</v>
      </c>
      <c r="D3570" s="44">
        <v>15181.7607421875</v>
      </c>
      <c r="E3570" s="55">
        <v>15424.904296875</v>
      </c>
    </row>
    <row r="3571" spans="1:5" ht="45" x14ac:dyDescent="0.25">
      <c r="A3571" s="5" t="s">
        <v>7045</v>
      </c>
      <c r="B3571" s="15" t="s">
        <v>7046</v>
      </c>
      <c r="C3571" s="20" t="s">
        <v>371</v>
      </c>
      <c r="D3571" s="44">
        <v>15162.0673828125</v>
      </c>
      <c r="E3571" s="55">
        <v>15407.5234375</v>
      </c>
    </row>
    <row r="3572" spans="1:5" ht="45" x14ac:dyDescent="0.25">
      <c r="A3572" s="5" t="s">
        <v>7047</v>
      </c>
      <c r="B3572" s="15" t="s">
        <v>7048</v>
      </c>
      <c r="C3572" s="20" t="s">
        <v>371</v>
      </c>
      <c r="D3572" s="44">
        <v>16747</v>
      </c>
      <c r="E3572" s="55">
        <v>16747</v>
      </c>
    </row>
    <row r="3573" spans="1:5" ht="45" x14ac:dyDescent="0.25">
      <c r="A3573" s="5" t="s">
        <v>7049</v>
      </c>
      <c r="B3573" s="15" t="s">
        <v>7050</v>
      </c>
      <c r="C3573" s="20" t="s">
        <v>3752</v>
      </c>
      <c r="D3573" s="42">
        <v>6.9687104225158691</v>
      </c>
      <c r="E3573" s="53">
        <v>7.558323860168457</v>
      </c>
    </row>
    <row r="3574" spans="1:5" ht="45" x14ac:dyDescent="0.25">
      <c r="A3574" s="5" t="s">
        <v>7051</v>
      </c>
      <c r="B3574" s="15" t="s">
        <v>7052</v>
      </c>
      <c r="C3574" s="20" t="s">
        <v>155</v>
      </c>
      <c r="D3574" s="44">
        <v>309123.09375</v>
      </c>
      <c r="E3574" s="55">
        <v>273598.1875</v>
      </c>
    </row>
    <row r="3575" spans="1:5" ht="45" x14ac:dyDescent="0.25">
      <c r="A3575" s="5" t="s">
        <v>7053</v>
      </c>
      <c r="B3575" s="15" t="s">
        <v>7054</v>
      </c>
      <c r="C3575" s="20" t="s">
        <v>155</v>
      </c>
      <c r="D3575" s="44">
        <v>341436.5625</v>
      </c>
      <c r="E3575" s="55">
        <v>297383.84375</v>
      </c>
    </row>
    <row r="3576" spans="1:5" ht="45" x14ac:dyDescent="0.25">
      <c r="A3576" s="5" t="s">
        <v>7055</v>
      </c>
      <c r="B3576" s="15" t="s">
        <v>7056</v>
      </c>
      <c r="C3576" s="20" t="s">
        <v>347</v>
      </c>
      <c r="D3576" s="42">
        <v>2.4391825199127197</v>
      </c>
      <c r="E3576" s="53">
        <v>2.4391825199127197</v>
      </c>
    </row>
    <row r="3577" spans="1:5" ht="45" x14ac:dyDescent="0.25">
      <c r="A3577" s="5" t="s">
        <v>7057</v>
      </c>
      <c r="B3577" s="15" t="s">
        <v>7058</v>
      </c>
      <c r="C3577" s="20" t="s">
        <v>33</v>
      </c>
      <c r="D3577" s="42">
        <v>6.6100001335144043</v>
      </c>
      <c r="E3577" s="53">
        <v>6.6100001335144043</v>
      </c>
    </row>
    <row r="3578" spans="1:5" ht="60" x14ac:dyDescent="0.25">
      <c r="A3578" s="5" t="s">
        <v>7059</v>
      </c>
      <c r="B3578" s="15" t="s">
        <v>7060</v>
      </c>
      <c r="C3578" s="20" t="s">
        <v>33</v>
      </c>
      <c r="D3578" s="43">
        <v>40.049999237060547</v>
      </c>
      <c r="E3578" s="54">
        <v>30</v>
      </c>
    </row>
    <row r="3579" spans="1:5" ht="45" x14ac:dyDescent="0.25">
      <c r="A3579" s="5" t="s">
        <v>7061</v>
      </c>
      <c r="B3579" s="15" t="s">
        <v>7062</v>
      </c>
      <c r="C3579" s="20" t="s">
        <v>33</v>
      </c>
      <c r="D3579" s="43">
        <v>39.349998474121094</v>
      </c>
      <c r="E3579" s="54">
        <v>39.349998474121094</v>
      </c>
    </row>
    <row r="3580" spans="1:5" ht="60" x14ac:dyDescent="0.25">
      <c r="A3580" s="5" t="s">
        <v>7063</v>
      </c>
      <c r="B3580" s="15" t="s">
        <v>7064</v>
      </c>
      <c r="C3580" s="20" t="s">
        <v>33</v>
      </c>
      <c r="D3580" s="42">
        <v>2.7799999713897705</v>
      </c>
      <c r="E3580" s="53">
        <v>2.7799999713897705</v>
      </c>
    </row>
    <row r="3581" spans="1:5" ht="60" x14ac:dyDescent="0.25">
      <c r="A3581" s="5" t="s">
        <v>7065</v>
      </c>
      <c r="B3581" s="15" t="s">
        <v>7066</v>
      </c>
      <c r="C3581" s="20" t="s">
        <v>33</v>
      </c>
      <c r="D3581" s="43">
        <v>10.410001754760742</v>
      </c>
      <c r="E3581" s="54">
        <v>20.460000991821289</v>
      </c>
    </row>
    <row r="3582" spans="1:5" ht="60" x14ac:dyDescent="0.25">
      <c r="A3582" s="5" t="s">
        <v>7067</v>
      </c>
      <c r="B3582" s="15" t="s">
        <v>7068</v>
      </c>
      <c r="C3582" s="20" t="s">
        <v>33</v>
      </c>
      <c r="D3582" s="47">
        <v>0.55000001192092896</v>
      </c>
      <c r="E3582" s="58">
        <v>0.55000001192092896</v>
      </c>
    </row>
    <row r="3583" spans="1:5" ht="45" x14ac:dyDescent="0.25">
      <c r="A3583" s="5" t="s">
        <v>7069</v>
      </c>
      <c r="B3583" s="15" t="s">
        <v>7070</v>
      </c>
      <c r="C3583" s="20" t="s">
        <v>33</v>
      </c>
      <c r="D3583" s="47">
        <v>0.25</v>
      </c>
      <c r="E3583" s="58">
        <v>0.25</v>
      </c>
    </row>
    <row r="3584" spans="1:5" ht="60" x14ac:dyDescent="0.25">
      <c r="A3584" s="5" t="s">
        <v>7071</v>
      </c>
      <c r="B3584" s="15" t="s">
        <v>7072</v>
      </c>
      <c r="C3584" s="20" t="s">
        <v>33</v>
      </c>
      <c r="D3584" s="46">
        <v>0</v>
      </c>
      <c r="E3584" s="57">
        <v>0</v>
      </c>
    </row>
    <row r="3585" spans="1:5" ht="45" x14ac:dyDescent="0.25">
      <c r="A3585" s="5" t="s">
        <v>7073</v>
      </c>
      <c r="B3585" s="15" t="s">
        <v>7074</v>
      </c>
      <c r="C3585" s="20" t="s">
        <v>33</v>
      </c>
      <c r="D3585" s="46">
        <v>0</v>
      </c>
      <c r="E3585" s="57">
        <v>0</v>
      </c>
    </row>
    <row r="3586" spans="1:5" x14ac:dyDescent="0.25">
      <c r="A3586" s="5"/>
      <c r="B3586" s="15"/>
      <c r="C3586" s="20"/>
      <c r="D3586" s="12"/>
      <c r="E3586" s="33"/>
    </row>
    <row r="3587" spans="1:5" x14ac:dyDescent="0.25">
      <c r="A3587" s="8"/>
      <c r="B3587" s="16"/>
      <c r="C3587" s="21"/>
      <c r="D3587" s="13"/>
      <c r="E3587" s="32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ELINK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142875</xdr:colOff>
                <xdr:row>5</xdr:row>
                <xdr:rowOff>0</xdr:rowOff>
              </to>
            </anchor>
          </controlPr>
        </control>
      </mc:Choice>
      <mc:Fallback>
        <control shapeId="1025" r:id="rId4" name="ELINK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F0"/>
  </sheetPr>
  <dimension ref="B2:AB37"/>
  <sheetViews>
    <sheetView zoomScale="85" zoomScaleNormal="85" workbookViewId="0">
      <selection activeCell="C6" sqref="C6"/>
    </sheetView>
  </sheetViews>
  <sheetFormatPr defaultColWidth="8.85546875" defaultRowHeight="15" x14ac:dyDescent="0.25"/>
  <cols>
    <col min="1" max="1" width="2.42578125" style="67" customWidth="1"/>
    <col min="2" max="2" width="10.140625" style="67" customWidth="1"/>
    <col min="3" max="4" width="10.7109375" style="67" customWidth="1"/>
    <col min="5" max="5" width="11" style="67" customWidth="1"/>
    <col min="6" max="7" width="2.7109375" style="67" customWidth="1"/>
    <col min="8" max="8" width="20.7109375" style="67" customWidth="1"/>
    <col min="9" max="9" width="6.42578125" style="67" customWidth="1"/>
    <col min="10" max="10" width="10.85546875" style="67" customWidth="1"/>
    <col min="11" max="11" width="6.42578125" style="67" customWidth="1"/>
    <col min="12" max="12" width="10.85546875" style="67" customWidth="1"/>
    <col min="13" max="13" width="6.42578125" style="67" customWidth="1"/>
    <col min="14" max="14" width="10.85546875" style="67" customWidth="1"/>
    <col min="15" max="15" width="3.140625" style="67" customWidth="1"/>
    <col min="16" max="21" width="9" style="67" customWidth="1"/>
    <col min="22" max="23" width="8.5703125" style="67" customWidth="1"/>
    <col min="24" max="16384" width="8.85546875" style="67"/>
  </cols>
  <sheetData>
    <row r="2" spans="2:24" ht="15.75" x14ac:dyDescent="0.25">
      <c r="B2" s="65" t="s">
        <v>7077</v>
      </c>
      <c r="C2" s="66">
        <v>110</v>
      </c>
      <c r="D2" s="65" t="s">
        <v>3711</v>
      </c>
      <c r="N2" s="68"/>
    </row>
    <row r="3" spans="2:24" x14ac:dyDescent="0.25">
      <c r="H3" s="67" t="s">
        <v>7078</v>
      </c>
    </row>
    <row r="4" spans="2:24" ht="31.15" customHeight="1" thickBot="1" x14ac:dyDescent="0.3">
      <c r="B4" s="69" t="s">
        <v>7079</v>
      </c>
      <c r="C4" s="69" t="s">
        <v>7080</v>
      </c>
      <c r="D4" s="69" t="s">
        <v>7081</v>
      </c>
      <c r="E4" s="69" t="s">
        <v>7082</v>
      </c>
      <c r="H4" s="70" t="s">
        <v>7083</v>
      </c>
      <c r="I4" s="142" t="s">
        <v>7084</v>
      </c>
      <c r="J4" s="143"/>
      <c r="K4" s="142" t="s">
        <v>7085</v>
      </c>
      <c r="L4" s="143"/>
      <c r="M4" s="142" t="s">
        <v>7086</v>
      </c>
      <c r="N4" s="143"/>
      <c r="P4" s="71" t="s">
        <v>7087</v>
      </c>
      <c r="Q4" s="71" t="s">
        <v>7088</v>
      </c>
      <c r="R4" s="71" t="s">
        <v>7089</v>
      </c>
      <c r="S4" s="71" t="s">
        <v>7090</v>
      </c>
      <c r="T4" s="71" t="s">
        <v>7091</v>
      </c>
      <c r="U4" s="71" t="s">
        <v>7092</v>
      </c>
      <c r="V4" s="72"/>
      <c r="W4" s="142" t="s">
        <v>7085</v>
      </c>
      <c r="X4" s="143"/>
    </row>
    <row r="5" spans="2:24" ht="15.75" thickTop="1" x14ac:dyDescent="0.25">
      <c r="B5" s="73">
        <v>0.5</v>
      </c>
      <c r="C5" s="74">
        <v>70</v>
      </c>
      <c r="D5" s="75" t="s">
        <v>7093</v>
      </c>
      <c r="E5" s="75" t="s">
        <v>7094</v>
      </c>
      <c r="H5" s="76" t="s">
        <v>7095</v>
      </c>
      <c r="I5" s="77">
        <v>86.13</v>
      </c>
      <c r="J5" s="78"/>
      <c r="K5" s="79">
        <f>Q6</f>
        <v>79.58250000000001</v>
      </c>
      <c r="L5" s="78"/>
      <c r="M5" s="80">
        <f>Q5</f>
        <v>71.347499999999997</v>
      </c>
      <c r="N5" s="78"/>
      <c r="P5" s="72">
        <v>55</v>
      </c>
      <c r="Q5" s="81">
        <f t="shared" ref="Q5:Q6" si="0" xml:space="preserve"> 0.2745*P5 + 56.25</f>
        <v>71.347499999999997</v>
      </c>
      <c r="R5" s="81">
        <f t="shared" ref="R5:R6" si="1" xml:space="preserve"> 0.1036*P5 + 525.1</f>
        <v>530.798</v>
      </c>
      <c r="S5" s="82">
        <v>200.5</v>
      </c>
      <c r="T5" s="82">
        <v>857</v>
      </c>
      <c r="U5" s="82">
        <v>149.30000000000001</v>
      </c>
      <c r="W5" s="83">
        <v>86.15</v>
      </c>
      <c r="X5" s="78"/>
    </row>
    <row r="6" spans="2:24" x14ac:dyDescent="0.25">
      <c r="B6" s="84">
        <v>0.75</v>
      </c>
      <c r="C6" s="85">
        <f>B6*C8</f>
        <v>82.5</v>
      </c>
      <c r="D6" s="86" t="s">
        <v>7096</v>
      </c>
      <c r="E6" s="75" t="s">
        <v>7097</v>
      </c>
      <c r="H6" s="87" t="s">
        <v>7098</v>
      </c>
      <c r="I6" s="88">
        <v>27.68</v>
      </c>
      <c r="J6" s="89">
        <f>I6/I$5</f>
        <v>0.32137466620225241</v>
      </c>
      <c r="K6" s="88">
        <f>J6*K$5</f>
        <v>25.575799373040756</v>
      </c>
      <c r="L6" s="90">
        <f>K6/K$5</f>
        <v>0.32137466620225241</v>
      </c>
      <c r="M6" s="67">
        <f>J6*M$5</f>
        <v>22.929278996865204</v>
      </c>
      <c r="N6" s="90">
        <f>M6/M$5</f>
        <v>0.32137466620225241</v>
      </c>
      <c r="P6" s="72">
        <v>85</v>
      </c>
      <c r="Q6" s="81">
        <f t="shared" si="0"/>
        <v>79.58250000000001</v>
      </c>
      <c r="R6" s="81">
        <f t="shared" si="1"/>
        <v>533.90600000000006</v>
      </c>
      <c r="S6" s="82"/>
      <c r="T6" s="82"/>
      <c r="U6" s="81"/>
      <c r="W6" s="67">
        <v>20.83</v>
      </c>
      <c r="X6" s="90">
        <f>W6/W$5</f>
        <v>0.24178757980266974</v>
      </c>
    </row>
    <row r="7" spans="2:24" x14ac:dyDescent="0.25">
      <c r="B7" s="84">
        <v>1</v>
      </c>
      <c r="C7" s="85">
        <v>93</v>
      </c>
      <c r="D7" s="86" t="s">
        <v>7099</v>
      </c>
      <c r="E7" s="75" t="s">
        <v>7100</v>
      </c>
      <c r="H7" s="87" t="s">
        <v>7101</v>
      </c>
      <c r="I7" s="88">
        <v>18.48</v>
      </c>
      <c r="J7" s="89">
        <f t="shared" ref="J7:J13" si="2">I7/I$5</f>
        <v>0.21455938697318008</v>
      </c>
      <c r="K7" s="88">
        <f t="shared" ref="K7:K13" si="3">J7*K$5</f>
        <v>17.075172413793105</v>
      </c>
      <c r="L7" s="90">
        <f t="shared" ref="L7:N9" si="4">K7/K$5</f>
        <v>0.21455938697318006</v>
      </c>
      <c r="M7" s="67">
        <f t="shared" ref="M7:M13" si="5">J7*M$5</f>
        <v>15.308275862068966</v>
      </c>
      <c r="N7" s="90">
        <f t="shared" si="4"/>
        <v>0.21455938697318008</v>
      </c>
      <c r="P7" s="72">
        <v>110</v>
      </c>
      <c r="Q7" s="81">
        <f xml:space="preserve"> 0.2745*P7 + 56.25</f>
        <v>86.445000000000007</v>
      </c>
      <c r="R7" s="81">
        <f xml:space="preserve"> 0.1036*P7 + 525.1</f>
        <v>536.49599999999998</v>
      </c>
      <c r="S7" s="82">
        <v>387.7</v>
      </c>
      <c r="T7" s="82">
        <v>894</v>
      </c>
      <c r="U7" s="82">
        <v>148.19999999999999</v>
      </c>
      <c r="W7" s="67">
        <v>14.24</v>
      </c>
      <c r="X7" s="90">
        <f t="shared" ref="X7:X9" si="6">W7/W$5</f>
        <v>0.16529309344167151</v>
      </c>
    </row>
    <row r="8" spans="2:24" x14ac:dyDescent="0.25">
      <c r="B8" s="91" t="s">
        <v>7102</v>
      </c>
      <c r="C8" s="91">
        <v>110</v>
      </c>
      <c r="D8" s="92" t="s">
        <v>3711</v>
      </c>
      <c r="H8" s="87" t="s">
        <v>7103</v>
      </c>
      <c r="I8" s="88">
        <v>6.36</v>
      </c>
      <c r="J8" s="89">
        <f t="shared" si="2"/>
        <v>7.3841866945315235E-2</v>
      </c>
      <c r="K8" s="88">
        <f t="shared" si="3"/>
        <v>5.8765203761755505</v>
      </c>
      <c r="L8" s="90">
        <f t="shared" si="4"/>
        <v>7.3841866945315235E-2</v>
      </c>
      <c r="M8" s="67">
        <f t="shared" si="5"/>
        <v>5.2684326018808783</v>
      </c>
      <c r="N8" s="90">
        <f t="shared" si="4"/>
        <v>7.3841866945315235E-2</v>
      </c>
      <c r="P8" s="72"/>
      <c r="Q8" s="93"/>
      <c r="R8" s="93"/>
      <c r="S8" s="93"/>
      <c r="T8" s="93"/>
      <c r="U8" s="93"/>
      <c r="W8" s="67">
        <v>5.2439999999999998</v>
      </c>
      <c r="X8" s="90">
        <f t="shared" si="6"/>
        <v>6.0870574579222278E-2</v>
      </c>
    </row>
    <row r="9" spans="2:24" x14ac:dyDescent="0.25">
      <c r="H9" s="94" t="s">
        <v>7104</v>
      </c>
      <c r="I9" s="95">
        <v>5.5</v>
      </c>
      <c r="J9" s="96">
        <f t="shared" si="2"/>
        <v>6.3856960408684549E-2</v>
      </c>
      <c r="K9" s="95">
        <f t="shared" si="3"/>
        <v>5.0818965517241388</v>
      </c>
      <c r="L9" s="97">
        <f t="shared" si="4"/>
        <v>6.3856960408684549E-2</v>
      </c>
      <c r="M9" s="95">
        <f t="shared" si="5"/>
        <v>4.556034482758621</v>
      </c>
      <c r="N9" s="97">
        <f t="shared" si="4"/>
        <v>6.3856960408684549E-2</v>
      </c>
      <c r="R9" s="98"/>
      <c r="W9" s="99">
        <v>4.2</v>
      </c>
      <c r="X9" s="97">
        <f t="shared" si="6"/>
        <v>4.8752176436448053E-2</v>
      </c>
    </row>
    <row r="10" spans="2:24" x14ac:dyDescent="0.25">
      <c r="D10" s="67">
        <f>(55+68)/2</f>
        <v>61.5</v>
      </c>
      <c r="H10" s="100" t="s">
        <v>7105</v>
      </c>
      <c r="I10" s="88"/>
      <c r="L10" s="101"/>
      <c r="N10" s="101"/>
      <c r="X10" s="101"/>
    </row>
    <row r="11" spans="2:24" x14ac:dyDescent="0.25">
      <c r="H11" s="76" t="s">
        <v>7106</v>
      </c>
      <c r="I11" s="77">
        <v>2.1800000000000002</v>
      </c>
      <c r="J11" s="78">
        <f t="shared" si="2"/>
        <v>2.5310577034714968E-2</v>
      </c>
      <c r="K11" s="77">
        <f t="shared" si="3"/>
        <v>2.0142789968652042</v>
      </c>
      <c r="L11" s="102">
        <f t="shared" ref="L11:N13" si="7">K11/K$5</f>
        <v>2.5310577034714968E-2</v>
      </c>
      <c r="M11" s="77">
        <f t="shared" si="5"/>
        <v>1.805846394984326</v>
      </c>
      <c r="N11" s="102">
        <f t="shared" si="7"/>
        <v>2.5310577034714968E-2</v>
      </c>
      <c r="W11" s="103">
        <v>2.1800000000000002</v>
      </c>
      <c r="X11" s="102">
        <f t="shared" ref="X11:X13" si="8">W11/W$5</f>
        <v>2.5304701102727801E-2</v>
      </c>
    </row>
    <row r="12" spans="2:24" x14ac:dyDescent="0.25">
      <c r="B12" s="104"/>
      <c r="D12" s="105">
        <f>(110-55)</f>
        <v>55</v>
      </c>
      <c r="H12" s="87" t="s">
        <v>7107</v>
      </c>
      <c r="I12" s="88">
        <v>1.34</v>
      </c>
      <c r="J12" s="89">
        <f t="shared" si="2"/>
        <v>1.5557877626843146E-2</v>
      </c>
      <c r="K12" s="88">
        <f t="shared" si="3"/>
        <v>1.2381347962382447</v>
      </c>
      <c r="L12" s="90">
        <f t="shared" si="7"/>
        <v>1.5557877626843145E-2</v>
      </c>
      <c r="M12" s="88">
        <f t="shared" si="5"/>
        <v>1.1100156739811913</v>
      </c>
      <c r="N12" s="90">
        <f t="shared" si="7"/>
        <v>1.5557877626843146E-2</v>
      </c>
      <c r="W12" s="67">
        <v>1.34</v>
      </c>
      <c r="X12" s="90">
        <f t="shared" si="8"/>
        <v>1.5554265815438189E-2</v>
      </c>
    </row>
    <row r="13" spans="2:24" x14ac:dyDescent="0.25">
      <c r="B13" s="104"/>
      <c r="C13" s="106"/>
      <c r="D13" s="105">
        <f>D12/3</f>
        <v>18.333333333333332</v>
      </c>
      <c r="H13" s="94" t="s">
        <v>7108</v>
      </c>
      <c r="I13" s="95">
        <v>0.4</v>
      </c>
      <c r="J13" s="96">
        <f t="shared" si="2"/>
        <v>4.6441425751770583E-3</v>
      </c>
      <c r="K13" s="95">
        <f t="shared" si="3"/>
        <v>0.36959247648902827</v>
      </c>
      <c r="L13" s="97">
        <f t="shared" si="7"/>
        <v>4.6441425751770583E-3</v>
      </c>
      <c r="M13" s="95">
        <f t="shared" si="5"/>
        <v>0.33134796238244513</v>
      </c>
      <c r="N13" s="97">
        <f t="shared" si="7"/>
        <v>4.6441425751770583E-3</v>
      </c>
      <c r="W13" s="99">
        <v>0.4</v>
      </c>
      <c r="X13" s="97">
        <f t="shared" si="8"/>
        <v>4.6430644225188625E-3</v>
      </c>
    </row>
    <row r="14" spans="2:24" x14ac:dyDescent="0.25">
      <c r="B14" s="104"/>
      <c r="C14" s="106"/>
    </row>
    <row r="15" spans="2:24" x14ac:dyDescent="0.25">
      <c r="B15" s="104"/>
      <c r="C15" s="106"/>
      <c r="D15" s="105"/>
      <c r="P15" s="72" t="s">
        <v>7109</v>
      </c>
      <c r="Q15" s="72" t="s">
        <v>7110</v>
      </c>
      <c r="R15" s="98"/>
    </row>
    <row r="16" spans="2:24" x14ac:dyDescent="0.25">
      <c r="B16" s="67" t="s">
        <v>7111</v>
      </c>
      <c r="C16" s="106" t="s">
        <v>371</v>
      </c>
      <c r="D16" s="105"/>
      <c r="P16" s="107">
        <v>55</v>
      </c>
      <c r="Q16" s="108">
        <f t="shared" ref="Q16" si="9">(0.0289*P16 + 5.5455)*10</f>
        <v>71.349999999999994</v>
      </c>
      <c r="R16" s="93"/>
      <c r="S16" s="106">
        <v>85</v>
      </c>
      <c r="T16" s="109">
        <f xml:space="preserve"> 0.2745*S16 + 56.25</f>
        <v>79.58250000000001</v>
      </c>
    </row>
    <row r="17" spans="2:20" x14ac:dyDescent="0.25">
      <c r="B17" s="110">
        <v>1</v>
      </c>
      <c r="C17" s="104">
        <v>15026</v>
      </c>
      <c r="D17" s="111">
        <f t="shared" ref="D17:D18" si="10">C17/4.1868</f>
        <v>3588.8984427247542</v>
      </c>
      <c r="P17" s="107">
        <v>110</v>
      </c>
      <c r="Q17" s="112">
        <v>86.45</v>
      </c>
      <c r="R17" s="93"/>
      <c r="S17" s="93"/>
      <c r="T17" s="113"/>
    </row>
    <row r="18" spans="2:20" x14ac:dyDescent="0.25">
      <c r="B18" s="110">
        <v>0.75</v>
      </c>
      <c r="C18" s="104">
        <v>14599</v>
      </c>
      <c r="D18" s="111">
        <f t="shared" si="10"/>
        <v>3486.9112448648134</v>
      </c>
      <c r="T18" s="114"/>
    </row>
    <row r="19" spans="2:20" x14ac:dyDescent="0.25">
      <c r="B19" s="110">
        <v>0.5</v>
      </c>
      <c r="C19" s="104">
        <v>15332</v>
      </c>
      <c r="D19" s="111">
        <f>C19/4.1868</f>
        <v>3661.985287092768</v>
      </c>
      <c r="T19" s="114"/>
    </row>
    <row r="20" spans="2:20" x14ac:dyDescent="0.25">
      <c r="P20" s="72" t="s">
        <v>7109</v>
      </c>
      <c r="Q20" s="72" t="s">
        <v>7112</v>
      </c>
      <c r="T20" s="114"/>
    </row>
    <row r="21" spans="2:20" x14ac:dyDescent="0.25">
      <c r="C21" s="67" t="s">
        <v>7113</v>
      </c>
      <c r="P21" s="115">
        <v>55</v>
      </c>
      <c r="Q21" s="115">
        <v>530.79999999999995</v>
      </c>
      <c r="S21" s="106">
        <v>85</v>
      </c>
      <c r="T21" s="109">
        <f xml:space="preserve"> 0.1036*S21 + 525.1</f>
        <v>533.90600000000006</v>
      </c>
    </row>
    <row r="22" spans="2:20" x14ac:dyDescent="0.25">
      <c r="C22" s="67">
        <v>3600</v>
      </c>
      <c r="D22" s="104">
        <f>C22*4.1868</f>
        <v>15072.48</v>
      </c>
      <c r="P22" s="115">
        <v>110</v>
      </c>
      <c r="Q22" s="115">
        <v>536.5</v>
      </c>
      <c r="R22" s="106"/>
      <c r="S22" s="106"/>
      <c r="T22" s="114"/>
    </row>
    <row r="23" spans="2:20" x14ac:dyDescent="0.25">
      <c r="C23" s="67">
        <v>4000</v>
      </c>
      <c r="D23" s="104">
        <f>C23*4.1868</f>
        <v>16747.2</v>
      </c>
      <c r="T23" s="114"/>
    </row>
    <row r="24" spans="2:20" x14ac:dyDescent="0.25">
      <c r="T24" s="114"/>
    </row>
    <row r="25" spans="2:20" x14ac:dyDescent="0.25">
      <c r="P25" s="72" t="s">
        <v>7109</v>
      </c>
      <c r="Q25" s="72" t="s">
        <v>7114</v>
      </c>
      <c r="R25" s="72" t="s">
        <v>7115</v>
      </c>
      <c r="T25" s="113"/>
    </row>
    <row r="26" spans="2:20" x14ac:dyDescent="0.25">
      <c r="P26" s="115">
        <v>55</v>
      </c>
      <c r="Q26" s="116">
        <v>210</v>
      </c>
      <c r="R26" s="67">
        <v>9.8000000000000007</v>
      </c>
      <c r="S26" s="106">
        <v>85</v>
      </c>
      <c r="T26" s="109">
        <f xml:space="preserve"> 3.5927*S26 + 12.4</f>
        <v>317.77949999999998</v>
      </c>
    </row>
    <row r="27" spans="2:20" x14ac:dyDescent="0.25">
      <c r="P27" s="115">
        <v>110</v>
      </c>
      <c r="Q27" s="116">
        <v>407.6</v>
      </c>
      <c r="R27" s="67">
        <v>20.5</v>
      </c>
      <c r="T27" s="114"/>
    </row>
    <row r="28" spans="2:20" x14ac:dyDescent="0.25">
      <c r="T28" s="114"/>
    </row>
    <row r="29" spans="2:20" x14ac:dyDescent="0.25">
      <c r="T29" s="114"/>
    </row>
    <row r="30" spans="2:20" x14ac:dyDescent="0.25">
      <c r="M30" s="72"/>
      <c r="P30" s="72" t="s">
        <v>7109</v>
      </c>
      <c r="Q30" s="72" t="s">
        <v>7116</v>
      </c>
      <c r="T30" s="114"/>
    </row>
    <row r="31" spans="2:20" x14ac:dyDescent="0.25">
      <c r="M31" s="105"/>
      <c r="P31" s="115">
        <v>55</v>
      </c>
      <c r="Q31" s="117">
        <v>200.5</v>
      </c>
      <c r="R31" s="72"/>
      <c r="S31" s="106">
        <v>85</v>
      </c>
      <c r="T31" s="109">
        <f xml:space="preserve"> 3.4036*S31 + 13.3</f>
        <v>302.60599999999999</v>
      </c>
    </row>
    <row r="32" spans="2:20" x14ac:dyDescent="0.25">
      <c r="P32" s="115">
        <v>110</v>
      </c>
      <c r="Q32" s="117">
        <v>387.7</v>
      </c>
      <c r="R32" s="105"/>
      <c r="S32" s="105"/>
      <c r="T32" s="114"/>
    </row>
    <row r="33" spans="13:28" x14ac:dyDescent="0.25">
      <c r="M33" s="105"/>
      <c r="T33" s="114"/>
    </row>
    <row r="34" spans="13:28" x14ac:dyDescent="0.25">
      <c r="T34" s="114"/>
      <c r="AB34" s="105"/>
    </row>
    <row r="35" spans="13:28" x14ac:dyDescent="0.25">
      <c r="M35" s="105"/>
      <c r="P35" s="72" t="s">
        <v>7109</v>
      </c>
      <c r="Q35" s="72" t="s">
        <v>7117</v>
      </c>
      <c r="T35" s="114"/>
    </row>
    <row r="36" spans="13:28" x14ac:dyDescent="0.25">
      <c r="P36" s="115">
        <v>55</v>
      </c>
      <c r="Q36" s="117">
        <v>857</v>
      </c>
      <c r="S36" s="106">
        <v>85</v>
      </c>
      <c r="T36" s="109">
        <f xml:space="preserve"> 0.6727*S36 + 820</f>
        <v>877.17949999999996</v>
      </c>
      <c r="AB36" s="105"/>
    </row>
    <row r="37" spans="13:28" x14ac:dyDescent="0.25">
      <c r="M37" s="106"/>
      <c r="P37" s="115">
        <v>110</v>
      </c>
      <c r="Q37" s="117">
        <v>894</v>
      </c>
      <c r="R37" s="105"/>
      <c r="S37" s="105"/>
      <c r="T37" s="118"/>
    </row>
  </sheetData>
  <mergeCells count="4">
    <mergeCell ref="I4:J4"/>
    <mergeCell ref="K4:L4"/>
    <mergeCell ref="M4:N4"/>
    <mergeCell ref="W4:X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FF00"/>
  </sheetPr>
  <dimension ref="C1:N25"/>
  <sheetViews>
    <sheetView tabSelected="1" zoomScale="80" zoomScaleNormal="80" workbookViewId="0">
      <selection activeCell="I2" sqref="I2"/>
    </sheetView>
  </sheetViews>
  <sheetFormatPr defaultColWidth="10" defaultRowHeight="15.75" x14ac:dyDescent="0.25"/>
  <cols>
    <col min="1" max="2" width="3.28515625" style="119" customWidth="1"/>
    <col min="3" max="3" width="11.28515625" style="119" customWidth="1"/>
    <col min="4" max="4" width="18.7109375" style="119" customWidth="1"/>
    <col min="5" max="5" width="26.85546875" style="119" customWidth="1"/>
    <col min="6" max="6" width="11.5703125" style="119" customWidth="1"/>
    <col min="7" max="7" width="22.5703125" style="119" customWidth="1"/>
    <col min="8" max="8" width="11.28515625" style="119" customWidth="1"/>
    <col min="9" max="9" width="38" style="119" customWidth="1"/>
    <col min="10" max="13" width="10" style="119"/>
    <col min="14" max="14" width="9.85546875" style="119" customWidth="1"/>
    <col min="15" max="16384" width="10" style="119"/>
  </cols>
  <sheetData>
    <row r="1" spans="3:14" x14ac:dyDescent="0.25">
      <c r="C1" s="120" t="s">
        <v>7118</v>
      </c>
      <c r="D1" s="120"/>
      <c r="E1" s="120">
        <v>65</v>
      </c>
      <c r="F1" s="120" t="s">
        <v>3711</v>
      </c>
      <c r="G1" s="120" t="str">
        <f>IF(E1&lt;Eng_Info!C5,Eng_Info!E5,IF(input!E1&gt;Eng_Info!C7,Eng_Info!E7,Eng_Info!E6))</f>
        <v>ELINK (3)</v>
      </c>
    </row>
    <row r="2" spans="3:14" x14ac:dyDescent="0.25">
      <c r="G2" s="119" t="s">
        <v>7382</v>
      </c>
    </row>
    <row r="3" spans="3:14" ht="43.9" customHeight="1" x14ac:dyDescent="0.25">
      <c r="C3" s="119" t="s">
        <v>7119</v>
      </c>
      <c r="D3" s="119" t="s">
        <v>7120</v>
      </c>
      <c r="E3" s="119" t="s">
        <v>7121</v>
      </c>
      <c r="F3" s="119" t="s">
        <v>7122</v>
      </c>
      <c r="G3" s="119" t="s">
        <v>7123</v>
      </c>
      <c r="H3" s="119" t="s">
        <v>7124</v>
      </c>
      <c r="I3" s="119" t="s">
        <v>7125</v>
      </c>
      <c r="J3" s="119" t="s">
        <v>7126</v>
      </c>
      <c r="K3" s="119" t="s">
        <v>7127</v>
      </c>
      <c r="M3" s="119" t="s">
        <v>7128</v>
      </c>
    </row>
    <row r="4" spans="3:14" x14ac:dyDescent="0.25">
      <c r="C4" s="119" t="s">
        <v>7129</v>
      </c>
      <c r="D4" s="119" t="s">
        <v>7130</v>
      </c>
      <c r="E4" s="119" t="s">
        <v>7131</v>
      </c>
      <c r="G4" s="119" t="s">
        <v>7132</v>
      </c>
      <c r="H4" s="119">
        <v>388</v>
      </c>
      <c r="J4" s="121">
        <v>0.75</v>
      </c>
      <c r="K4" s="121">
        <v>0.95</v>
      </c>
      <c r="L4" s="121" t="s">
        <v>787</v>
      </c>
      <c r="M4" s="121">
        <v>0.9</v>
      </c>
      <c r="N4" s="122">
        <v>1</v>
      </c>
    </row>
    <row r="5" spans="3:14" x14ac:dyDescent="0.25">
      <c r="C5" s="119" t="s">
        <v>7133</v>
      </c>
      <c r="D5" s="119" t="s">
        <v>7130</v>
      </c>
      <c r="E5" s="119" t="s">
        <v>7134</v>
      </c>
      <c r="F5" s="119" t="s">
        <v>7135</v>
      </c>
      <c r="G5" s="119" t="s">
        <v>7136</v>
      </c>
      <c r="H5" s="119">
        <v>181</v>
      </c>
      <c r="J5" s="119">
        <v>3375</v>
      </c>
      <c r="K5" s="119">
        <v>4775</v>
      </c>
      <c r="L5" s="119" t="s">
        <v>370</v>
      </c>
      <c r="M5" s="122">
        <v>16747</v>
      </c>
      <c r="N5" s="119">
        <v>1</v>
      </c>
    </row>
    <row r="6" spans="3:14" x14ac:dyDescent="0.25">
      <c r="C6" s="119" t="s">
        <v>7133</v>
      </c>
      <c r="D6" s="119" t="s">
        <v>7130</v>
      </c>
      <c r="E6" s="119" t="s">
        <v>7137</v>
      </c>
      <c r="F6" s="119" t="s">
        <v>33</v>
      </c>
      <c r="G6" s="119" t="s">
        <v>7138</v>
      </c>
      <c r="H6" s="119">
        <v>173</v>
      </c>
      <c r="J6" s="122">
        <v>25</v>
      </c>
      <c r="K6" s="122">
        <v>45</v>
      </c>
      <c r="L6" s="122" t="s">
        <v>354</v>
      </c>
      <c r="M6" s="122">
        <v>30</v>
      </c>
      <c r="N6" s="122">
        <v>1</v>
      </c>
    </row>
    <row r="7" spans="3:14" x14ac:dyDescent="0.25">
      <c r="C7" s="119" t="s">
        <v>7133</v>
      </c>
      <c r="D7" s="119" t="s">
        <v>7130</v>
      </c>
      <c r="E7" s="119" t="s">
        <v>7139</v>
      </c>
      <c r="F7" s="119" t="s">
        <v>30</v>
      </c>
      <c r="G7" s="119" t="s">
        <v>7140</v>
      </c>
      <c r="H7" s="119">
        <v>296</v>
      </c>
      <c r="J7" s="119">
        <v>510</v>
      </c>
      <c r="K7" s="119">
        <v>538</v>
      </c>
      <c r="L7" s="119" t="s">
        <v>603</v>
      </c>
      <c r="M7" s="123">
        <f xml:space="preserve"> 0.1036*E1 + 525.8</f>
        <v>532.53399999999999</v>
      </c>
      <c r="N7" s="67"/>
    </row>
    <row r="8" spans="3:14" ht="16.5" thickBot="1" x14ac:dyDescent="0.3">
      <c r="C8" s="119" t="s">
        <v>7133</v>
      </c>
      <c r="D8" s="119" t="s">
        <v>7130</v>
      </c>
      <c r="E8" s="119" t="s">
        <v>7141</v>
      </c>
      <c r="F8" s="119" t="s">
        <v>7142</v>
      </c>
      <c r="G8" s="119" t="s">
        <v>7143</v>
      </c>
      <c r="H8" s="119">
        <v>21</v>
      </c>
      <c r="J8" s="122">
        <v>345</v>
      </c>
      <c r="K8" s="122">
        <v>1175</v>
      </c>
      <c r="L8" s="122" t="s">
        <v>40</v>
      </c>
      <c r="M8" s="124">
        <f xml:space="preserve"> 3.4036*E1 + 13.3</f>
        <v>234.53400000000002</v>
      </c>
      <c r="N8" s="67"/>
    </row>
    <row r="9" spans="3:14" ht="16.5" thickBot="1" x14ac:dyDescent="0.3">
      <c r="C9" s="119" t="s">
        <v>7133</v>
      </c>
      <c r="D9" s="119" t="s">
        <v>7130</v>
      </c>
      <c r="E9" s="119" t="s">
        <v>7144</v>
      </c>
      <c r="F9" s="119" t="s">
        <v>7145</v>
      </c>
      <c r="G9" s="119" t="s">
        <v>7146</v>
      </c>
      <c r="H9" s="119">
        <v>391</v>
      </c>
      <c r="J9" s="119">
        <v>60</v>
      </c>
      <c r="K9" s="119">
        <v>167</v>
      </c>
      <c r="L9" s="119" t="s">
        <v>793</v>
      </c>
      <c r="M9" s="125">
        <f xml:space="preserve"> 0.2745*E1 + 56.25</f>
        <v>74.092500000000001</v>
      </c>
      <c r="N9" s="67"/>
    </row>
    <row r="10" spans="3:14" x14ac:dyDescent="0.25">
      <c r="C10" s="119" t="s">
        <v>7133</v>
      </c>
      <c r="D10" s="119" t="s">
        <v>7130</v>
      </c>
      <c r="E10" s="119" t="s">
        <v>7147</v>
      </c>
      <c r="F10" s="119" t="s">
        <v>33</v>
      </c>
      <c r="H10" s="119">
        <v>24</v>
      </c>
      <c r="J10" s="119">
        <v>15</v>
      </c>
      <c r="K10" s="119">
        <v>40</v>
      </c>
      <c r="L10" s="119" t="s">
        <v>47</v>
      </c>
      <c r="M10" s="119">
        <v>25</v>
      </c>
      <c r="N10" s="119">
        <v>1</v>
      </c>
    </row>
    <row r="11" spans="3:14" x14ac:dyDescent="0.25">
      <c r="C11" s="119" t="s">
        <v>7148</v>
      </c>
      <c r="D11" s="119" t="s">
        <v>7130</v>
      </c>
      <c r="E11" s="119" t="s">
        <v>7149</v>
      </c>
      <c r="F11" s="119" t="s">
        <v>30</v>
      </c>
      <c r="H11" s="119">
        <v>17</v>
      </c>
      <c r="J11" s="119">
        <v>25</v>
      </c>
      <c r="K11" s="119">
        <v>33</v>
      </c>
      <c r="L11" s="119" t="s">
        <v>29</v>
      </c>
      <c r="M11" s="119">
        <v>30</v>
      </c>
      <c r="N11" s="119">
        <v>1</v>
      </c>
    </row>
    <row r="12" spans="3:14" x14ac:dyDescent="0.25">
      <c r="C12" s="119" t="s">
        <v>7148</v>
      </c>
      <c r="D12" s="119" t="s">
        <v>7130</v>
      </c>
      <c r="E12" s="119" t="s">
        <v>7151</v>
      </c>
      <c r="F12" s="119" t="s">
        <v>33</v>
      </c>
      <c r="H12" s="119">
        <v>18</v>
      </c>
      <c r="J12" s="119">
        <v>60</v>
      </c>
      <c r="K12" s="119">
        <v>80</v>
      </c>
      <c r="L12" s="119" t="s">
        <v>32</v>
      </c>
      <c r="M12" s="119">
        <v>75</v>
      </c>
      <c r="N12" s="119">
        <v>1</v>
      </c>
    </row>
    <row r="13" spans="3:14" x14ac:dyDescent="0.25">
      <c r="C13" s="119" t="s">
        <v>7148</v>
      </c>
      <c r="D13" s="119" t="s">
        <v>7130</v>
      </c>
      <c r="E13" s="119" t="s">
        <v>7153</v>
      </c>
      <c r="F13" s="119" t="s">
        <v>38</v>
      </c>
      <c r="H13" s="119">
        <v>20</v>
      </c>
      <c r="J13" s="119">
        <v>1.0123</v>
      </c>
      <c r="K13" s="119">
        <v>1.0132000000000001</v>
      </c>
      <c r="L13" s="119" t="s">
        <v>37</v>
      </c>
      <c r="M13" s="119">
        <v>1.0124</v>
      </c>
      <c r="N13" s="119">
        <v>1</v>
      </c>
    </row>
    <row r="14" spans="3:14" x14ac:dyDescent="0.25">
      <c r="N14" s="67"/>
    </row>
    <row r="15" spans="3:14" x14ac:dyDescent="0.25">
      <c r="C15" s="119" t="s">
        <v>7133</v>
      </c>
      <c r="D15" s="119" t="s">
        <v>7155</v>
      </c>
      <c r="E15" s="119" t="s">
        <v>7117</v>
      </c>
      <c r="F15" s="119" t="s">
        <v>30</v>
      </c>
      <c r="G15" s="119" t="s">
        <v>7314</v>
      </c>
      <c r="H15" s="119">
        <v>23</v>
      </c>
      <c r="I15" s="119" t="s">
        <v>7157</v>
      </c>
      <c r="L15" s="119" t="s">
        <v>45</v>
      </c>
      <c r="M15" s="131">
        <f xml:space="preserve"> 0.6727*E1 + 820</f>
        <v>863.72550000000001</v>
      </c>
    </row>
    <row r="16" spans="3:14" x14ac:dyDescent="0.25">
      <c r="C16" s="119" t="s">
        <v>7154</v>
      </c>
      <c r="D16" s="119" t="s">
        <v>7155</v>
      </c>
      <c r="E16" s="119" t="s">
        <v>7098</v>
      </c>
      <c r="F16" s="119" t="s">
        <v>38</v>
      </c>
      <c r="G16" s="119" t="s">
        <v>7156</v>
      </c>
      <c r="H16" s="119">
        <v>400</v>
      </c>
      <c r="I16" s="119" t="s">
        <v>7157</v>
      </c>
      <c r="L16" s="119" t="s">
        <v>811</v>
      </c>
      <c r="M16" s="126">
        <f>0.32137*M9</f>
        <v>23.811106724999998</v>
      </c>
      <c r="N16" s="67"/>
    </row>
    <row r="17" spans="3:14" x14ac:dyDescent="0.25">
      <c r="C17" s="119" t="s">
        <v>7154</v>
      </c>
      <c r="D17" s="119" t="s">
        <v>7155</v>
      </c>
      <c r="E17" s="119" t="s">
        <v>7101</v>
      </c>
      <c r="F17" s="119" t="s">
        <v>38</v>
      </c>
      <c r="G17" s="119" t="s">
        <v>7158</v>
      </c>
      <c r="H17" s="119">
        <v>409</v>
      </c>
      <c r="I17" s="119" t="s">
        <v>7157</v>
      </c>
      <c r="L17" s="119" t="s">
        <v>829</v>
      </c>
      <c r="M17" s="127">
        <f>0.21456*M9</f>
        <v>15.8972868</v>
      </c>
      <c r="N17" s="67"/>
    </row>
    <row r="18" spans="3:14" x14ac:dyDescent="0.25">
      <c r="C18" s="119" t="s">
        <v>7154</v>
      </c>
      <c r="D18" s="119" t="s">
        <v>7155</v>
      </c>
      <c r="E18" s="119" t="s">
        <v>7103</v>
      </c>
      <c r="F18" s="119" t="s">
        <v>38</v>
      </c>
      <c r="G18" s="119" t="s">
        <v>7159</v>
      </c>
      <c r="H18" s="119">
        <v>418</v>
      </c>
      <c r="I18" s="119" t="s">
        <v>7157</v>
      </c>
      <c r="L18" s="119" t="s">
        <v>847</v>
      </c>
      <c r="M18" s="127">
        <f>0.07384*M9</f>
        <v>5.4709902000000001</v>
      </c>
      <c r="N18" s="67"/>
    </row>
    <row r="19" spans="3:14" x14ac:dyDescent="0.25">
      <c r="C19" s="119" t="s">
        <v>7154</v>
      </c>
      <c r="D19" s="119" t="s">
        <v>7155</v>
      </c>
      <c r="E19" s="119" t="s">
        <v>7104</v>
      </c>
      <c r="F19" s="119" t="s">
        <v>38</v>
      </c>
      <c r="G19" s="119" t="s">
        <v>7160</v>
      </c>
      <c r="H19" s="119">
        <v>427</v>
      </c>
      <c r="I19" s="119" t="s">
        <v>7157</v>
      </c>
      <c r="L19" s="119" t="s">
        <v>865</v>
      </c>
      <c r="M19" s="127">
        <f>0.06385*M9</f>
        <v>4.730806125</v>
      </c>
      <c r="N19" s="67"/>
    </row>
    <row r="20" spans="3:14" x14ac:dyDescent="0.25">
      <c r="C20" s="119" t="s">
        <v>7154</v>
      </c>
      <c r="D20" s="119" t="s">
        <v>7155</v>
      </c>
      <c r="E20" s="119" t="s">
        <v>7106</v>
      </c>
      <c r="F20" s="119" t="s">
        <v>38</v>
      </c>
      <c r="G20" s="119" t="s">
        <v>7161</v>
      </c>
      <c r="H20" s="119">
        <v>436</v>
      </c>
      <c r="I20" s="119" t="s">
        <v>7157</v>
      </c>
      <c r="L20" s="119" t="s">
        <v>883</v>
      </c>
      <c r="M20" s="127">
        <f>0.02531*M9</f>
        <v>1.875281175</v>
      </c>
      <c r="N20" s="67"/>
    </row>
    <row r="21" spans="3:14" x14ac:dyDescent="0.25">
      <c r="C21" s="119" t="s">
        <v>7154</v>
      </c>
      <c r="D21" s="119" t="s">
        <v>7155</v>
      </c>
      <c r="E21" s="119" t="s">
        <v>7107</v>
      </c>
      <c r="F21" s="119" t="s">
        <v>38</v>
      </c>
      <c r="G21" s="119" t="s">
        <v>7162</v>
      </c>
      <c r="H21" s="119">
        <v>445</v>
      </c>
      <c r="I21" s="119" t="s">
        <v>7157</v>
      </c>
      <c r="L21" s="119" t="s">
        <v>901</v>
      </c>
      <c r="M21" s="127">
        <f>0.0155579*M9</f>
        <v>1.1527237057499999</v>
      </c>
      <c r="N21" s="67"/>
    </row>
    <row r="22" spans="3:14" x14ac:dyDescent="0.25">
      <c r="C22" s="119" t="s">
        <v>7154</v>
      </c>
      <c r="D22" s="119" t="s">
        <v>7155</v>
      </c>
      <c r="E22" s="119" t="s">
        <v>7108</v>
      </c>
      <c r="F22" s="119" t="s">
        <v>38</v>
      </c>
      <c r="G22" s="119" t="s">
        <v>7163</v>
      </c>
      <c r="H22" s="119">
        <v>454</v>
      </c>
      <c r="I22" s="119" t="s">
        <v>7157</v>
      </c>
      <c r="L22" s="119" t="s">
        <v>919</v>
      </c>
      <c r="M22" s="127">
        <f>0.004644*M9</f>
        <v>0.34408557000000001</v>
      </c>
      <c r="N22" s="67"/>
    </row>
    <row r="23" spans="3:14" x14ac:dyDescent="0.25">
      <c r="N23" s="122"/>
    </row>
    <row r="24" spans="3:14" x14ac:dyDescent="0.25">
      <c r="C24" s="119" t="s">
        <v>7164</v>
      </c>
      <c r="D24" s="119" t="s">
        <v>7165</v>
      </c>
      <c r="E24" s="119" t="s">
        <v>7166</v>
      </c>
      <c r="H24" s="119">
        <v>348</v>
      </c>
      <c r="L24" s="119" t="s">
        <v>707</v>
      </c>
      <c r="M24" s="119">
        <v>27.3</v>
      </c>
      <c r="N24" s="119">
        <v>1</v>
      </c>
    </row>
    <row r="25" spans="3:14" x14ac:dyDescent="0.25">
      <c r="C25" s="119" t="s">
        <v>7164</v>
      </c>
      <c r="D25" s="119" t="s">
        <v>7165</v>
      </c>
      <c r="E25" s="119" t="s">
        <v>7167</v>
      </c>
      <c r="H25" s="119">
        <v>355</v>
      </c>
      <c r="L25" s="119" t="s">
        <v>721</v>
      </c>
      <c r="M25" s="119">
        <v>10</v>
      </c>
      <c r="N25" s="119">
        <v>1</v>
      </c>
    </row>
  </sheetData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00B050"/>
  </sheetPr>
  <dimension ref="A4:N64"/>
  <sheetViews>
    <sheetView zoomScale="80" zoomScaleNormal="80" workbookViewId="0">
      <pane xSplit="3" ySplit="4" topLeftCell="E41" activePane="bottomRight" state="frozen"/>
      <selection pane="topRight" activeCell="C1" sqref="C1"/>
      <selection pane="bottomLeft" activeCell="A5" sqref="A5"/>
      <selection pane="bottomRight" activeCell="K58" sqref="K58"/>
    </sheetView>
  </sheetViews>
  <sheetFormatPr defaultColWidth="10" defaultRowHeight="15.75" x14ac:dyDescent="0.25"/>
  <cols>
    <col min="1" max="2" width="7.140625" style="119" customWidth="1"/>
    <col min="3" max="3" width="10" style="119"/>
    <col min="4" max="4" width="13.85546875" style="119" customWidth="1"/>
    <col min="5" max="5" width="11.7109375" style="119" customWidth="1"/>
    <col min="6" max="6" width="14.7109375" style="119" customWidth="1"/>
    <col min="7" max="7" width="39.28515625" style="119" customWidth="1"/>
    <col min="8" max="8" width="12.28515625" style="119" customWidth="1"/>
    <col min="9" max="9" width="35.42578125" style="119" customWidth="1"/>
    <col min="10" max="11" width="10" style="119"/>
    <col min="12" max="12" width="14.28515625" style="119" customWidth="1"/>
    <col min="13" max="13" width="54.5703125" style="119" customWidth="1"/>
    <col min="14" max="14" width="15.85546875" style="119" bestFit="1" customWidth="1"/>
    <col min="15" max="16384" width="10" style="119"/>
  </cols>
  <sheetData>
    <row r="4" spans="1:14" x14ac:dyDescent="0.25">
      <c r="A4" s="119" t="s">
        <v>7168</v>
      </c>
      <c r="C4" s="128" t="s">
        <v>7169</v>
      </c>
      <c r="D4" s="119" t="s">
        <v>7170</v>
      </c>
      <c r="E4" s="119" t="s">
        <v>7171</v>
      </c>
      <c r="F4" s="119" t="s">
        <v>7172</v>
      </c>
      <c r="H4" s="119" t="s">
        <v>7122</v>
      </c>
      <c r="J4" s="129" t="s">
        <v>7173</v>
      </c>
      <c r="K4" s="119" t="s">
        <v>7128</v>
      </c>
      <c r="L4" s="119" t="s">
        <v>7174</v>
      </c>
      <c r="M4" s="119" t="s">
        <v>7175</v>
      </c>
      <c r="N4" s="119" t="s">
        <v>7176</v>
      </c>
    </row>
    <row r="5" spans="1:14" ht="18" customHeight="1" x14ac:dyDescent="0.25">
      <c r="A5" s="119">
        <v>1</v>
      </c>
      <c r="B5" s="119">
        <v>5</v>
      </c>
      <c r="C5" s="133" t="s">
        <v>7177</v>
      </c>
      <c r="E5" s="119" t="s">
        <v>7178</v>
      </c>
      <c r="F5" s="119" t="s">
        <v>7129</v>
      </c>
      <c r="G5" s="130" t="s">
        <v>7131</v>
      </c>
      <c r="H5" s="130"/>
      <c r="I5" s="130" t="s">
        <v>7132</v>
      </c>
      <c r="J5" s="120" t="s">
        <v>7322</v>
      </c>
      <c r="K5" s="132" t="e">
        <f ca="1">INDIRECT(input!$G$1&amp;"!"&amp;output!J5)</f>
        <v>#REF!</v>
      </c>
      <c r="L5" s="119">
        <v>1610</v>
      </c>
      <c r="M5" s="132" t="e">
        <f ca="1">INDIRECT(input!$G$1&amp;"!B"&amp;output!L5)</f>
        <v>#REF!</v>
      </c>
      <c r="N5" s="119" t="e">
        <f ca="1">INDIRECT(input!$G$1&amp;"!D"&amp;output!L5)</f>
        <v>#REF!</v>
      </c>
    </row>
    <row r="6" spans="1:14" ht="18" customHeight="1" x14ac:dyDescent="0.25">
      <c r="A6" s="119">
        <v>2</v>
      </c>
      <c r="B6" s="119">
        <v>6</v>
      </c>
      <c r="C6" s="133"/>
      <c r="E6" s="119" t="s">
        <v>7178</v>
      </c>
      <c r="F6" s="119" t="s">
        <v>7129</v>
      </c>
      <c r="G6" s="130" t="s">
        <v>7179</v>
      </c>
      <c r="H6" s="130" t="s">
        <v>155</v>
      </c>
      <c r="I6" s="130" t="s">
        <v>7180</v>
      </c>
      <c r="J6" s="120" t="s">
        <v>7321</v>
      </c>
      <c r="K6" s="132" t="e">
        <f ca="1">INDIRECT(input!$G$1&amp;"!"&amp;output!J6)</f>
        <v>#REF!</v>
      </c>
      <c r="L6" s="119">
        <v>470</v>
      </c>
      <c r="M6" s="132" t="e">
        <f ca="1">INDIRECT(input!$G$1&amp;"!B"&amp;output!L6)</f>
        <v>#REF!</v>
      </c>
      <c r="N6" s="119" t="e">
        <f ca="1">INDIRECT(input!$G$1&amp;"!D"&amp;output!L6)</f>
        <v>#REF!</v>
      </c>
    </row>
    <row r="7" spans="1:14" ht="18" customHeight="1" x14ac:dyDescent="0.25">
      <c r="A7" s="119">
        <v>3</v>
      </c>
      <c r="B7" s="119">
        <v>7</v>
      </c>
      <c r="C7" s="133" t="s">
        <v>7177</v>
      </c>
      <c r="E7" s="119" t="s">
        <v>7178</v>
      </c>
      <c r="F7" s="119" t="s">
        <v>7129</v>
      </c>
      <c r="G7" s="130" t="s">
        <v>7181</v>
      </c>
      <c r="H7" s="130" t="s">
        <v>155</v>
      </c>
      <c r="I7" s="130" t="s">
        <v>7182</v>
      </c>
      <c r="J7" s="120" t="s">
        <v>7323</v>
      </c>
      <c r="K7" s="132" t="e">
        <f ca="1">INDIRECT(input!$G$1&amp;"!"&amp;output!J7)</f>
        <v>#REF!</v>
      </c>
      <c r="L7" s="119">
        <v>473</v>
      </c>
      <c r="M7" s="132" t="e">
        <f ca="1">INDIRECT(input!$G$1&amp;"!B"&amp;output!L7)</f>
        <v>#REF!</v>
      </c>
      <c r="N7" s="119" t="e">
        <f ca="1">INDIRECT(input!$G$1&amp;"!D"&amp;output!L7)</f>
        <v>#REF!</v>
      </c>
    </row>
    <row r="8" spans="1:14" ht="18" customHeight="1" x14ac:dyDescent="0.25">
      <c r="A8" s="119">
        <v>4</v>
      </c>
      <c r="B8" s="119">
        <v>8</v>
      </c>
      <c r="C8" s="129" t="s">
        <v>7183</v>
      </c>
      <c r="E8" s="119" t="s">
        <v>7178</v>
      </c>
      <c r="F8" s="119" t="s">
        <v>7133</v>
      </c>
      <c r="G8" s="130" t="s">
        <v>7184</v>
      </c>
      <c r="H8" s="130" t="s">
        <v>371</v>
      </c>
      <c r="I8" s="130" t="s">
        <v>7136</v>
      </c>
      <c r="J8" s="120" t="s">
        <v>7324</v>
      </c>
      <c r="K8" s="132" t="e">
        <f ca="1">INDIRECT(input!$G$1&amp;"!"&amp;output!J8)</f>
        <v>#REF!</v>
      </c>
      <c r="L8" s="119">
        <v>1019</v>
      </c>
      <c r="M8" s="132" t="e">
        <f ca="1">INDIRECT(input!$G$1&amp;"!B"&amp;output!L8)</f>
        <v>#REF!</v>
      </c>
      <c r="N8" s="119" t="e">
        <f ca="1">INDIRECT(input!$G$1&amp;"!D"&amp;output!L8)</f>
        <v>#REF!</v>
      </c>
    </row>
    <row r="9" spans="1:14" ht="18" customHeight="1" x14ac:dyDescent="0.25">
      <c r="A9" s="119">
        <v>5</v>
      </c>
      <c r="B9" s="119">
        <v>9</v>
      </c>
      <c r="C9" s="129" t="s">
        <v>7185</v>
      </c>
      <c r="D9" s="119">
        <v>1</v>
      </c>
      <c r="E9" s="119" t="s">
        <v>7178</v>
      </c>
      <c r="F9" s="119" t="s">
        <v>7129</v>
      </c>
      <c r="G9" s="130" t="s">
        <v>7186</v>
      </c>
      <c r="H9" s="130" t="s">
        <v>155</v>
      </c>
      <c r="I9" s="130" t="s">
        <v>7187</v>
      </c>
      <c r="J9" s="120" t="s">
        <v>7321</v>
      </c>
      <c r="K9" s="132" t="e">
        <f ca="1">INDIRECT(input!$G$1&amp;"!"&amp;output!J9)</f>
        <v>#REF!</v>
      </c>
      <c r="L9" s="119">
        <v>470</v>
      </c>
      <c r="M9" s="132" t="e">
        <f ca="1">INDIRECT(input!$G$1&amp;"!B"&amp;output!L9)</f>
        <v>#REF!</v>
      </c>
      <c r="N9" s="119" t="e">
        <f ca="1">INDIRECT(input!$G$1&amp;"!D"&amp;output!L9)</f>
        <v>#REF!</v>
      </c>
    </row>
    <row r="10" spans="1:14" ht="18" customHeight="1" x14ac:dyDescent="0.25">
      <c r="A10" s="119">
        <v>6</v>
      </c>
      <c r="B10" s="119">
        <v>10</v>
      </c>
      <c r="C10" s="133"/>
      <c r="E10" s="119" t="s">
        <v>7178</v>
      </c>
      <c r="F10" s="119" t="s">
        <v>7133</v>
      </c>
      <c r="G10" s="130" t="s">
        <v>7188</v>
      </c>
      <c r="H10" s="130" t="s">
        <v>33</v>
      </c>
      <c r="I10" s="130" t="s">
        <v>7189</v>
      </c>
      <c r="J10" s="120" t="s">
        <v>7325</v>
      </c>
      <c r="K10" s="132" t="e">
        <f ca="1">INDIRECT(input!$G$1&amp;"!"&amp;output!J10)</f>
        <v>#REF!</v>
      </c>
      <c r="L10" s="119">
        <v>475</v>
      </c>
      <c r="M10" s="132" t="e">
        <f ca="1">INDIRECT(input!$G$1&amp;"!B"&amp;output!L10)</f>
        <v>#REF!</v>
      </c>
      <c r="N10" s="119" t="e">
        <f ca="1">INDIRECT(input!$G$1&amp;"!D"&amp;output!L10)</f>
        <v>#REF!</v>
      </c>
    </row>
    <row r="11" spans="1:14" ht="18" customHeight="1" x14ac:dyDescent="0.25">
      <c r="A11" s="119">
        <v>7</v>
      </c>
      <c r="B11" s="119">
        <v>11</v>
      </c>
      <c r="C11" s="133" t="s">
        <v>7177</v>
      </c>
      <c r="D11" s="119">
        <v>1</v>
      </c>
      <c r="E11" s="119" t="s">
        <v>7178</v>
      </c>
      <c r="F11" s="119" t="s">
        <v>7129</v>
      </c>
      <c r="G11" s="130" t="s">
        <v>7190</v>
      </c>
      <c r="H11" s="130" t="s">
        <v>155</v>
      </c>
      <c r="I11" s="130" t="s">
        <v>7191</v>
      </c>
      <c r="J11" s="120" t="s">
        <v>7326</v>
      </c>
      <c r="K11" s="132" t="e">
        <f ca="1">INDIRECT(input!$G$1&amp;"!"&amp;output!J11)</f>
        <v>#REF!</v>
      </c>
      <c r="L11" s="119">
        <v>471</v>
      </c>
      <c r="M11" s="132" t="e">
        <f ca="1">INDIRECT(input!$G$1&amp;"!B"&amp;output!L11)</f>
        <v>#REF!</v>
      </c>
      <c r="N11" s="119" t="e">
        <f ca="1">INDIRECT(input!$G$1&amp;"!D"&amp;output!L11)</f>
        <v>#REF!</v>
      </c>
    </row>
    <row r="12" spans="1:14" ht="18" customHeight="1" x14ac:dyDescent="0.25">
      <c r="A12" s="119">
        <v>8</v>
      </c>
      <c r="B12" s="119">
        <v>12</v>
      </c>
      <c r="C12" s="133" t="s">
        <v>7177</v>
      </c>
      <c r="D12" s="119">
        <v>1</v>
      </c>
      <c r="E12" s="119" t="s">
        <v>7178</v>
      </c>
      <c r="F12" s="119" t="s">
        <v>7133</v>
      </c>
      <c r="G12" s="130" t="s">
        <v>7192</v>
      </c>
      <c r="H12" s="130" t="s">
        <v>7193</v>
      </c>
      <c r="I12" s="130" t="s">
        <v>7194</v>
      </c>
      <c r="J12" s="120" t="s">
        <v>7327</v>
      </c>
      <c r="K12" s="132" t="e">
        <f ca="1">INDIRECT(input!$G$1&amp;"!"&amp;output!J12)</f>
        <v>#REF!</v>
      </c>
      <c r="L12" s="119">
        <v>484</v>
      </c>
      <c r="M12" s="132" t="e">
        <f ca="1">INDIRECT(input!$G$1&amp;"!B"&amp;output!L12)</f>
        <v>#REF!</v>
      </c>
      <c r="N12" s="119" t="e">
        <f ca="1">INDIRECT(input!$G$1&amp;"!D"&amp;output!L12)</f>
        <v>#REF!</v>
      </c>
    </row>
    <row r="13" spans="1:14" ht="18" customHeight="1" x14ac:dyDescent="0.25">
      <c r="A13" s="119">
        <v>9</v>
      </c>
      <c r="B13" s="119">
        <v>13</v>
      </c>
      <c r="C13" s="133" t="s">
        <v>7177</v>
      </c>
      <c r="D13" s="119">
        <v>1</v>
      </c>
      <c r="E13" s="119" t="s">
        <v>7178</v>
      </c>
      <c r="F13" s="119" t="s">
        <v>7195</v>
      </c>
      <c r="G13" s="130" t="s">
        <v>7196</v>
      </c>
      <c r="H13" s="130" t="s">
        <v>7193</v>
      </c>
      <c r="I13" s="130" t="s">
        <v>7197</v>
      </c>
      <c r="J13" s="120" t="s">
        <v>7328</v>
      </c>
      <c r="K13" s="132" t="e">
        <f ca="1">INDIRECT(input!$G$1&amp;"!"&amp;output!J13)</f>
        <v>#REF!</v>
      </c>
      <c r="L13" s="119">
        <v>476</v>
      </c>
      <c r="M13" s="132" t="e">
        <f ca="1">INDIRECT(input!$G$1&amp;"!B"&amp;output!L13)</f>
        <v>#REF!</v>
      </c>
      <c r="N13" s="119" t="e">
        <f ca="1">INDIRECT(input!$G$1&amp;"!D"&amp;output!L13)</f>
        <v>#REF!</v>
      </c>
    </row>
    <row r="14" spans="1:14" ht="18" customHeight="1" x14ac:dyDescent="0.25">
      <c r="A14" s="119">
        <v>10</v>
      </c>
      <c r="B14" s="119">
        <v>14</v>
      </c>
      <c r="C14" s="133" t="s">
        <v>7177</v>
      </c>
      <c r="E14" s="119" t="s">
        <v>7178</v>
      </c>
      <c r="F14" s="119" t="s">
        <v>7195</v>
      </c>
      <c r="G14" s="130" t="s">
        <v>7198</v>
      </c>
      <c r="H14" s="130" t="s">
        <v>7193</v>
      </c>
      <c r="I14" s="130" t="s">
        <v>7199</v>
      </c>
      <c r="J14" s="120" t="s">
        <v>7329</v>
      </c>
      <c r="K14" s="132" t="e">
        <f ca="1">INDIRECT(input!$G$1&amp;"!"&amp;output!J14)</f>
        <v>#REF!</v>
      </c>
      <c r="L14" s="119">
        <v>481</v>
      </c>
      <c r="M14" s="132" t="e">
        <f ca="1">INDIRECT(input!$G$1&amp;"!B"&amp;output!L14)</f>
        <v>#REF!</v>
      </c>
      <c r="N14" s="119" t="e">
        <f ca="1">INDIRECT(input!$G$1&amp;"!D"&amp;output!L14)</f>
        <v>#REF!</v>
      </c>
    </row>
    <row r="15" spans="1:14" ht="18" customHeight="1" x14ac:dyDescent="0.25">
      <c r="A15" s="119">
        <v>11</v>
      </c>
      <c r="B15" s="119">
        <v>15</v>
      </c>
      <c r="C15" s="133" t="s">
        <v>7177</v>
      </c>
      <c r="E15" s="119" t="s">
        <v>7178</v>
      </c>
      <c r="F15" s="119" t="s">
        <v>7133</v>
      </c>
      <c r="G15" s="130" t="s">
        <v>7200</v>
      </c>
      <c r="H15" s="130" t="s">
        <v>30</v>
      </c>
      <c r="I15" s="130" t="s">
        <v>7201</v>
      </c>
      <c r="J15" s="120" t="s">
        <v>7330</v>
      </c>
      <c r="K15" s="132" t="e">
        <f ca="1">INDIRECT(input!$G$1&amp;"!"&amp;output!J15)</f>
        <v>#REF!</v>
      </c>
      <c r="L15" s="119">
        <v>1475</v>
      </c>
      <c r="M15" s="132" t="e">
        <f ca="1">INDIRECT(input!$G$1&amp;"!B"&amp;output!L15)</f>
        <v>#REF!</v>
      </c>
      <c r="N15" s="119" t="e">
        <f ca="1">INDIRECT(input!$G$1&amp;"!D"&amp;output!L15)</f>
        <v>#REF!</v>
      </c>
    </row>
    <row r="16" spans="1:14" ht="18" customHeight="1" x14ac:dyDescent="0.25">
      <c r="A16" s="119">
        <v>12</v>
      </c>
      <c r="B16" s="119">
        <v>16</v>
      </c>
      <c r="C16" s="133" t="s">
        <v>7177</v>
      </c>
      <c r="E16" s="119" t="s">
        <v>7178</v>
      </c>
      <c r="F16" s="119" t="s">
        <v>7133</v>
      </c>
      <c r="G16" s="130" t="s">
        <v>7202</v>
      </c>
      <c r="H16" s="130" t="s">
        <v>7203</v>
      </c>
      <c r="I16" s="130" t="s">
        <v>7204</v>
      </c>
      <c r="J16" s="120" t="s">
        <v>7331</v>
      </c>
      <c r="K16" s="132" t="e">
        <f ca="1">INDIRECT(input!$G$1&amp;"!"&amp;output!J16)</f>
        <v>#REF!</v>
      </c>
      <c r="L16" s="119">
        <v>1474</v>
      </c>
      <c r="M16" s="132" t="e">
        <f ca="1">INDIRECT(input!$G$1&amp;"!B"&amp;output!L16)</f>
        <v>#REF!</v>
      </c>
      <c r="N16" s="119" t="e">
        <f ca="1">INDIRECT(input!$G$1&amp;"!D"&amp;output!L16)</f>
        <v>#REF!</v>
      </c>
    </row>
    <row r="17" spans="1:14" ht="18" customHeight="1" x14ac:dyDescent="0.25">
      <c r="A17" s="119">
        <v>13</v>
      </c>
      <c r="B17" s="119">
        <v>17</v>
      </c>
      <c r="C17" s="133" t="s">
        <v>7177</v>
      </c>
      <c r="E17" s="119" t="s">
        <v>7178</v>
      </c>
      <c r="F17" s="119" t="s">
        <v>7133</v>
      </c>
      <c r="G17" s="130" t="s">
        <v>7205</v>
      </c>
      <c r="H17" s="130" t="s">
        <v>41</v>
      </c>
      <c r="I17" s="130" t="s">
        <v>7206</v>
      </c>
      <c r="J17" s="120" t="s">
        <v>7332</v>
      </c>
      <c r="K17" s="132" t="e">
        <f ca="1">INDIRECT(input!$G$1&amp;"!"&amp;output!J17)</f>
        <v>#REF!</v>
      </c>
      <c r="L17" s="119">
        <v>1473</v>
      </c>
      <c r="M17" s="132" t="e">
        <f ca="1">INDIRECT(input!$G$1&amp;"!B"&amp;output!L17)</f>
        <v>#REF!</v>
      </c>
      <c r="N17" s="119" t="e">
        <f ca="1">INDIRECT(input!$G$1&amp;"!D"&amp;output!L17)</f>
        <v>#REF!</v>
      </c>
    </row>
    <row r="18" spans="1:14" ht="18" customHeight="1" x14ac:dyDescent="0.25">
      <c r="A18" s="119">
        <v>14</v>
      </c>
      <c r="B18" s="119">
        <v>18</v>
      </c>
      <c r="C18" s="129" t="s">
        <v>7207</v>
      </c>
      <c r="E18" s="119" t="s">
        <v>7178</v>
      </c>
      <c r="F18" s="119" t="s">
        <v>7133</v>
      </c>
      <c r="G18" s="130" t="s">
        <v>7208</v>
      </c>
      <c r="H18" s="130" t="s">
        <v>30</v>
      </c>
      <c r="I18" s="130" t="s">
        <v>7209</v>
      </c>
      <c r="J18" s="120" t="s">
        <v>7333</v>
      </c>
      <c r="K18" s="132" t="e">
        <f ca="1">INDIRECT(input!$G$1&amp;"!"&amp;output!J18)</f>
        <v>#REF!</v>
      </c>
      <c r="L18" s="119">
        <v>3238</v>
      </c>
      <c r="M18" s="132" t="e">
        <f ca="1">INDIRECT(input!$G$1&amp;"!B"&amp;output!L18)</f>
        <v>#REF!</v>
      </c>
      <c r="N18" s="119" t="e">
        <f ca="1">INDIRECT(input!$G$1&amp;"!D"&amp;output!L18)</f>
        <v>#REF!</v>
      </c>
    </row>
    <row r="19" spans="1:14" ht="18" customHeight="1" x14ac:dyDescent="0.25">
      <c r="A19" s="119">
        <v>15</v>
      </c>
      <c r="B19" s="119">
        <v>19</v>
      </c>
      <c r="C19" s="129" t="s">
        <v>7210</v>
      </c>
      <c r="E19" s="119" t="s">
        <v>7178</v>
      </c>
      <c r="F19" s="119" t="s">
        <v>7133</v>
      </c>
      <c r="G19" s="130" t="s">
        <v>7211</v>
      </c>
      <c r="H19" s="130" t="s">
        <v>7203</v>
      </c>
      <c r="I19" s="130" t="s">
        <v>7212</v>
      </c>
      <c r="J19" s="120" t="s">
        <v>7335</v>
      </c>
      <c r="K19" s="132" t="e">
        <f ca="1">INDIRECT(input!$G$1&amp;"!"&amp;output!J19)</f>
        <v>#REF!</v>
      </c>
      <c r="L19" s="119">
        <v>3237</v>
      </c>
      <c r="M19" s="132" t="e">
        <f ca="1">INDIRECT(input!$G$1&amp;"!B"&amp;output!L19)</f>
        <v>#REF!</v>
      </c>
      <c r="N19" s="119" t="e">
        <f ca="1">INDIRECT(input!$G$1&amp;"!D"&amp;output!L19)</f>
        <v>#REF!</v>
      </c>
    </row>
    <row r="20" spans="1:14" ht="18" customHeight="1" x14ac:dyDescent="0.25">
      <c r="A20" s="119">
        <v>16</v>
      </c>
      <c r="B20" s="119">
        <v>20</v>
      </c>
      <c r="C20" s="129" t="s">
        <v>7213</v>
      </c>
      <c r="E20" s="119" t="s">
        <v>7178</v>
      </c>
      <c r="F20" s="119" t="s">
        <v>7133</v>
      </c>
      <c r="G20" s="130" t="s">
        <v>7214</v>
      </c>
      <c r="H20" s="130" t="s">
        <v>41</v>
      </c>
      <c r="I20" s="130" t="s">
        <v>7215</v>
      </c>
      <c r="J20" s="120" t="s">
        <v>7334</v>
      </c>
      <c r="K20" s="132" t="e">
        <f ca="1">INDIRECT(input!$G$1&amp;"!"&amp;output!J20)</f>
        <v>#REF!</v>
      </c>
      <c r="L20" s="119">
        <v>3239</v>
      </c>
      <c r="M20" s="132" t="e">
        <f ca="1">INDIRECT(input!$G$1&amp;"!B"&amp;output!L20)</f>
        <v>#REF!</v>
      </c>
      <c r="N20" s="119" t="e">
        <f ca="1">INDIRECT(input!$G$1&amp;"!D"&amp;output!L20)</f>
        <v>#REF!</v>
      </c>
    </row>
    <row r="21" spans="1:14" ht="18" customHeight="1" x14ac:dyDescent="0.25">
      <c r="A21" s="119">
        <v>17</v>
      </c>
      <c r="B21" s="119">
        <v>21</v>
      </c>
      <c r="C21" s="129" t="s">
        <v>7216</v>
      </c>
      <c r="E21" s="119" t="s">
        <v>7178</v>
      </c>
      <c r="F21" s="119" t="s">
        <v>7154</v>
      </c>
      <c r="G21" s="130" t="s">
        <v>7217</v>
      </c>
      <c r="H21" s="130" t="s">
        <v>30</v>
      </c>
      <c r="I21" s="130" t="s">
        <v>7218</v>
      </c>
      <c r="J21" s="120" t="s">
        <v>7336</v>
      </c>
      <c r="K21" s="132" t="e">
        <f ca="1">INDIRECT(input!$G$1&amp;"!"&amp;output!J21)</f>
        <v>#REF!</v>
      </c>
      <c r="L21" s="119">
        <v>3029</v>
      </c>
      <c r="M21" s="132" t="e">
        <f ca="1">INDIRECT(input!$G$1&amp;"!B"&amp;output!L21)</f>
        <v>#REF!</v>
      </c>
      <c r="N21" s="119" t="e">
        <f ca="1">INDIRECT(input!$G$1&amp;"!D"&amp;output!L21)</f>
        <v>#REF!</v>
      </c>
    </row>
    <row r="22" spans="1:14" ht="18" customHeight="1" x14ac:dyDescent="0.25">
      <c r="A22" s="119">
        <v>18</v>
      </c>
      <c r="B22" s="119">
        <v>22</v>
      </c>
      <c r="C22" s="129" t="s">
        <v>7219</v>
      </c>
      <c r="E22" s="119" t="s">
        <v>7178</v>
      </c>
      <c r="F22" s="119" t="s">
        <v>7154</v>
      </c>
      <c r="G22" s="130" t="s">
        <v>7220</v>
      </c>
      <c r="H22" s="130" t="s">
        <v>7203</v>
      </c>
      <c r="I22" s="130" t="s">
        <v>7221</v>
      </c>
      <c r="J22" s="120" t="s">
        <v>7338</v>
      </c>
      <c r="K22" s="132" t="e">
        <f ca="1">INDIRECT(input!$G$1&amp;"!"&amp;output!J22)</f>
        <v>#REF!</v>
      </c>
      <c r="L22" s="119">
        <v>3028</v>
      </c>
      <c r="M22" s="132" t="e">
        <f ca="1">INDIRECT(input!$G$1&amp;"!B"&amp;output!L22)</f>
        <v>#REF!</v>
      </c>
      <c r="N22" s="119" t="e">
        <f ca="1">INDIRECT(input!$G$1&amp;"!D"&amp;output!L22)</f>
        <v>#REF!</v>
      </c>
    </row>
    <row r="23" spans="1:14" ht="18" customHeight="1" x14ac:dyDescent="0.25">
      <c r="A23" s="119">
        <v>19</v>
      </c>
      <c r="B23" s="119">
        <v>23</v>
      </c>
      <c r="C23" s="129" t="s">
        <v>7222</v>
      </c>
      <c r="E23" s="119" t="s">
        <v>7178</v>
      </c>
      <c r="F23" s="119" t="s">
        <v>7154</v>
      </c>
      <c r="G23" s="130" t="s">
        <v>7223</v>
      </c>
      <c r="H23" s="130" t="s">
        <v>41</v>
      </c>
      <c r="I23" s="130" t="s">
        <v>7224</v>
      </c>
      <c r="J23" s="120" t="s">
        <v>7337</v>
      </c>
      <c r="K23" s="132" t="e">
        <f ca="1">INDIRECT(input!$G$1&amp;"!"&amp;output!J23)</f>
        <v>#REF!</v>
      </c>
      <c r="L23" s="119">
        <v>3030</v>
      </c>
      <c r="M23" s="132" t="e">
        <f ca="1">INDIRECT(input!$G$1&amp;"!B"&amp;output!L23)</f>
        <v>#REF!</v>
      </c>
      <c r="N23" s="119" t="e">
        <f ca="1">INDIRECT(input!$G$1&amp;"!D"&amp;output!L23)</f>
        <v>#REF!</v>
      </c>
    </row>
    <row r="24" spans="1:14" ht="18" customHeight="1" thickBot="1" x14ac:dyDescent="0.3">
      <c r="A24" s="119">
        <v>20</v>
      </c>
      <c r="B24" s="119">
        <v>24</v>
      </c>
      <c r="C24" s="133" t="s">
        <v>7225</v>
      </c>
      <c r="E24" s="119" t="s">
        <v>7178</v>
      </c>
      <c r="F24" s="119" t="s">
        <v>7164</v>
      </c>
      <c r="G24" s="130" t="s">
        <v>7226</v>
      </c>
      <c r="H24" s="130" t="s">
        <v>41</v>
      </c>
      <c r="I24" s="130" t="s">
        <v>7227</v>
      </c>
      <c r="J24" s="120" t="s">
        <v>7339</v>
      </c>
      <c r="K24" s="132" t="e">
        <f ca="1">INDIRECT(input!$G$1&amp;"!"&amp;output!J24)</f>
        <v>#REF!</v>
      </c>
      <c r="L24" s="119">
        <v>3459</v>
      </c>
      <c r="M24" s="132" t="e">
        <f ca="1">INDIRECT(input!$G$1&amp;"!B"&amp;output!L24)</f>
        <v>#REF!</v>
      </c>
      <c r="N24" s="119" t="e">
        <f ca="1">INDIRECT(input!$G$1&amp;"!D"&amp;output!L24)</f>
        <v>#REF!</v>
      </c>
    </row>
    <row r="25" spans="1:14" ht="18" customHeight="1" x14ac:dyDescent="0.25">
      <c r="A25" s="119">
        <v>21</v>
      </c>
      <c r="B25" s="119">
        <v>25</v>
      </c>
      <c r="C25" s="134" t="s">
        <v>7177</v>
      </c>
      <c r="E25" s="119" t="s">
        <v>7178</v>
      </c>
      <c r="F25" s="119" t="s">
        <v>7154</v>
      </c>
      <c r="G25" s="130" t="s">
        <v>7228</v>
      </c>
      <c r="H25" s="130" t="s">
        <v>33</v>
      </c>
      <c r="I25" s="130" t="s">
        <v>7229</v>
      </c>
      <c r="J25" s="120" t="s">
        <v>7340</v>
      </c>
      <c r="K25" s="132" t="e">
        <f ca="1">INDIRECT(input!$G$1&amp;"!"&amp;output!J25)</f>
        <v>#REF!</v>
      </c>
      <c r="L25" s="119">
        <v>1663</v>
      </c>
      <c r="M25" s="132" t="e">
        <f ca="1">INDIRECT(input!$G$1&amp;"!B"&amp;output!L25)</f>
        <v>#REF!</v>
      </c>
      <c r="N25" s="119" t="e">
        <f ca="1">INDIRECT(input!$G$1&amp;"!D"&amp;output!L25)</f>
        <v>#REF!</v>
      </c>
    </row>
    <row r="26" spans="1:14" ht="18" customHeight="1" x14ac:dyDescent="0.25">
      <c r="A26" s="119">
        <v>22</v>
      </c>
      <c r="B26" s="119">
        <v>26</v>
      </c>
      <c r="C26" s="135" t="s">
        <v>7177</v>
      </c>
      <c r="E26" s="119" t="s">
        <v>7178</v>
      </c>
      <c r="F26" s="119" t="s">
        <v>7154</v>
      </c>
      <c r="G26" s="130" t="s">
        <v>7228</v>
      </c>
      <c r="H26" s="130" t="s">
        <v>33</v>
      </c>
      <c r="I26" s="130" t="s">
        <v>7230</v>
      </c>
      <c r="J26" s="120" t="s">
        <v>7341</v>
      </c>
      <c r="K26" s="132" t="e">
        <f ca="1">INDIRECT(input!$G$1&amp;"!"&amp;output!J26)</f>
        <v>#REF!</v>
      </c>
      <c r="L26" s="119">
        <v>1690</v>
      </c>
      <c r="M26" s="132" t="e">
        <f ca="1">INDIRECT(input!$G$1&amp;"!B"&amp;output!L26)</f>
        <v>#REF!</v>
      </c>
      <c r="N26" s="119" t="e">
        <f ca="1">INDIRECT(input!$G$1&amp;"!D"&amp;output!L26)</f>
        <v>#REF!</v>
      </c>
    </row>
    <row r="27" spans="1:14" ht="18" customHeight="1" x14ac:dyDescent="0.25">
      <c r="A27" s="119">
        <v>23</v>
      </c>
      <c r="B27" s="119">
        <v>27</v>
      </c>
      <c r="C27" s="135" t="s">
        <v>7177</v>
      </c>
      <c r="E27" s="119" t="s">
        <v>7178</v>
      </c>
      <c r="F27" s="119" t="s">
        <v>7154</v>
      </c>
      <c r="G27" s="130" t="s">
        <v>7228</v>
      </c>
      <c r="H27" s="130" t="s">
        <v>33</v>
      </c>
      <c r="I27" s="130" t="s">
        <v>7315</v>
      </c>
      <c r="J27" s="120" t="s">
        <v>7342</v>
      </c>
      <c r="K27" s="132" t="e">
        <f ca="1">INDIRECT(input!$G$1&amp;"!"&amp;output!J27)</f>
        <v>#REF!</v>
      </c>
      <c r="L27" s="119">
        <v>1717</v>
      </c>
      <c r="M27" s="132" t="e">
        <f ca="1">INDIRECT(input!$G$1&amp;"!B"&amp;output!L27)</f>
        <v>#REF!</v>
      </c>
      <c r="N27" s="119" t="e">
        <f ca="1">INDIRECT(input!$G$1&amp;"!D"&amp;output!L27)</f>
        <v>#REF!</v>
      </c>
    </row>
    <row r="28" spans="1:14" ht="18" customHeight="1" x14ac:dyDescent="0.25">
      <c r="A28" s="119">
        <v>24</v>
      </c>
      <c r="B28" s="119">
        <v>28</v>
      </c>
      <c r="C28" s="135" t="s">
        <v>7177</v>
      </c>
      <c r="E28" s="119" t="s">
        <v>7178</v>
      </c>
      <c r="F28" s="119" t="s">
        <v>7154</v>
      </c>
      <c r="G28" s="130" t="s">
        <v>7228</v>
      </c>
      <c r="H28" s="130" t="s">
        <v>33</v>
      </c>
      <c r="I28" s="130" t="s">
        <v>7316</v>
      </c>
      <c r="J28" s="120" t="s">
        <v>7343</v>
      </c>
      <c r="K28" s="132" t="e">
        <f ca="1">INDIRECT(input!$G$1&amp;"!"&amp;output!J28)</f>
        <v>#REF!</v>
      </c>
      <c r="L28" s="119">
        <v>1744</v>
      </c>
      <c r="M28" s="132" t="e">
        <f ca="1">INDIRECT(input!$G$1&amp;"!B"&amp;output!L28)</f>
        <v>#REF!</v>
      </c>
      <c r="N28" s="119" t="e">
        <f ca="1">INDIRECT(input!$G$1&amp;"!D"&amp;output!L28)</f>
        <v>#REF!</v>
      </c>
    </row>
    <row r="29" spans="1:14" ht="18" customHeight="1" x14ac:dyDescent="0.25">
      <c r="A29" s="119">
        <v>25</v>
      </c>
      <c r="B29" s="119">
        <v>29</v>
      </c>
      <c r="C29" s="135" t="s">
        <v>7177</v>
      </c>
      <c r="E29" s="119" t="s">
        <v>7178</v>
      </c>
      <c r="F29" s="119" t="s">
        <v>7154</v>
      </c>
      <c r="G29" s="130" t="s">
        <v>7228</v>
      </c>
      <c r="H29" s="130" t="s">
        <v>33</v>
      </c>
      <c r="I29" s="130" t="s">
        <v>7317</v>
      </c>
      <c r="J29" s="120" t="s">
        <v>7344</v>
      </c>
      <c r="K29" s="132" t="e">
        <f ca="1">INDIRECT(input!$G$1&amp;"!"&amp;output!J29)</f>
        <v>#REF!</v>
      </c>
      <c r="L29" s="119">
        <v>1771</v>
      </c>
      <c r="M29" s="132" t="e">
        <f ca="1">INDIRECT(input!$G$1&amp;"!B"&amp;output!L29)</f>
        <v>#REF!</v>
      </c>
      <c r="N29" s="119" t="e">
        <f ca="1">INDIRECT(input!$G$1&amp;"!D"&amp;output!L29)</f>
        <v>#REF!</v>
      </c>
    </row>
    <row r="30" spans="1:14" ht="18" customHeight="1" x14ac:dyDescent="0.25">
      <c r="A30" s="119">
        <v>26</v>
      </c>
      <c r="B30" s="119">
        <v>30</v>
      </c>
      <c r="C30" s="135" t="s">
        <v>7177</v>
      </c>
      <c r="E30" s="119" t="s">
        <v>7178</v>
      </c>
      <c r="F30" s="119" t="s">
        <v>7154</v>
      </c>
      <c r="G30" s="130" t="s">
        <v>7231</v>
      </c>
      <c r="H30" s="130" t="s">
        <v>33</v>
      </c>
      <c r="I30" s="130" t="s">
        <v>7232</v>
      </c>
      <c r="J30" s="120" t="s">
        <v>7345</v>
      </c>
      <c r="K30" s="132" t="e">
        <f ca="1">INDIRECT(input!$G$1&amp;"!"&amp;output!J30)</f>
        <v>#REF!</v>
      </c>
      <c r="L30" s="119">
        <v>1798</v>
      </c>
      <c r="M30" s="132" t="e">
        <f ca="1">INDIRECT(input!$G$1&amp;"!B"&amp;output!L30)</f>
        <v>#REF!</v>
      </c>
      <c r="N30" s="119" t="e">
        <f ca="1">INDIRECT(input!$G$1&amp;"!D"&amp;output!L30)</f>
        <v>#REF!</v>
      </c>
    </row>
    <row r="31" spans="1:14" ht="18" customHeight="1" x14ac:dyDescent="0.25">
      <c r="A31" s="119">
        <v>27</v>
      </c>
      <c r="B31" s="119">
        <v>31</v>
      </c>
      <c r="C31" s="135" t="s">
        <v>7177</v>
      </c>
      <c r="E31" s="119" t="s">
        <v>7178</v>
      </c>
      <c r="F31" s="119" t="s">
        <v>7154</v>
      </c>
      <c r="G31" s="130" t="s">
        <v>7231</v>
      </c>
      <c r="H31" s="130" t="s">
        <v>33</v>
      </c>
      <c r="I31" s="130" t="s">
        <v>7233</v>
      </c>
      <c r="J31" s="120" t="s">
        <v>7346</v>
      </c>
      <c r="K31" s="132" t="e">
        <f ca="1">INDIRECT(input!$G$1&amp;"!"&amp;output!J31)</f>
        <v>#REF!</v>
      </c>
      <c r="L31" s="119">
        <v>1825</v>
      </c>
      <c r="M31" s="132" t="e">
        <f ca="1">INDIRECT(input!$G$1&amp;"!B"&amp;output!L31)</f>
        <v>#REF!</v>
      </c>
      <c r="N31" s="119" t="e">
        <f ca="1">INDIRECT(input!$G$1&amp;"!D"&amp;output!L31)</f>
        <v>#REF!</v>
      </c>
    </row>
    <row r="32" spans="1:14" ht="18" customHeight="1" thickBot="1" x14ac:dyDescent="0.3">
      <c r="A32" s="119">
        <v>28</v>
      </c>
      <c r="B32" s="119">
        <v>32</v>
      </c>
      <c r="C32" s="136" t="s">
        <v>7177</v>
      </c>
      <c r="E32" s="119" t="s">
        <v>7178</v>
      </c>
      <c r="F32" s="119" t="s">
        <v>7154</v>
      </c>
      <c r="G32" s="130" t="s">
        <v>7231</v>
      </c>
      <c r="H32" s="130" t="s">
        <v>33</v>
      </c>
      <c r="I32" s="130" t="s">
        <v>7234</v>
      </c>
      <c r="J32" s="120" t="s">
        <v>7347</v>
      </c>
      <c r="K32" s="132" t="e">
        <f ca="1">INDIRECT(input!$G$1&amp;"!"&amp;output!J32)</f>
        <v>#REF!</v>
      </c>
      <c r="L32" s="119">
        <v>1857</v>
      </c>
      <c r="M32" s="132" t="e">
        <f ca="1">INDIRECT(input!$G$1&amp;"!B"&amp;output!L32)</f>
        <v>#REF!</v>
      </c>
      <c r="N32" s="119" t="e">
        <f ca="1">INDIRECT(input!$G$1&amp;"!D"&amp;output!L32)</f>
        <v>#REF!</v>
      </c>
    </row>
    <row r="33" spans="1:14" ht="18" customHeight="1" x14ac:dyDescent="0.25">
      <c r="A33" s="119">
        <v>29</v>
      </c>
      <c r="B33" s="119">
        <v>33</v>
      </c>
      <c r="C33" s="129" t="s">
        <v>7237</v>
      </c>
      <c r="E33" s="119" t="s">
        <v>7178</v>
      </c>
      <c r="F33" s="119" t="s">
        <v>7251</v>
      </c>
      <c r="G33" s="130" t="s">
        <v>7235</v>
      </c>
      <c r="H33" s="130" t="s">
        <v>30</v>
      </c>
      <c r="I33" s="130" t="s">
        <v>7236</v>
      </c>
      <c r="J33" s="120" t="s">
        <v>7351</v>
      </c>
      <c r="K33" s="132" t="e">
        <f ca="1">INDIRECT(input!$G$1&amp;"!"&amp;output!J33)</f>
        <v>#REF!</v>
      </c>
      <c r="L33" s="119">
        <v>997</v>
      </c>
      <c r="M33" s="132" t="e">
        <f ca="1">INDIRECT(input!$G$1&amp;"!B"&amp;output!L33)</f>
        <v>#REF!</v>
      </c>
      <c r="N33" s="119" t="e">
        <f ca="1">INDIRECT(input!$G$1&amp;"!D"&amp;output!L33)</f>
        <v>#REF!</v>
      </c>
    </row>
    <row r="34" spans="1:14" ht="18" customHeight="1" x14ac:dyDescent="0.25">
      <c r="A34" s="119">
        <v>30</v>
      </c>
      <c r="B34" s="119">
        <v>34</v>
      </c>
      <c r="C34" s="129" t="s">
        <v>7374</v>
      </c>
      <c r="E34" s="119" t="s">
        <v>7178</v>
      </c>
      <c r="F34" s="119" t="s">
        <v>7238</v>
      </c>
      <c r="G34" s="130" t="s">
        <v>7239</v>
      </c>
      <c r="H34" s="130" t="s">
        <v>30</v>
      </c>
      <c r="I34" s="130" t="s">
        <v>7240</v>
      </c>
      <c r="J34" s="120" t="s">
        <v>7262</v>
      </c>
      <c r="K34" s="132" t="e">
        <f ca="1">INDIRECT(input!$G$1&amp;"!"&amp;output!J34)</f>
        <v>#REF!</v>
      </c>
      <c r="L34" s="119">
        <v>979</v>
      </c>
      <c r="M34" s="132" t="e">
        <f ca="1">INDIRECT(input!$G$1&amp;"!B"&amp;output!L34)</f>
        <v>#REF!</v>
      </c>
      <c r="N34" s="119" t="e">
        <f ca="1">INDIRECT(input!$G$1&amp;"!D"&amp;output!L34)</f>
        <v>#REF!</v>
      </c>
    </row>
    <row r="35" spans="1:14" ht="18" customHeight="1" x14ac:dyDescent="0.25">
      <c r="A35" s="119">
        <v>31</v>
      </c>
      <c r="B35" s="119">
        <v>35</v>
      </c>
      <c r="C35" s="129" t="s">
        <v>7241</v>
      </c>
      <c r="E35" s="119" t="s">
        <v>7178</v>
      </c>
      <c r="F35" s="119" t="s">
        <v>7242</v>
      </c>
      <c r="G35" s="130" t="s">
        <v>7318</v>
      </c>
      <c r="H35" s="130" t="s">
        <v>30</v>
      </c>
      <c r="I35" s="130" t="s">
        <v>7350</v>
      </c>
      <c r="J35" s="120" t="s">
        <v>7269</v>
      </c>
      <c r="K35" s="132" t="e">
        <f ca="1">INDIRECT(input!$G$1&amp;"!"&amp;output!J35)</f>
        <v>#REF!</v>
      </c>
      <c r="L35" s="119">
        <v>961</v>
      </c>
      <c r="M35" s="132" t="e">
        <f ca="1">INDIRECT(input!$G$1&amp;"!B"&amp;output!L35)</f>
        <v>#REF!</v>
      </c>
      <c r="N35" s="119" t="e">
        <f ca="1">INDIRECT(input!$G$1&amp;"!D"&amp;output!L35)</f>
        <v>#REF!</v>
      </c>
    </row>
    <row r="36" spans="1:14" ht="18" customHeight="1" x14ac:dyDescent="0.25">
      <c r="A36" s="119">
        <v>32</v>
      </c>
      <c r="B36" s="119">
        <v>36</v>
      </c>
      <c r="C36" s="129" t="s">
        <v>7245</v>
      </c>
      <c r="E36" s="119" t="s">
        <v>7178</v>
      </c>
      <c r="F36" s="119" t="s">
        <v>7242</v>
      </c>
      <c r="G36" s="130" t="s">
        <v>7243</v>
      </c>
      <c r="H36" s="130" t="s">
        <v>30</v>
      </c>
      <c r="I36" s="130" t="s">
        <v>7244</v>
      </c>
      <c r="J36" s="120" t="s">
        <v>7258</v>
      </c>
      <c r="K36" s="132" t="e">
        <f ca="1">INDIRECT(input!$G$1&amp;"!"&amp;output!J36)</f>
        <v>#REF!</v>
      </c>
      <c r="L36" s="119">
        <v>943</v>
      </c>
      <c r="M36" s="132" t="e">
        <f ca="1">INDIRECT(input!$G$1&amp;"!B"&amp;output!L36)</f>
        <v>#REF!</v>
      </c>
      <c r="N36" s="119" t="e">
        <f ca="1">INDIRECT(input!$G$1&amp;"!D"&amp;output!L36)</f>
        <v>#REF!</v>
      </c>
    </row>
    <row r="37" spans="1:14" ht="18" customHeight="1" x14ac:dyDescent="0.25">
      <c r="A37" s="119">
        <v>33</v>
      </c>
      <c r="B37" s="119">
        <v>37</v>
      </c>
      <c r="C37" s="129" t="s">
        <v>7248</v>
      </c>
      <c r="E37" s="119" t="s">
        <v>7178</v>
      </c>
      <c r="F37" s="119" t="s">
        <v>7242</v>
      </c>
      <c r="G37" s="130" t="s">
        <v>7246</v>
      </c>
      <c r="H37" s="130" t="s">
        <v>30</v>
      </c>
      <c r="I37" s="130" t="s">
        <v>7247</v>
      </c>
      <c r="J37" s="120" t="s">
        <v>7349</v>
      </c>
      <c r="K37" s="132" t="e">
        <f ca="1">INDIRECT(input!$G$1&amp;"!"&amp;output!J37)</f>
        <v>#REF!</v>
      </c>
      <c r="L37" s="119">
        <v>926</v>
      </c>
      <c r="M37" s="132" t="e">
        <f ca="1">INDIRECT(input!$G$1&amp;"!B"&amp;output!L37)</f>
        <v>#REF!</v>
      </c>
      <c r="N37" s="119" t="e">
        <f ca="1">INDIRECT(input!$G$1&amp;"!D"&amp;output!L37)</f>
        <v>#REF!</v>
      </c>
    </row>
    <row r="38" spans="1:14" ht="18" customHeight="1" x14ac:dyDescent="0.25">
      <c r="A38" s="119">
        <v>34</v>
      </c>
      <c r="B38" s="119">
        <v>38</v>
      </c>
      <c r="C38" s="129" t="s">
        <v>7375</v>
      </c>
      <c r="E38" s="119" t="s">
        <v>7178</v>
      </c>
      <c r="F38" s="119" t="s">
        <v>7242</v>
      </c>
      <c r="G38" s="130" t="s">
        <v>7249</v>
      </c>
      <c r="H38" s="130" t="s">
        <v>30</v>
      </c>
      <c r="I38" s="130" t="s">
        <v>7250</v>
      </c>
      <c r="J38" s="120" t="s">
        <v>7348</v>
      </c>
      <c r="K38" s="132" t="e">
        <f ca="1">INDIRECT(input!$G$1&amp;"!"&amp;output!J38)</f>
        <v>#REF!</v>
      </c>
      <c r="L38" s="119">
        <v>909</v>
      </c>
      <c r="M38" s="132" t="e">
        <f ca="1">INDIRECT(input!$G$1&amp;"!B"&amp;output!L38)</f>
        <v>#REF!</v>
      </c>
      <c r="N38" s="119" t="e">
        <f ca="1">INDIRECT(input!$G$1&amp;"!D"&amp;output!L38)</f>
        <v>#REF!</v>
      </c>
    </row>
    <row r="39" spans="1:14" ht="18" customHeight="1" x14ac:dyDescent="0.25">
      <c r="A39" s="119">
        <v>35</v>
      </c>
      <c r="B39" s="119">
        <v>39</v>
      </c>
      <c r="C39" s="129" t="s">
        <v>7254</v>
      </c>
      <c r="E39" s="119" t="s">
        <v>7178</v>
      </c>
      <c r="F39" s="119" t="s">
        <v>7251</v>
      </c>
      <c r="G39" s="130" t="s">
        <v>7252</v>
      </c>
      <c r="H39" s="130" t="s">
        <v>30</v>
      </c>
      <c r="I39" s="130" t="s">
        <v>7253</v>
      </c>
      <c r="J39" s="120" t="s">
        <v>7357</v>
      </c>
      <c r="K39" s="132" t="e">
        <f ca="1">INDIRECT(input!$G$1&amp;"!"&amp;output!J39)</f>
        <v>#REF!</v>
      </c>
      <c r="L39" s="119">
        <v>998</v>
      </c>
      <c r="M39" s="132" t="e">
        <f ca="1">INDIRECT(input!$G$1&amp;"!B"&amp;output!L39)</f>
        <v>#REF!</v>
      </c>
      <c r="N39" s="119" t="e">
        <f ca="1">INDIRECT(input!$G$1&amp;"!D"&amp;output!L39)</f>
        <v>#REF!</v>
      </c>
    </row>
    <row r="40" spans="1:14" ht="18" customHeight="1" x14ac:dyDescent="0.25">
      <c r="A40" s="119">
        <v>36</v>
      </c>
      <c r="B40" s="119">
        <v>40</v>
      </c>
      <c r="C40" s="129" t="s">
        <v>7257</v>
      </c>
      <c r="E40" s="119" t="s">
        <v>7178</v>
      </c>
      <c r="F40" s="119" t="s">
        <v>7238</v>
      </c>
      <c r="G40" s="130" t="s">
        <v>7255</v>
      </c>
      <c r="H40" s="130" t="s">
        <v>30</v>
      </c>
      <c r="I40" s="130" t="s">
        <v>7256</v>
      </c>
      <c r="J40" s="120" t="s">
        <v>7356</v>
      </c>
      <c r="K40" s="132" t="e">
        <f ca="1">INDIRECT(input!$G$1&amp;"!"&amp;output!J40)</f>
        <v>#REF!</v>
      </c>
      <c r="L40" s="119">
        <v>980</v>
      </c>
      <c r="M40" s="132" t="e">
        <f ca="1">INDIRECT(input!$G$1&amp;"!B"&amp;output!L40)</f>
        <v>#REF!</v>
      </c>
      <c r="N40" s="119" t="e">
        <f ca="1">INDIRECT(input!$G$1&amp;"!D"&amp;output!L40)</f>
        <v>#REF!</v>
      </c>
    </row>
    <row r="41" spans="1:14" ht="18" customHeight="1" x14ac:dyDescent="0.25">
      <c r="A41" s="119">
        <v>37</v>
      </c>
      <c r="B41" s="119">
        <v>41</v>
      </c>
      <c r="C41" s="129" t="s">
        <v>7259</v>
      </c>
      <c r="E41" s="119" t="s">
        <v>7178</v>
      </c>
      <c r="F41" s="119" t="s">
        <v>7242</v>
      </c>
      <c r="G41" s="130" t="s">
        <v>7319</v>
      </c>
      <c r="H41" s="130" t="s">
        <v>30</v>
      </c>
      <c r="I41" s="130" t="s">
        <v>7320</v>
      </c>
      <c r="J41" s="120" t="s">
        <v>7355</v>
      </c>
      <c r="K41" s="132" t="e">
        <f ca="1">INDIRECT(input!$G$1&amp;"!"&amp;output!J41)</f>
        <v>#REF!</v>
      </c>
      <c r="L41" s="119">
        <v>962</v>
      </c>
      <c r="M41" s="132" t="e">
        <f ca="1">INDIRECT(input!$G$1&amp;"!B"&amp;output!L41)</f>
        <v>#REF!</v>
      </c>
      <c r="N41" s="119" t="e">
        <f ca="1">INDIRECT(input!$G$1&amp;"!D"&amp;output!L41)</f>
        <v>#REF!</v>
      </c>
    </row>
    <row r="42" spans="1:14" ht="18" customHeight="1" x14ac:dyDescent="0.25">
      <c r="A42" s="119">
        <v>38</v>
      </c>
      <c r="B42" s="119">
        <v>42</v>
      </c>
      <c r="C42" s="129" t="s">
        <v>7263</v>
      </c>
      <c r="E42" s="119" t="s">
        <v>7178</v>
      </c>
      <c r="F42" s="119" t="s">
        <v>7242</v>
      </c>
      <c r="G42" s="130" t="s">
        <v>7260</v>
      </c>
      <c r="H42" s="130" t="s">
        <v>30</v>
      </c>
      <c r="I42" s="130" t="s">
        <v>7261</v>
      </c>
      <c r="J42" s="120" t="s">
        <v>7354</v>
      </c>
      <c r="K42" s="132" t="e">
        <f ca="1">INDIRECT(input!$G$1&amp;"!"&amp;output!J42)</f>
        <v>#REF!</v>
      </c>
      <c r="L42" s="119">
        <v>944</v>
      </c>
      <c r="M42" s="132" t="e">
        <f ca="1">INDIRECT(input!$G$1&amp;"!B"&amp;output!L42)</f>
        <v>#REF!</v>
      </c>
      <c r="N42" s="119" t="e">
        <f ca="1">INDIRECT(input!$G$1&amp;"!D"&amp;output!L42)</f>
        <v>#REF!</v>
      </c>
    </row>
    <row r="43" spans="1:14" ht="18" customHeight="1" x14ac:dyDescent="0.25">
      <c r="A43" s="119">
        <v>39</v>
      </c>
      <c r="B43" s="119">
        <v>43</v>
      </c>
      <c r="C43" s="129" t="s">
        <v>7266</v>
      </c>
      <c r="E43" s="119" t="s">
        <v>7178</v>
      </c>
      <c r="F43" s="119" t="s">
        <v>7242</v>
      </c>
      <c r="G43" s="130" t="s">
        <v>7264</v>
      </c>
      <c r="H43" s="130" t="s">
        <v>30</v>
      </c>
      <c r="I43" s="130" t="s">
        <v>7265</v>
      </c>
      <c r="J43" s="120" t="s">
        <v>7353</v>
      </c>
      <c r="K43" s="132" t="e">
        <f ca="1">INDIRECT(input!$G$1&amp;"!"&amp;output!J43)</f>
        <v>#REF!</v>
      </c>
      <c r="L43" s="119">
        <v>927</v>
      </c>
      <c r="M43" s="132" t="e">
        <f ca="1">INDIRECT(input!$G$1&amp;"!B"&amp;output!L43)</f>
        <v>#REF!</v>
      </c>
      <c r="N43" s="119" t="e">
        <f ca="1">INDIRECT(input!$G$1&amp;"!D"&amp;output!L43)</f>
        <v>#REF!</v>
      </c>
    </row>
    <row r="44" spans="1:14" ht="18" customHeight="1" x14ac:dyDescent="0.25">
      <c r="A44" s="119">
        <v>40</v>
      </c>
      <c r="B44" s="119">
        <v>44</v>
      </c>
      <c r="C44" s="129" t="s">
        <v>7376</v>
      </c>
      <c r="E44" s="119" t="s">
        <v>7178</v>
      </c>
      <c r="F44" s="119" t="s">
        <v>7242</v>
      </c>
      <c r="G44" s="130" t="s">
        <v>7267</v>
      </c>
      <c r="H44" s="130" t="s">
        <v>30</v>
      </c>
      <c r="I44" s="130" t="s">
        <v>7268</v>
      </c>
      <c r="J44" s="120" t="s">
        <v>7352</v>
      </c>
      <c r="K44" s="132" t="e">
        <f ca="1">INDIRECT(input!$G$1&amp;"!"&amp;output!J44)</f>
        <v>#REF!</v>
      </c>
      <c r="L44" s="119">
        <v>910</v>
      </c>
      <c r="M44" s="132" t="e">
        <f ca="1">INDIRECT(input!$G$1&amp;"!B"&amp;output!L44)</f>
        <v>#REF!</v>
      </c>
      <c r="N44" s="119" t="e">
        <f ca="1">INDIRECT(input!$G$1&amp;"!D"&amp;output!L44)</f>
        <v>#REF!</v>
      </c>
    </row>
    <row r="45" spans="1:14" ht="18" customHeight="1" x14ac:dyDescent="0.25">
      <c r="A45" s="119">
        <v>41</v>
      </c>
      <c r="B45" s="119">
        <v>45</v>
      </c>
      <c r="C45" s="129" t="s">
        <v>7270</v>
      </c>
      <c r="E45" s="119" t="s">
        <v>7178</v>
      </c>
      <c r="F45" s="119" t="s">
        <v>7164</v>
      </c>
      <c r="G45" s="130" t="s">
        <v>7271</v>
      </c>
      <c r="H45" s="130" t="s">
        <v>7203</v>
      </c>
      <c r="I45" s="130" t="s">
        <v>7272</v>
      </c>
      <c r="J45" s="120" t="s">
        <v>7359</v>
      </c>
      <c r="K45" s="132" t="e">
        <f ca="1">INDIRECT(input!$G$1&amp;"!"&amp;output!J45)</f>
        <v>#REF!</v>
      </c>
      <c r="L45" s="119">
        <v>3303</v>
      </c>
      <c r="M45" s="132" t="e">
        <f ca="1">INDIRECT(input!$G$1&amp;"!B"&amp;output!L45)</f>
        <v>#REF!</v>
      </c>
      <c r="N45" s="119" t="e">
        <f ca="1">INDIRECT(input!$G$1&amp;"!D"&amp;output!L45)</f>
        <v>#REF!</v>
      </c>
    </row>
    <row r="46" spans="1:14" ht="18" customHeight="1" x14ac:dyDescent="0.25">
      <c r="A46" s="119">
        <v>42</v>
      </c>
      <c r="B46" s="119">
        <v>46</v>
      </c>
      <c r="C46" s="129" t="s">
        <v>7273</v>
      </c>
      <c r="E46" s="119" t="s">
        <v>7178</v>
      </c>
      <c r="F46" s="119" t="s">
        <v>7164</v>
      </c>
      <c r="G46" s="130" t="s">
        <v>7274</v>
      </c>
      <c r="H46" s="130" t="s">
        <v>30</v>
      </c>
      <c r="I46" s="130" t="s">
        <v>7275</v>
      </c>
      <c r="J46" s="120" t="s">
        <v>7360</v>
      </c>
      <c r="K46" s="132" t="e">
        <f ca="1">INDIRECT(input!$G$1&amp;"!"&amp;output!J46)</f>
        <v>#REF!</v>
      </c>
      <c r="L46" s="119">
        <v>348</v>
      </c>
      <c r="M46" s="132" t="e">
        <f ca="1">INDIRECT(input!$G$1&amp;"!B"&amp;output!L46)</f>
        <v>#REF!</v>
      </c>
      <c r="N46" s="119" t="e">
        <f ca="1">INDIRECT(input!$G$1&amp;"!D"&amp;output!L46)</f>
        <v>#REF!</v>
      </c>
    </row>
    <row r="47" spans="1:14" ht="18" customHeight="1" x14ac:dyDescent="0.25">
      <c r="A47" s="119">
        <v>43</v>
      </c>
      <c r="B47" s="119">
        <v>47</v>
      </c>
      <c r="C47" s="129" t="s">
        <v>7276</v>
      </c>
      <c r="E47" s="119" t="s">
        <v>7178</v>
      </c>
      <c r="F47" s="119" t="s">
        <v>7164</v>
      </c>
      <c r="G47" s="130" t="s">
        <v>7277</v>
      </c>
      <c r="H47" s="130" t="s">
        <v>30</v>
      </c>
      <c r="I47" s="130" t="s">
        <v>7278</v>
      </c>
      <c r="J47" s="120" t="s">
        <v>7361</v>
      </c>
      <c r="K47" s="132" t="e">
        <f ca="1">INDIRECT(input!$G$1&amp;"!"&amp;output!J47)</f>
        <v>#REF!</v>
      </c>
      <c r="L47" s="119">
        <v>1593</v>
      </c>
      <c r="M47" s="132" t="e">
        <f ca="1">INDIRECT(input!$G$1&amp;"!B"&amp;output!L47)</f>
        <v>#REF!</v>
      </c>
      <c r="N47" s="119" t="e">
        <f ca="1">INDIRECT(input!$G$1&amp;"!D"&amp;output!L47)</f>
        <v>#REF!</v>
      </c>
    </row>
    <row r="48" spans="1:14" ht="18" customHeight="1" x14ac:dyDescent="0.25">
      <c r="A48" s="119">
        <v>44</v>
      </c>
      <c r="B48" s="119">
        <v>48</v>
      </c>
      <c r="C48" s="129" t="s">
        <v>7225</v>
      </c>
      <c r="E48" s="119" t="s">
        <v>7178</v>
      </c>
      <c r="F48" s="119" t="s">
        <v>7164</v>
      </c>
      <c r="G48" s="130" t="s">
        <v>7279</v>
      </c>
      <c r="H48" s="130" t="s">
        <v>41</v>
      </c>
      <c r="I48" s="130" t="s">
        <v>7280</v>
      </c>
      <c r="J48" s="120" t="s">
        <v>7339</v>
      </c>
      <c r="K48" s="132" t="e">
        <f ca="1">INDIRECT(input!$G$1&amp;"!"&amp;output!J48)</f>
        <v>#REF!</v>
      </c>
      <c r="L48" s="119">
        <v>3459</v>
      </c>
      <c r="M48" s="132" t="e">
        <f ca="1">INDIRECT(input!$G$1&amp;"!B"&amp;output!L48)</f>
        <v>#REF!</v>
      </c>
      <c r="N48" s="119" t="e">
        <f ca="1">INDIRECT(input!$G$1&amp;"!D"&amp;output!L48)</f>
        <v>#REF!</v>
      </c>
    </row>
    <row r="49" spans="1:14" ht="18" customHeight="1" x14ac:dyDescent="0.25">
      <c r="A49" s="119">
        <v>45</v>
      </c>
      <c r="B49" s="119">
        <v>49</v>
      </c>
      <c r="C49" s="129" t="s">
        <v>7281</v>
      </c>
      <c r="E49" s="119" t="s">
        <v>7178</v>
      </c>
      <c r="F49" s="119" t="s">
        <v>7133</v>
      </c>
      <c r="G49" s="130" t="s">
        <v>7282</v>
      </c>
      <c r="H49" s="130" t="s">
        <v>41</v>
      </c>
      <c r="I49" s="130" t="s">
        <v>7283</v>
      </c>
      <c r="J49" s="120" t="s">
        <v>7362</v>
      </c>
      <c r="K49" s="132" t="e">
        <f ca="1">INDIRECT(input!$G$1&amp;"!"&amp;output!J49)</f>
        <v>#REF!</v>
      </c>
      <c r="L49" s="119">
        <v>3569</v>
      </c>
      <c r="M49" s="132" t="e">
        <f ca="1">INDIRECT(input!$G$1&amp;"!B"&amp;output!L49)</f>
        <v>#REF!</v>
      </c>
      <c r="N49" s="119" t="e">
        <f ca="1">INDIRECT(input!$G$1&amp;"!D"&amp;output!L49)</f>
        <v>#REF!</v>
      </c>
    </row>
    <row r="50" spans="1:14" ht="18" customHeight="1" x14ac:dyDescent="0.25">
      <c r="A50" s="119">
        <v>46</v>
      </c>
      <c r="B50" s="119">
        <v>50</v>
      </c>
      <c r="C50" s="129" t="s">
        <v>7377</v>
      </c>
      <c r="E50" s="119" t="s">
        <v>7178</v>
      </c>
      <c r="F50" s="119" t="s">
        <v>7133</v>
      </c>
      <c r="G50" s="130" t="s">
        <v>7284</v>
      </c>
      <c r="H50" s="130" t="s">
        <v>30</v>
      </c>
      <c r="I50" s="130" t="s">
        <v>7285</v>
      </c>
      <c r="J50" s="120" t="s">
        <v>7363</v>
      </c>
      <c r="K50" s="132" t="e">
        <f ca="1">INDIRECT(input!$G$1&amp;"!"&amp;output!J50)</f>
        <v>#REF!</v>
      </c>
      <c r="L50" s="119">
        <v>2297</v>
      </c>
      <c r="M50" s="132" t="e">
        <f ca="1">INDIRECT(input!$G$1&amp;"!B"&amp;output!L50)</f>
        <v>#REF!</v>
      </c>
      <c r="N50" s="119" t="e">
        <f ca="1">INDIRECT(input!$G$1&amp;"!D"&amp;output!L50)</f>
        <v>#REF!</v>
      </c>
    </row>
    <row r="51" spans="1:14" ht="18" customHeight="1" x14ac:dyDescent="0.25">
      <c r="A51" s="119">
        <v>50</v>
      </c>
      <c r="B51" s="119">
        <v>54</v>
      </c>
      <c r="C51" s="129" t="s">
        <v>7287</v>
      </c>
      <c r="E51" s="119" t="s">
        <v>7178</v>
      </c>
      <c r="F51" s="119" t="s">
        <v>7288</v>
      </c>
      <c r="G51" s="130" t="s">
        <v>7289</v>
      </c>
      <c r="H51" s="130" t="s">
        <v>30</v>
      </c>
      <c r="I51" s="130" t="s">
        <v>7290</v>
      </c>
      <c r="J51" s="120" t="s">
        <v>7364</v>
      </c>
      <c r="K51" s="132" t="e">
        <f ca="1">INDIRECT(input!$G$1&amp;"!"&amp;output!J51)</f>
        <v>#REF!</v>
      </c>
      <c r="L51" s="119">
        <v>2027</v>
      </c>
      <c r="M51" s="132" t="e">
        <f ca="1">INDIRECT(input!$G$1&amp;"!B"&amp;output!L51)</f>
        <v>#REF!</v>
      </c>
      <c r="N51" s="119" t="e">
        <f ca="1">INDIRECT(input!$G$1&amp;"!D"&amp;output!L51)</f>
        <v>#REF!</v>
      </c>
    </row>
    <row r="52" spans="1:14" ht="18" customHeight="1" x14ac:dyDescent="0.25">
      <c r="A52" s="119">
        <v>51</v>
      </c>
      <c r="B52" s="119">
        <v>55</v>
      </c>
      <c r="C52" s="129" t="s">
        <v>7294</v>
      </c>
      <c r="E52" s="119" t="s">
        <v>7178</v>
      </c>
      <c r="F52" s="119" t="s">
        <v>7288</v>
      </c>
      <c r="G52" s="130" t="s">
        <v>7292</v>
      </c>
      <c r="H52" s="130" t="s">
        <v>30</v>
      </c>
      <c r="I52" s="130" t="s">
        <v>7293</v>
      </c>
      <c r="J52" s="120" t="s">
        <v>7365</v>
      </c>
      <c r="K52" s="132" t="e">
        <f ca="1">INDIRECT(input!$G$1&amp;"!"&amp;output!J52)</f>
        <v>#REF!</v>
      </c>
      <c r="L52" s="119">
        <v>2189</v>
      </c>
      <c r="M52" s="132" t="e">
        <f ca="1">INDIRECT(input!$G$1&amp;"!B"&amp;output!L52)</f>
        <v>#REF!</v>
      </c>
      <c r="N52" s="119" t="e">
        <f ca="1">INDIRECT(input!$G$1&amp;"!D"&amp;output!L52)</f>
        <v>#REF!</v>
      </c>
    </row>
    <row r="53" spans="1:14" ht="18" customHeight="1" x14ac:dyDescent="0.25">
      <c r="A53" s="119">
        <v>52</v>
      </c>
      <c r="B53" s="119">
        <v>56</v>
      </c>
      <c r="C53" s="129" t="s">
        <v>7291</v>
      </c>
      <c r="E53" s="119" t="s">
        <v>7178</v>
      </c>
      <c r="F53" s="119" t="s">
        <v>7288</v>
      </c>
      <c r="G53" s="130" t="s">
        <v>7295</v>
      </c>
      <c r="H53" s="130" t="s">
        <v>30</v>
      </c>
      <c r="I53" s="130" t="s">
        <v>7296</v>
      </c>
      <c r="J53" s="120" t="s">
        <v>7366</v>
      </c>
      <c r="K53" s="132" t="e">
        <f ca="1">INDIRECT(input!$G$1&amp;"!"&amp;output!J53)</f>
        <v>#REF!</v>
      </c>
      <c r="L53" s="119">
        <v>2108</v>
      </c>
      <c r="M53" s="132" t="e">
        <f ca="1">INDIRECT(input!$G$1&amp;"!B"&amp;output!L53)</f>
        <v>#REF!</v>
      </c>
      <c r="N53" s="119" t="e">
        <f ca="1">INDIRECT(input!$G$1&amp;"!D"&amp;output!L53)</f>
        <v>#REF!</v>
      </c>
    </row>
    <row r="54" spans="1:14" ht="18" customHeight="1" x14ac:dyDescent="0.25">
      <c r="A54" s="119">
        <v>53</v>
      </c>
      <c r="B54" s="119">
        <v>57</v>
      </c>
      <c r="C54" s="129" t="s">
        <v>7297</v>
      </c>
      <c r="G54" s="119" t="s">
        <v>7298</v>
      </c>
      <c r="H54" s="119" t="s">
        <v>30</v>
      </c>
      <c r="I54" s="119" t="str">
        <f>SUBSTITUTE( LOWER(G54)," ","_")</f>
        <v>flue_gas_outlet_temp</v>
      </c>
      <c r="J54" s="120" t="s">
        <v>7367</v>
      </c>
      <c r="K54" s="132" t="e">
        <f ca="1">INDIRECT(input!$G$1&amp;"!"&amp;output!J54)</f>
        <v>#REF!</v>
      </c>
      <c r="L54" s="119">
        <v>1919</v>
      </c>
      <c r="M54" s="132" t="e">
        <f ca="1">INDIRECT(input!$G$1&amp;"!B"&amp;output!L54)</f>
        <v>#REF!</v>
      </c>
      <c r="N54" s="119" t="e">
        <f ca="1">INDIRECT(input!$G$1&amp;"!D"&amp;output!L54)</f>
        <v>#REF!</v>
      </c>
    </row>
    <row r="55" spans="1:14" ht="18" customHeight="1" x14ac:dyDescent="0.25">
      <c r="A55" s="119">
        <v>54</v>
      </c>
      <c r="B55" s="119">
        <v>58</v>
      </c>
      <c r="C55" s="129" t="s">
        <v>7301</v>
      </c>
      <c r="G55" s="119" t="s">
        <v>7300</v>
      </c>
      <c r="H55" s="119" t="s">
        <v>30</v>
      </c>
      <c r="I55" s="119" t="str">
        <f t="shared" ref="I55:I64" si="0">SUBSTITUTE( LOWER(G55)," ","_")</f>
        <v>sa_inlet_temp</v>
      </c>
      <c r="J55" s="120" t="s">
        <v>7368</v>
      </c>
      <c r="K55" s="132" t="e">
        <f ca="1">INDIRECT(input!$G$1&amp;"!"&amp;output!J55)</f>
        <v>#REF!</v>
      </c>
      <c r="L55" s="119">
        <v>2216</v>
      </c>
      <c r="M55" s="132" t="e">
        <f ca="1">INDIRECT(input!$G$1&amp;"!B"&amp;output!L55)</f>
        <v>#REF!</v>
      </c>
      <c r="N55" s="119" t="e">
        <f ca="1">INDIRECT(input!$G$1&amp;"!D"&amp;output!L55)</f>
        <v>#REF!</v>
      </c>
    </row>
    <row r="56" spans="1:14" ht="18" customHeight="1" x14ac:dyDescent="0.25">
      <c r="A56" s="119">
        <v>55</v>
      </c>
      <c r="B56" s="119">
        <v>59</v>
      </c>
      <c r="C56" s="129" t="s">
        <v>7299</v>
      </c>
      <c r="G56" s="119" t="s">
        <v>7302</v>
      </c>
      <c r="H56" s="119" t="s">
        <v>30</v>
      </c>
      <c r="I56" s="119" t="str">
        <f t="shared" si="0"/>
        <v>pa_inlet_temp</v>
      </c>
      <c r="J56" s="120" t="s">
        <v>7369</v>
      </c>
      <c r="K56" s="132" t="e">
        <f ca="1">INDIRECT(input!$G$1&amp;"!"&amp;output!J56)</f>
        <v>#REF!</v>
      </c>
      <c r="L56" s="119">
        <v>2135</v>
      </c>
      <c r="M56" s="132" t="e">
        <f ca="1">INDIRECT(input!$G$1&amp;"!B"&amp;output!L56)</f>
        <v>#REF!</v>
      </c>
      <c r="N56" s="119" t="e">
        <f ca="1">INDIRECT(input!$G$1&amp;"!D"&amp;output!L56)</f>
        <v>#REF!</v>
      </c>
    </row>
    <row r="57" spans="1:14" ht="18" customHeight="1" x14ac:dyDescent="0.25">
      <c r="A57" s="119">
        <v>56</v>
      </c>
      <c r="B57" s="119">
        <v>60</v>
      </c>
      <c r="C57" s="129" t="s">
        <v>7378</v>
      </c>
      <c r="G57" s="119" t="s">
        <v>7303</v>
      </c>
      <c r="H57" s="119" t="s">
        <v>33</v>
      </c>
      <c r="I57" s="119" t="str">
        <f t="shared" si="0"/>
        <v>lp_steam_efficiency</v>
      </c>
      <c r="J57" s="120" t="s">
        <v>7370</v>
      </c>
      <c r="K57" s="140" t="e">
        <f ca="1">AVERAGE(K25:K29)</f>
        <v>#REF!</v>
      </c>
      <c r="L57"/>
      <c r="M57"/>
      <c r="N57"/>
    </row>
    <row r="58" spans="1:14" ht="18" customHeight="1" thickBot="1" x14ac:dyDescent="0.3">
      <c r="A58" s="119">
        <v>57</v>
      </c>
      <c r="B58" s="119">
        <v>61</v>
      </c>
      <c r="C58" s="129" t="s">
        <v>7304</v>
      </c>
      <c r="G58" s="119" t="s">
        <v>7305</v>
      </c>
      <c r="H58" s="119" t="s">
        <v>33</v>
      </c>
      <c r="I58" s="119" t="str">
        <f t="shared" si="0"/>
        <v>hp_steam_efficiency</v>
      </c>
      <c r="J58" s="120" t="s">
        <v>7371</v>
      </c>
      <c r="K58" s="119" t="e">
        <f ca="1">AVERAGE(K30:K32)</f>
        <v>#REF!</v>
      </c>
      <c r="L58"/>
      <c r="M58"/>
      <c r="N58"/>
    </row>
    <row r="59" spans="1:14" ht="18" customHeight="1" x14ac:dyDescent="0.25">
      <c r="A59" s="119">
        <v>58</v>
      </c>
      <c r="B59" s="119">
        <v>62</v>
      </c>
      <c r="C59" s="137" t="s">
        <v>7379</v>
      </c>
      <c r="G59" s="119" t="s">
        <v>7306</v>
      </c>
      <c r="H59" s="119" t="s">
        <v>30</v>
      </c>
      <c r="I59" s="119" t="str">
        <f t="shared" si="0"/>
        <v>ambient_temperature</v>
      </c>
      <c r="J59" s="120" t="s">
        <v>7150</v>
      </c>
      <c r="K59" s="132" t="e">
        <f ca="1">INDIRECT(input!$G$1&amp;"!"&amp;output!J59)</f>
        <v>#REF!</v>
      </c>
      <c r="L59" s="119">
        <v>17</v>
      </c>
      <c r="M59" s="132" t="e">
        <f ca="1">INDIRECT(input!$G$1&amp;"!B"&amp;output!L59)</f>
        <v>#REF!</v>
      </c>
      <c r="N59" s="119" t="e">
        <f ca="1">INDIRECT(input!$G$1&amp;"!D"&amp;output!L59)</f>
        <v>#REF!</v>
      </c>
    </row>
    <row r="60" spans="1:14" ht="18" customHeight="1" x14ac:dyDescent="0.25">
      <c r="A60" s="119">
        <v>59</v>
      </c>
      <c r="B60" s="119">
        <v>63</v>
      </c>
      <c r="C60" s="138" t="s">
        <v>7380</v>
      </c>
      <c r="G60" s="119" t="s">
        <v>7307</v>
      </c>
      <c r="H60" s="119" t="s">
        <v>33</v>
      </c>
      <c r="I60" s="119" t="str">
        <f t="shared" si="0"/>
        <v>relative_humidity</v>
      </c>
      <c r="J60" s="120" t="s">
        <v>7152</v>
      </c>
      <c r="K60" s="132" t="e">
        <f ca="1">INDIRECT(input!$G$1&amp;"!"&amp;output!J60)</f>
        <v>#REF!</v>
      </c>
      <c r="L60" s="119">
        <v>18</v>
      </c>
      <c r="M60" s="132" t="e">
        <f ca="1">INDIRECT(input!$G$1&amp;"!B"&amp;output!L60)</f>
        <v>#REF!</v>
      </c>
      <c r="N60" s="119" t="e">
        <f ca="1">INDIRECT(input!$G$1&amp;"!D"&amp;output!L60)</f>
        <v>#REF!</v>
      </c>
    </row>
    <row r="61" spans="1:14" ht="18" customHeight="1" thickBot="1" x14ac:dyDescent="0.3">
      <c r="A61" s="119">
        <v>60</v>
      </c>
      <c r="B61" s="119">
        <v>64</v>
      </c>
      <c r="C61" s="139" t="s">
        <v>7381</v>
      </c>
      <c r="G61" s="119" t="s">
        <v>7286</v>
      </c>
      <c r="H61" s="130" t="s">
        <v>7203</v>
      </c>
      <c r="I61" s="119" t="str">
        <f t="shared" si="0"/>
        <v>ambient_pressure</v>
      </c>
      <c r="J61" s="120" t="s">
        <v>7364</v>
      </c>
      <c r="K61" s="132" t="e">
        <f ca="1">INDIRECT(input!$G$1&amp;"!"&amp;output!J61)</f>
        <v>#REF!</v>
      </c>
      <c r="L61" s="119">
        <v>2027</v>
      </c>
      <c r="M61" s="132" t="e">
        <f ca="1">INDIRECT(input!$G$1&amp;"!B"&amp;output!L61)</f>
        <v>#REF!</v>
      </c>
      <c r="N61" s="119" t="e">
        <f ca="1">INDIRECT(input!$G$1&amp;"!D"&amp;output!L61)</f>
        <v>#REF!</v>
      </c>
    </row>
    <row r="62" spans="1:14" ht="18" customHeight="1" x14ac:dyDescent="0.25">
      <c r="A62" s="119">
        <v>61</v>
      </c>
      <c r="B62" s="119">
        <v>65</v>
      </c>
      <c r="C62" s="129" t="s">
        <v>7308</v>
      </c>
      <c r="G62" s="119" t="s">
        <v>7309</v>
      </c>
      <c r="H62" s="119" t="s">
        <v>41</v>
      </c>
      <c r="I62" s="119" t="str">
        <f t="shared" si="0"/>
        <v>feedwater_mass_flow</v>
      </c>
      <c r="J62" s="120" t="s">
        <v>7372</v>
      </c>
      <c r="K62" s="132" t="e">
        <f ca="1">INDIRECT(input!$G$1&amp;"!"&amp;output!J62)</f>
        <v>#REF!</v>
      </c>
      <c r="L62" s="119">
        <v>3481</v>
      </c>
      <c r="M62" s="132" t="e">
        <f ca="1">INDIRECT(input!$G$1&amp;"!B"&amp;output!L62)</f>
        <v>#REF!</v>
      </c>
      <c r="N62" s="119" t="e">
        <f ca="1">INDIRECT(input!$G$1&amp;"!D"&amp;output!L62)</f>
        <v>#REF!</v>
      </c>
    </row>
    <row r="63" spans="1:14" ht="18" customHeight="1" x14ac:dyDescent="0.25">
      <c r="A63" s="119">
        <v>62</v>
      </c>
      <c r="B63" s="119">
        <v>66</v>
      </c>
      <c r="C63" s="129" t="s">
        <v>7310</v>
      </c>
      <c r="G63" s="119" t="s">
        <v>7311</v>
      </c>
      <c r="H63" s="119" t="s">
        <v>30</v>
      </c>
      <c r="I63" s="119" t="str">
        <f t="shared" si="0"/>
        <v>feedwater_temperature</v>
      </c>
      <c r="J63" s="120" t="s">
        <v>7373</v>
      </c>
      <c r="K63" s="132" t="e">
        <f ca="1">INDIRECT(input!$G$1&amp;"!"&amp;output!J63)</f>
        <v>#REF!</v>
      </c>
      <c r="L63" s="119">
        <v>3480</v>
      </c>
      <c r="M63" s="132" t="e">
        <f ca="1">INDIRECT(input!$G$1&amp;"!B"&amp;output!L63)</f>
        <v>#REF!</v>
      </c>
      <c r="N63" s="119" t="e">
        <f ca="1">INDIRECT(input!$G$1&amp;"!D"&amp;output!L63)</f>
        <v>#REF!</v>
      </c>
    </row>
    <row r="64" spans="1:14" ht="18" customHeight="1" x14ac:dyDescent="0.25">
      <c r="A64" s="119">
        <v>63</v>
      </c>
      <c r="B64" s="119">
        <v>67</v>
      </c>
      <c r="C64" s="129" t="s">
        <v>7312</v>
      </c>
      <c r="G64" s="119" t="s">
        <v>7313</v>
      </c>
      <c r="H64" s="119" t="s">
        <v>7203</v>
      </c>
      <c r="I64" s="119" t="str">
        <f t="shared" si="0"/>
        <v>feedwater_pressure</v>
      </c>
      <c r="J64" s="120" t="s">
        <v>7358</v>
      </c>
      <c r="K64" s="132" t="e">
        <f ca="1">INDIRECT(input!$G$1&amp;"!"&amp;output!J64)</f>
        <v>#REF!</v>
      </c>
      <c r="L64" s="119">
        <v>3479</v>
      </c>
      <c r="M64" s="132" t="e">
        <f ca="1">INDIRECT(input!$G$1&amp;"!B"&amp;output!L64)</f>
        <v>#REF!</v>
      </c>
      <c r="N64" s="119" t="e">
        <f ca="1">INDIRECT(input!$G$1&amp;"!D"&amp;output!L64)</f>
        <v>#REF!</v>
      </c>
    </row>
  </sheetData>
  <phoneticPr fontId="1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ELINK (3)</vt:lpstr>
      <vt:lpstr>ELINK (2)</vt:lpstr>
      <vt:lpstr>ELINK</vt:lpstr>
      <vt:lpstr>Eng_Info</vt:lpstr>
      <vt:lpstr>input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2021-03-26T03:08:04Z</dcterms:created>
  <dcterms:modified xsi:type="dcterms:W3CDTF">2021-03-26T08:00:03Z</dcterms:modified>
</cp:coreProperties>
</file>