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processed_files\"/>
    </mc:Choice>
  </mc:AlternateContent>
  <bookViews>
    <workbookView xWindow="-105" yWindow="495" windowWidth="23265" windowHeight="12720" activeTab="6"/>
  </bookViews>
  <sheets>
    <sheet name="ELINK (3)" sheetId="11" r:id="rId1"/>
    <sheet name="ELINK (2)" sheetId="10" r:id="rId2"/>
    <sheet name="ELINK" sheetId="9" r:id="rId3"/>
    <sheet name="Eng_Info" sheetId="5" r:id="rId4"/>
    <sheet name="Chart" sheetId="6" r:id="rId5"/>
    <sheet name="input" sheetId="7" r:id="rId6"/>
    <sheet name="output" sheetId="8" r:id="rId7"/>
  </sheets>
  <definedNames>
    <definedName name="_xlnm._FilterDatabase" localSheetId="6" hidden="1">output!$C$2:$C$44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8" i="11" l="1"/>
  <c r="E8" i="11" s="1"/>
  <c r="F372" i="11"/>
  <c r="E372" i="11" s="1"/>
  <c r="F371" i="11"/>
  <c r="E371" i="11" s="1"/>
  <c r="F370" i="11"/>
  <c r="E370" i="11" s="1"/>
  <c r="F369" i="11"/>
  <c r="E369" i="11" s="1"/>
  <c r="F368" i="11"/>
  <c r="E368" i="11" s="1"/>
  <c r="F367" i="11"/>
  <c r="E367" i="11" s="1"/>
  <c r="F366" i="11"/>
  <c r="E366" i="11" s="1"/>
  <c r="F365" i="11"/>
  <c r="E365" i="11" s="1"/>
  <c r="F364" i="11"/>
  <c r="E364" i="11" s="1"/>
  <c r="F363" i="11"/>
  <c r="E363" i="11" s="1"/>
  <c r="F361" i="11"/>
  <c r="E361" i="11" s="1"/>
  <c r="F360" i="11"/>
  <c r="E360" i="11" s="1"/>
  <c r="F359" i="11"/>
  <c r="E359" i="11" s="1"/>
  <c r="F358" i="11"/>
  <c r="E358" i="11" s="1"/>
  <c r="F357" i="11"/>
  <c r="E357" i="11" s="1"/>
  <c r="F356" i="11"/>
  <c r="E356" i="11" s="1"/>
  <c r="F355" i="11"/>
  <c r="E355" i="11" s="1"/>
  <c r="F354" i="11"/>
  <c r="E354" i="11" s="1"/>
  <c r="F352" i="11"/>
  <c r="E352" i="11" s="1"/>
  <c r="F351" i="11"/>
  <c r="E351" i="11" s="1"/>
  <c r="F350" i="11"/>
  <c r="E350" i="11" s="1"/>
  <c r="F349" i="11"/>
  <c r="E349" i="11" s="1"/>
  <c r="F348" i="11"/>
  <c r="E348" i="11" s="1"/>
  <c r="F347" i="11"/>
  <c r="E347" i="11" s="1"/>
  <c r="F346" i="11"/>
  <c r="E346" i="11" s="1"/>
  <c r="F345" i="11"/>
  <c r="E345" i="11" s="1"/>
  <c r="F343" i="11"/>
  <c r="E343" i="11" s="1"/>
  <c r="F342" i="11"/>
  <c r="E342" i="11" s="1"/>
  <c r="F341" i="11"/>
  <c r="E341" i="11" s="1"/>
  <c r="F340" i="11"/>
  <c r="E340" i="11" s="1"/>
  <c r="F339" i="11"/>
  <c r="E339" i="11" s="1"/>
  <c r="F338" i="11"/>
  <c r="E338" i="11" s="1"/>
  <c r="F337" i="11"/>
  <c r="E337" i="11" s="1"/>
  <c r="F336" i="11"/>
  <c r="E336" i="11" s="1"/>
  <c r="F334" i="11"/>
  <c r="E334" i="11" s="1"/>
  <c r="F333" i="11"/>
  <c r="E333" i="11" s="1"/>
  <c r="F332" i="11"/>
  <c r="E332" i="11" s="1"/>
  <c r="F331" i="11"/>
  <c r="E331" i="11" s="1"/>
  <c r="F330" i="11"/>
  <c r="E330" i="11" s="1"/>
  <c r="F329" i="11"/>
  <c r="E329" i="11" s="1"/>
  <c r="F328" i="11"/>
  <c r="E328" i="11" s="1"/>
  <c r="F327" i="11"/>
  <c r="E327" i="11" s="1"/>
  <c r="F325" i="11"/>
  <c r="E325" i="11" s="1"/>
  <c r="F324" i="11"/>
  <c r="E324" i="11" s="1"/>
  <c r="F323" i="11"/>
  <c r="E323" i="11" s="1"/>
  <c r="F322" i="11"/>
  <c r="E322" i="11" s="1"/>
  <c r="F321" i="11"/>
  <c r="E321" i="11" s="1"/>
  <c r="F320" i="11"/>
  <c r="E320" i="11" s="1"/>
  <c r="F319" i="11"/>
  <c r="E319" i="11" s="1"/>
  <c r="F318" i="11"/>
  <c r="E318" i="11" s="1"/>
  <c r="F316" i="11"/>
  <c r="E316" i="11" s="1"/>
  <c r="F315" i="11"/>
  <c r="E315" i="11" s="1"/>
  <c r="F314" i="11"/>
  <c r="E314" i="11" s="1"/>
  <c r="F313" i="11"/>
  <c r="E313" i="11" s="1"/>
  <c r="F312" i="11"/>
  <c r="E312" i="11" s="1"/>
  <c r="F311" i="11"/>
  <c r="E311" i="11" s="1"/>
  <c r="F310" i="11"/>
  <c r="E310" i="11" s="1"/>
  <c r="F309" i="11"/>
  <c r="E309" i="11" s="1"/>
  <c r="F307" i="11"/>
  <c r="E307" i="11" s="1"/>
  <c r="F306" i="11"/>
  <c r="E306" i="11" s="1"/>
  <c r="F305" i="11"/>
  <c r="E305" i="11" s="1"/>
  <c r="F304" i="11"/>
  <c r="E304" i="11" s="1"/>
  <c r="F303" i="11"/>
  <c r="E303" i="11" s="1"/>
  <c r="F302" i="11"/>
  <c r="E302" i="11" s="1"/>
  <c r="F301" i="11"/>
  <c r="E301" i="11" s="1"/>
  <c r="F300" i="11"/>
  <c r="E300" i="11" s="1"/>
  <c r="F299" i="11"/>
  <c r="E299" i="11" s="1"/>
  <c r="F298" i="11"/>
  <c r="E298" i="11" s="1"/>
  <c r="F297" i="11"/>
  <c r="E297" i="11" s="1"/>
  <c r="F296" i="11"/>
  <c r="E296" i="11" s="1"/>
  <c r="F295" i="11"/>
  <c r="E295" i="11" s="1"/>
  <c r="F294" i="11"/>
  <c r="E294" i="11" s="1"/>
  <c r="F293" i="11"/>
  <c r="E293" i="11" s="1"/>
  <c r="F292" i="11"/>
  <c r="E292" i="11" s="1"/>
  <c r="F291" i="11"/>
  <c r="E291" i="11" s="1"/>
  <c r="F290" i="11"/>
  <c r="E290" i="11" s="1"/>
  <c r="F289" i="11"/>
  <c r="E289" i="11" s="1"/>
  <c r="F288" i="11"/>
  <c r="E288" i="11" s="1"/>
  <c r="F287" i="11"/>
  <c r="E287" i="11" s="1"/>
  <c r="F286" i="11"/>
  <c r="E286" i="11" s="1"/>
  <c r="F285" i="11"/>
  <c r="E285" i="11" s="1"/>
  <c r="F282" i="11"/>
  <c r="E282" i="11" s="1"/>
  <c r="F280" i="11"/>
  <c r="E280" i="11" s="1"/>
  <c r="F279" i="11"/>
  <c r="E279" i="11" s="1"/>
  <c r="F278" i="11"/>
  <c r="E278" i="11" s="1"/>
  <c r="F277" i="11"/>
  <c r="E277" i="11" s="1"/>
  <c r="F276" i="11"/>
  <c r="E276" i="11" s="1"/>
  <c r="F275" i="11"/>
  <c r="E275" i="11" s="1"/>
  <c r="F274" i="11"/>
  <c r="E274" i="11" s="1"/>
  <c r="F273" i="11"/>
  <c r="E273" i="11" s="1"/>
  <c r="F272" i="11"/>
  <c r="E272" i="11" s="1"/>
  <c r="F271" i="11"/>
  <c r="E271" i="11" s="1"/>
  <c r="F270" i="11"/>
  <c r="E270" i="11" s="1"/>
  <c r="F269" i="11"/>
  <c r="E269" i="11" s="1"/>
  <c r="F268" i="11"/>
  <c r="E268" i="11" s="1"/>
  <c r="F267" i="11"/>
  <c r="E267" i="11" s="1"/>
  <c r="F266" i="11"/>
  <c r="E266" i="11" s="1"/>
  <c r="F265" i="11"/>
  <c r="E265" i="11" s="1"/>
  <c r="F264" i="11"/>
  <c r="E264" i="11" s="1"/>
  <c r="F263" i="11"/>
  <c r="E263" i="11" s="1"/>
  <c r="F262" i="11"/>
  <c r="E262" i="11" s="1"/>
  <c r="F261" i="11"/>
  <c r="E261" i="11" s="1"/>
  <c r="F260" i="11"/>
  <c r="E260" i="11" s="1"/>
  <c r="F259" i="11"/>
  <c r="E259" i="11" s="1"/>
  <c r="F258" i="11"/>
  <c r="E258" i="11" s="1"/>
  <c r="F257" i="11"/>
  <c r="E257" i="11" s="1"/>
  <c r="F256" i="11"/>
  <c r="E256" i="11" s="1"/>
  <c r="F255" i="11"/>
  <c r="E255" i="11" s="1"/>
  <c r="F254" i="11"/>
  <c r="E254" i="11" s="1"/>
  <c r="F251" i="11"/>
  <c r="E251" i="11" s="1"/>
  <c r="F250" i="11"/>
  <c r="E250" i="11" s="1"/>
  <c r="F248" i="11"/>
  <c r="E248" i="11" s="1"/>
  <c r="F247" i="11"/>
  <c r="E247" i="11" s="1"/>
  <c r="F246" i="11"/>
  <c r="E246" i="11" s="1"/>
  <c r="F245" i="11"/>
  <c r="E245" i="11" s="1"/>
  <c r="F244" i="11"/>
  <c r="E244" i="11" s="1"/>
  <c r="F243" i="11"/>
  <c r="E243" i="11" s="1"/>
  <c r="F242" i="11"/>
  <c r="E242" i="11" s="1"/>
  <c r="F241" i="11"/>
  <c r="E241" i="11" s="1"/>
  <c r="F240" i="11"/>
  <c r="E240" i="11" s="1"/>
  <c r="F239" i="11"/>
  <c r="E239" i="11" s="1"/>
  <c r="F238" i="11"/>
  <c r="E238" i="11" s="1"/>
  <c r="F237" i="11"/>
  <c r="E237" i="11" s="1"/>
  <c r="F236" i="11"/>
  <c r="E236" i="11" s="1"/>
  <c r="F235" i="11"/>
  <c r="E235" i="11" s="1"/>
  <c r="F234" i="11"/>
  <c r="E234" i="11" s="1"/>
  <c r="F233" i="11"/>
  <c r="E233" i="11" s="1"/>
  <c r="F232" i="11"/>
  <c r="E232" i="11" s="1"/>
  <c r="F231" i="11"/>
  <c r="E231" i="11" s="1"/>
  <c r="F230" i="11"/>
  <c r="E230" i="11" s="1"/>
  <c r="F229" i="11"/>
  <c r="E229" i="11" s="1"/>
  <c r="F228" i="11"/>
  <c r="E228" i="11" s="1"/>
  <c r="F227" i="11"/>
  <c r="E227" i="11" s="1"/>
  <c r="F226" i="11"/>
  <c r="E226" i="11" s="1"/>
  <c r="F225" i="11"/>
  <c r="E225" i="11" s="1"/>
  <c r="F224" i="11"/>
  <c r="E224" i="11" s="1"/>
  <c r="F223" i="11"/>
  <c r="E223" i="11" s="1"/>
  <c r="F222" i="11"/>
  <c r="E222" i="11" s="1"/>
  <c r="F221" i="11"/>
  <c r="E221" i="11" s="1"/>
  <c r="F220" i="11"/>
  <c r="E220" i="11" s="1"/>
  <c r="F219" i="11"/>
  <c r="E219" i="11" s="1"/>
  <c r="F218" i="11"/>
  <c r="E218" i="11" s="1"/>
  <c r="F217" i="11"/>
  <c r="E217" i="11" s="1"/>
  <c r="F216" i="11"/>
  <c r="E216" i="11" s="1"/>
  <c r="F215" i="11"/>
  <c r="E215" i="11" s="1"/>
  <c r="F214" i="11"/>
  <c r="E214" i="11" s="1"/>
  <c r="F213" i="11"/>
  <c r="E213" i="11" s="1"/>
  <c r="F212" i="11"/>
  <c r="E212" i="11" s="1"/>
  <c r="F211" i="11"/>
  <c r="E211" i="11" s="1"/>
  <c r="F210" i="11"/>
  <c r="E210" i="11" s="1"/>
  <c r="F209" i="11"/>
  <c r="E209" i="11" s="1"/>
  <c r="F208" i="11"/>
  <c r="E208" i="11" s="1"/>
  <c r="F207" i="11"/>
  <c r="E207" i="11" s="1"/>
  <c r="F206" i="11"/>
  <c r="E206" i="11" s="1"/>
  <c r="F205" i="11"/>
  <c r="E205" i="11" s="1"/>
  <c r="F204" i="11"/>
  <c r="E204" i="11" s="1"/>
  <c r="F203" i="11"/>
  <c r="E203" i="11" s="1"/>
  <c r="F202" i="11"/>
  <c r="E202" i="11" s="1"/>
  <c r="F201" i="11"/>
  <c r="E201" i="11" s="1"/>
  <c r="F200" i="11"/>
  <c r="E200" i="11" s="1"/>
  <c r="F199" i="11"/>
  <c r="E199" i="11" s="1"/>
  <c r="F198" i="11"/>
  <c r="E198" i="11" s="1"/>
  <c r="F197" i="11"/>
  <c r="E197" i="11" s="1"/>
  <c r="F196" i="11"/>
  <c r="E196" i="11" s="1"/>
  <c r="F195" i="11"/>
  <c r="E195" i="11" s="1"/>
  <c r="F194" i="11"/>
  <c r="E194" i="11" s="1"/>
  <c r="F193" i="11"/>
  <c r="E193" i="11" s="1"/>
  <c r="F192" i="11"/>
  <c r="E192" i="11" s="1"/>
  <c r="F191" i="11"/>
  <c r="E191" i="11" s="1"/>
  <c r="F190" i="11"/>
  <c r="E190" i="11" s="1"/>
  <c r="F189" i="11"/>
  <c r="E189" i="11" s="1"/>
  <c r="F188" i="11"/>
  <c r="E188" i="11" s="1"/>
  <c r="F187" i="11"/>
  <c r="E187" i="11" s="1"/>
  <c r="F186" i="11"/>
  <c r="E186" i="11" s="1"/>
  <c r="F185" i="11"/>
  <c r="E185" i="11" s="1"/>
  <c r="F184" i="11"/>
  <c r="E184" i="11" s="1"/>
  <c r="F183" i="11"/>
  <c r="E183" i="11" s="1"/>
  <c r="F182" i="11"/>
  <c r="E182" i="11" s="1"/>
  <c r="F181" i="11"/>
  <c r="E181" i="11" s="1"/>
  <c r="F180" i="11"/>
  <c r="E180" i="11" s="1"/>
  <c r="F179" i="11"/>
  <c r="E179" i="11" s="1"/>
  <c r="F178" i="11"/>
  <c r="E178" i="11" s="1"/>
  <c r="F177" i="11"/>
  <c r="E177" i="11" s="1"/>
  <c r="F176" i="11"/>
  <c r="E176" i="11" s="1"/>
  <c r="F175" i="11"/>
  <c r="E175" i="11" s="1"/>
  <c r="F174" i="11"/>
  <c r="E174" i="11" s="1"/>
  <c r="F173" i="11"/>
  <c r="E173" i="11" s="1"/>
  <c r="F172" i="11"/>
  <c r="E172" i="11" s="1"/>
  <c r="F171" i="11"/>
  <c r="E171" i="11" s="1"/>
  <c r="F170" i="11"/>
  <c r="E170" i="11" s="1"/>
  <c r="F169" i="11"/>
  <c r="E169" i="11" s="1"/>
  <c r="F168" i="11"/>
  <c r="E168" i="11" s="1"/>
  <c r="F167" i="11"/>
  <c r="E167" i="11" s="1"/>
  <c r="F166" i="11"/>
  <c r="E166" i="11" s="1"/>
  <c r="F165" i="11"/>
  <c r="E165" i="11" s="1"/>
  <c r="F164" i="11"/>
  <c r="E164" i="11" s="1"/>
  <c r="F163" i="11"/>
  <c r="E163" i="11" s="1"/>
  <c r="F162" i="11"/>
  <c r="E162" i="11" s="1"/>
  <c r="F161" i="11"/>
  <c r="E161" i="11" s="1"/>
  <c r="F160" i="11"/>
  <c r="E160" i="11" s="1"/>
  <c r="F159" i="11"/>
  <c r="E159" i="11" s="1"/>
  <c r="F158" i="11"/>
  <c r="E158" i="11" s="1"/>
  <c r="F157" i="11"/>
  <c r="E157" i="11" s="1"/>
  <c r="F156" i="11"/>
  <c r="E156" i="11" s="1"/>
  <c r="F155" i="11"/>
  <c r="E155" i="11" s="1"/>
  <c r="F154" i="11"/>
  <c r="E154" i="11" s="1"/>
  <c r="F153" i="11"/>
  <c r="E153" i="11" s="1"/>
  <c r="F152" i="11"/>
  <c r="E152" i="11" s="1"/>
  <c r="F151" i="11"/>
  <c r="E151" i="11" s="1"/>
  <c r="F150" i="11"/>
  <c r="E150" i="11" s="1"/>
  <c r="F149" i="11"/>
  <c r="E149" i="11" s="1"/>
  <c r="F148" i="11"/>
  <c r="E148" i="11" s="1"/>
  <c r="F147" i="11"/>
  <c r="E147" i="11" s="1"/>
  <c r="F146" i="11"/>
  <c r="E146" i="11" s="1"/>
  <c r="F145" i="11"/>
  <c r="E145" i="11" s="1"/>
  <c r="F144" i="11"/>
  <c r="E144" i="11" s="1"/>
  <c r="F143" i="11"/>
  <c r="E143" i="11" s="1"/>
  <c r="F142" i="11"/>
  <c r="E142" i="11" s="1"/>
  <c r="F141" i="11"/>
  <c r="E141" i="11" s="1"/>
  <c r="F140" i="11"/>
  <c r="E140" i="11" s="1"/>
  <c r="F139" i="11"/>
  <c r="E139" i="11" s="1"/>
  <c r="F138" i="11"/>
  <c r="E138" i="11" s="1"/>
  <c r="F137" i="11"/>
  <c r="E137" i="11" s="1"/>
  <c r="F136" i="11"/>
  <c r="E136" i="11" s="1"/>
  <c r="F135" i="11"/>
  <c r="E135" i="11" s="1"/>
  <c r="F134" i="11"/>
  <c r="E134" i="11" s="1"/>
  <c r="F133" i="11"/>
  <c r="E133" i="11" s="1"/>
  <c r="F132" i="11"/>
  <c r="E132" i="11" s="1"/>
  <c r="F131" i="11"/>
  <c r="E131" i="11" s="1"/>
  <c r="F130" i="11"/>
  <c r="E130" i="11" s="1"/>
  <c r="F129" i="11"/>
  <c r="E129" i="11" s="1"/>
  <c r="F128" i="11"/>
  <c r="E128" i="11" s="1"/>
  <c r="F127" i="11"/>
  <c r="E127" i="11" s="1"/>
  <c r="F126" i="11"/>
  <c r="E126" i="11" s="1"/>
  <c r="F125" i="11"/>
  <c r="E125" i="11" s="1"/>
  <c r="F124" i="11"/>
  <c r="E124" i="11" s="1"/>
  <c r="F123" i="11"/>
  <c r="E123" i="11" s="1"/>
  <c r="F122" i="11"/>
  <c r="E122" i="11" s="1"/>
  <c r="F121" i="11"/>
  <c r="E121" i="11" s="1"/>
  <c r="F120" i="11"/>
  <c r="E120" i="11" s="1"/>
  <c r="F119" i="11"/>
  <c r="E119" i="11" s="1"/>
  <c r="F118" i="11"/>
  <c r="E118" i="11" s="1"/>
  <c r="F117" i="11"/>
  <c r="E117" i="11" s="1"/>
  <c r="F116" i="11"/>
  <c r="E116" i="11" s="1"/>
  <c r="F115" i="11"/>
  <c r="E115" i="11" s="1"/>
  <c r="F114" i="11"/>
  <c r="E114" i="11" s="1"/>
  <c r="F113" i="11"/>
  <c r="E113" i="11" s="1"/>
  <c r="F112" i="11"/>
  <c r="E112" i="11" s="1"/>
  <c r="F111" i="11"/>
  <c r="E111" i="11" s="1"/>
  <c r="F110" i="11"/>
  <c r="E110" i="11" s="1"/>
  <c r="F109" i="11"/>
  <c r="E109" i="11" s="1"/>
  <c r="F108" i="11"/>
  <c r="E108" i="11" s="1"/>
  <c r="F107" i="11"/>
  <c r="E107" i="11" s="1"/>
  <c r="F106" i="11"/>
  <c r="E106" i="11" s="1"/>
  <c r="F105" i="11"/>
  <c r="E105" i="11" s="1"/>
  <c r="F104" i="11"/>
  <c r="E104" i="11" s="1"/>
  <c r="F103" i="11"/>
  <c r="E103" i="11" s="1"/>
  <c r="F102" i="11"/>
  <c r="E102" i="11" s="1"/>
  <c r="F101" i="11"/>
  <c r="E101" i="11" s="1"/>
  <c r="F100" i="11"/>
  <c r="E100" i="11" s="1"/>
  <c r="F99" i="11"/>
  <c r="E99" i="11" s="1"/>
  <c r="F98" i="11"/>
  <c r="E98" i="11" s="1"/>
  <c r="F97" i="11"/>
  <c r="E97" i="11" s="1"/>
  <c r="F96" i="11"/>
  <c r="E96" i="11" s="1"/>
  <c r="F95" i="11"/>
  <c r="E95" i="11" s="1"/>
  <c r="F94" i="11"/>
  <c r="E94" i="11" s="1"/>
  <c r="F93" i="11"/>
  <c r="E93" i="11" s="1"/>
  <c r="F92" i="11"/>
  <c r="E92" i="11" s="1"/>
  <c r="F91" i="11"/>
  <c r="E91" i="11" s="1"/>
  <c r="F90" i="11"/>
  <c r="E90" i="11" s="1"/>
  <c r="F89" i="11"/>
  <c r="E89" i="11" s="1"/>
  <c r="F88" i="11"/>
  <c r="E88" i="11" s="1"/>
  <c r="F87" i="11"/>
  <c r="E87" i="11" s="1"/>
  <c r="F86" i="11"/>
  <c r="E86" i="11" s="1"/>
  <c r="F85" i="11"/>
  <c r="E85" i="11" s="1"/>
  <c r="F84" i="11"/>
  <c r="E84" i="11" s="1"/>
  <c r="F83" i="11"/>
  <c r="E83" i="11" s="1"/>
  <c r="F82" i="11"/>
  <c r="E82" i="11" s="1"/>
  <c r="F81" i="11"/>
  <c r="E81" i="11" s="1"/>
  <c r="F80" i="11"/>
  <c r="E80" i="11" s="1"/>
  <c r="F79" i="11"/>
  <c r="E79" i="11" s="1"/>
  <c r="F78" i="11"/>
  <c r="E78" i="11" s="1"/>
  <c r="F77" i="11"/>
  <c r="E77" i="11" s="1"/>
  <c r="F76" i="11"/>
  <c r="E76" i="11" s="1"/>
  <c r="F75" i="11"/>
  <c r="E75" i="11" s="1"/>
  <c r="F74" i="11"/>
  <c r="E74" i="11" s="1"/>
  <c r="F73" i="11"/>
  <c r="E73" i="11" s="1"/>
  <c r="F72" i="11"/>
  <c r="E72" i="11" s="1"/>
  <c r="F71" i="11"/>
  <c r="E71" i="11" s="1"/>
  <c r="F70" i="11"/>
  <c r="E70" i="11" s="1"/>
  <c r="F69" i="11"/>
  <c r="E69" i="11" s="1"/>
  <c r="F68" i="11"/>
  <c r="E68" i="11" s="1"/>
  <c r="F67" i="11"/>
  <c r="E67" i="11" s="1"/>
  <c r="F66" i="11"/>
  <c r="E66" i="11" s="1"/>
  <c r="F65" i="11"/>
  <c r="E65" i="11" s="1"/>
  <c r="F64" i="11"/>
  <c r="E64" i="11" s="1"/>
  <c r="F63" i="11"/>
  <c r="E63" i="11" s="1"/>
  <c r="F62" i="11"/>
  <c r="E62" i="11" s="1"/>
  <c r="F61" i="11"/>
  <c r="E61" i="11" s="1"/>
  <c r="F60" i="11"/>
  <c r="E60" i="11" s="1"/>
  <c r="F59" i="11"/>
  <c r="E59" i="11" s="1"/>
  <c r="F58" i="11"/>
  <c r="E58" i="11" s="1"/>
  <c r="F57" i="11"/>
  <c r="E57" i="11" s="1"/>
  <c r="F56" i="11"/>
  <c r="E56" i="11" s="1"/>
  <c r="F55" i="11"/>
  <c r="E55" i="11" s="1"/>
  <c r="F54" i="11"/>
  <c r="E54" i="11" s="1"/>
  <c r="F53" i="11"/>
  <c r="E53" i="11" s="1"/>
  <c r="F52" i="11"/>
  <c r="E52" i="11" s="1"/>
  <c r="F50" i="11"/>
  <c r="E50" i="11" s="1"/>
  <c r="F49" i="11"/>
  <c r="E49" i="11" s="1"/>
  <c r="F48" i="11"/>
  <c r="E48" i="11" s="1"/>
  <c r="F47" i="11"/>
  <c r="E47" i="11" s="1"/>
  <c r="F46" i="11"/>
  <c r="E46" i="11" s="1"/>
  <c r="F45" i="11"/>
  <c r="E45" i="11" s="1"/>
  <c r="F44" i="11"/>
  <c r="E44" i="11" s="1"/>
  <c r="F43" i="11"/>
  <c r="E43" i="11" s="1"/>
  <c r="F42" i="11"/>
  <c r="E42" i="11" s="1"/>
  <c r="F41" i="11"/>
  <c r="E41" i="11" s="1"/>
  <c r="F40" i="11"/>
  <c r="E40" i="11" s="1"/>
  <c r="F39" i="11"/>
  <c r="E39" i="11" s="1"/>
  <c r="F38" i="11"/>
  <c r="E38" i="11" s="1"/>
  <c r="F37" i="11"/>
  <c r="E37" i="11" s="1"/>
  <c r="F36" i="11"/>
  <c r="E36" i="11" s="1"/>
  <c r="F35" i="11"/>
  <c r="E35" i="11" s="1"/>
  <c r="F34" i="11"/>
  <c r="E34" i="11" s="1"/>
  <c r="F33" i="11"/>
  <c r="E33" i="11" s="1"/>
  <c r="F32" i="11"/>
  <c r="E32" i="11" s="1"/>
  <c r="F31" i="11"/>
  <c r="E31" i="11" s="1"/>
  <c r="F30" i="11"/>
  <c r="E30" i="11" s="1"/>
  <c r="F29" i="11"/>
  <c r="E29" i="11" s="1"/>
  <c r="F27" i="11"/>
  <c r="E27" i="11" s="1"/>
  <c r="F26" i="11"/>
  <c r="E26" i="11" s="1"/>
  <c r="F25" i="11"/>
  <c r="E25" i="11" s="1"/>
  <c r="F24" i="11"/>
  <c r="E24" i="11" s="1"/>
  <c r="F23" i="11"/>
  <c r="E23" i="11" s="1"/>
  <c r="F22" i="11"/>
  <c r="E22" i="11" s="1"/>
  <c r="F21" i="11"/>
  <c r="E21" i="11" s="1"/>
  <c r="F20" i="11"/>
  <c r="E20" i="11" s="1"/>
  <c r="F19" i="11"/>
  <c r="E19" i="11" s="1"/>
  <c r="F18" i="11"/>
  <c r="E18" i="11" s="1"/>
  <c r="F17" i="11"/>
  <c r="E17" i="11" s="1"/>
  <c r="F16" i="11"/>
  <c r="E16" i="11" s="1"/>
  <c r="F15" i="11"/>
  <c r="E15" i="11" s="1"/>
  <c r="F14" i="11"/>
  <c r="E14" i="11" s="1"/>
  <c r="F13" i="11"/>
  <c r="E13" i="11" s="1"/>
  <c r="F12" i="11"/>
  <c r="E12" i="11" s="1"/>
  <c r="F11" i="11"/>
  <c r="E11" i="11" s="1"/>
  <c r="F10" i="11"/>
  <c r="E10" i="11" s="1"/>
  <c r="F9" i="11"/>
  <c r="E9" i="11" s="1"/>
  <c r="F372" i="10"/>
  <c r="E372" i="10" s="1"/>
  <c r="F371" i="10"/>
  <c r="E371" i="10" s="1"/>
  <c r="F370" i="10"/>
  <c r="E370" i="10" s="1"/>
  <c r="F369" i="10"/>
  <c r="E369" i="10" s="1"/>
  <c r="F368" i="10"/>
  <c r="E368" i="10" s="1"/>
  <c r="F367" i="10"/>
  <c r="E367" i="10" s="1"/>
  <c r="F366" i="10"/>
  <c r="E366" i="10" s="1"/>
  <c r="F365" i="10"/>
  <c r="E365" i="10" s="1"/>
  <c r="F364" i="10"/>
  <c r="E364" i="10" s="1"/>
  <c r="F363" i="10"/>
  <c r="E363" i="10" s="1"/>
  <c r="F361" i="10"/>
  <c r="E361" i="10" s="1"/>
  <c r="F360" i="10"/>
  <c r="E360" i="10" s="1"/>
  <c r="F359" i="10"/>
  <c r="E359" i="10" s="1"/>
  <c r="F358" i="10"/>
  <c r="E358" i="10" s="1"/>
  <c r="F357" i="10"/>
  <c r="E357" i="10" s="1"/>
  <c r="F356" i="10"/>
  <c r="E356" i="10" s="1"/>
  <c r="F355" i="10"/>
  <c r="E355" i="10" s="1"/>
  <c r="F354" i="10"/>
  <c r="E354" i="10" s="1"/>
  <c r="F352" i="10"/>
  <c r="E352" i="10" s="1"/>
  <c r="F351" i="10"/>
  <c r="E351" i="10" s="1"/>
  <c r="F350" i="10"/>
  <c r="E350" i="10" s="1"/>
  <c r="F349" i="10"/>
  <c r="E349" i="10" s="1"/>
  <c r="F348" i="10"/>
  <c r="E348" i="10" s="1"/>
  <c r="F347" i="10"/>
  <c r="E347" i="10" s="1"/>
  <c r="F346" i="10"/>
  <c r="E346" i="10" s="1"/>
  <c r="F345" i="10"/>
  <c r="E345" i="10" s="1"/>
  <c r="F343" i="10"/>
  <c r="E343" i="10" s="1"/>
  <c r="F342" i="10"/>
  <c r="E342" i="10" s="1"/>
  <c r="F341" i="10"/>
  <c r="E341" i="10" s="1"/>
  <c r="F340" i="10"/>
  <c r="E340" i="10" s="1"/>
  <c r="F339" i="10"/>
  <c r="E339" i="10" s="1"/>
  <c r="F338" i="10"/>
  <c r="E338" i="10" s="1"/>
  <c r="F337" i="10"/>
  <c r="E337" i="10" s="1"/>
  <c r="F336" i="10"/>
  <c r="E336" i="10" s="1"/>
  <c r="F334" i="10"/>
  <c r="E334" i="10" s="1"/>
  <c r="F333" i="10"/>
  <c r="E333" i="10" s="1"/>
  <c r="F332" i="10"/>
  <c r="E332" i="10" s="1"/>
  <c r="F331" i="10"/>
  <c r="E331" i="10" s="1"/>
  <c r="F330" i="10"/>
  <c r="E330" i="10" s="1"/>
  <c r="F329" i="10"/>
  <c r="E329" i="10" s="1"/>
  <c r="F328" i="10"/>
  <c r="E328" i="10" s="1"/>
  <c r="F327" i="10"/>
  <c r="E327" i="10" s="1"/>
  <c r="F325" i="10"/>
  <c r="E325" i="10" s="1"/>
  <c r="F324" i="10"/>
  <c r="E324" i="10" s="1"/>
  <c r="F323" i="10"/>
  <c r="E323" i="10" s="1"/>
  <c r="F322" i="10"/>
  <c r="E322" i="10" s="1"/>
  <c r="F321" i="10"/>
  <c r="E321" i="10" s="1"/>
  <c r="F320" i="10"/>
  <c r="E320" i="10" s="1"/>
  <c r="F319" i="10"/>
  <c r="E319" i="10" s="1"/>
  <c r="F318" i="10"/>
  <c r="E318" i="10" s="1"/>
  <c r="F316" i="10"/>
  <c r="E316" i="10" s="1"/>
  <c r="F315" i="10"/>
  <c r="E315" i="10" s="1"/>
  <c r="F314" i="10"/>
  <c r="E314" i="10" s="1"/>
  <c r="F313" i="10"/>
  <c r="E313" i="10" s="1"/>
  <c r="F312" i="10"/>
  <c r="E312" i="10" s="1"/>
  <c r="F311" i="10"/>
  <c r="E311" i="10" s="1"/>
  <c r="F310" i="10"/>
  <c r="E310" i="10" s="1"/>
  <c r="F309" i="10"/>
  <c r="E309" i="10" s="1"/>
  <c r="F307" i="10"/>
  <c r="E307" i="10" s="1"/>
  <c r="F306" i="10"/>
  <c r="E306" i="10" s="1"/>
  <c r="F305" i="10"/>
  <c r="E305" i="10" s="1"/>
  <c r="F304" i="10"/>
  <c r="E304" i="10" s="1"/>
  <c r="F303" i="10"/>
  <c r="E303" i="10" s="1"/>
  <c r="F302" i="10"/>
  <c r="E302" i="10" s="1"/>
  <c r="F301" i="10"/>
  <c r="E301" i="10" s="1"/>
  <c r="F300" i="10"/>
  <c r="E300" i="10" s="1"/>
  <c r="F299" i="10"/>
  <c r="E299" i="10" s="1"/>
  <c r="F298" i="10"/>
  <c r="E298" i="10" s="1"/>
  <c r="F297" i="10"/>
  <c r="E297" i="10" s="1"/>
  <c r="F296" i="10"/>
  <c r="E296" i="10" s="1"/>
  <c r="F295" i="10"/>
  <c r="E295" i="10" s="1"/>
  <c r="F294" i="10"/>
  <c r="E294" i="10" s="1"/>
  <c r="F293" i="10"/>
  <c r="E293" i="10" s="1"/>
  <c r="F292" i="10"/>
  <c r="E292" i="10" s="1"/>
  <c r="F291" i="10"/>
  <c r="E291" i="10" s="1"/>
  <c r="F290" i="10"/>
  <c r="E290" i="10" s="1"/>
  <c r="F289" i="10"/>
  <c r="E289" i="10" s="1"/>
  <c r="F288" i="10"/>
  <c r="E288" i="10" s="1"/>
  <c r="F287" i="10"/>
  <c r="E287" i="10" s="1"/>
  <c r="F286" i="10"/>
  <c r="E286" i="10" s="1"/>
  <c r="F285" i="10"/>
  <c r="E285" i="10" s="1"/>
  <c r="F282" i="10"/>
  <c r="E282" i="10" s="1"/>
  <c r="F280" i="10"/>
  <c r="E280" i="10" s="1"/>
  <c r="F279" i="10"/>
  <c r="E279" i="10" s="1"/>
  <c r="F278" i="10"/>
  <c r="E278" i="10" s="1"/>
  <c r="F277" i="10"/>
  <c r="E277" i="10" s="1"/>
  <c r="F276" i="10"/>
  <c r="E276" i="10" s="1"/>
  <c r="F275" i="10"/>
  <c r="E275" i="10" s="1"/>
  <c r="F274" i="10"/>
  <c r="E274" i="10" s="1"/>
  <c r="F273" i="10"/>
  <c r="E273" i="10" s="1"/>
  <c r="F272" i="10"/>
  <c r="E272" i="10" s="1"/>
  <c r="F271" i="10"/>
  <c r="E271" i="10" s="1"/>
  <c r="F270" i="10"/>
  <c r="E270" i="10" s="1"/>
  <c r="F269" i="10"/>
  <c r="E269" i="10" s="1"/>
  <c r="F268" i="10"/>
  <c r="E268" i="10" s="1"/>
  <c r="F267" i="10"/>
  <c r="E267" i="10" s="1"/>
  <c r="F266" i="10"/>
  <c r="E266" i="10" s="1"/>
  <c r="F265" i="10"/>
  <c r="E265" i="10" s="1"/>
  <c r="F264" i="10"/>
  <c r="E264" i="10" s="1"/>
  <c r="F263" i="10"/>
  <c r="E263" i="10" s="1"/>
  <c r="F262" i="10"/>
  <c r="E262" i="10" s="1"/>
  <c r="F261" i="10"/>
  <c r="E261" i="10" s="1"/>
  <c r="F260" i="10"/>
  <c r="E260" i="10" s="1"/>
  <c r="F259" i="10"/>
  <c r="E259" i="10" s="1"/>
  <c r="F258" i="10"/>
  <c r="E258" i="10" s="1"/>
  <c r="F257" i="10"/>
  <c r="E257" i="10" s="1"/>
  <c r="F256" i="10"/>
  <c r="E256" i="10" s="1"/>
  <c r="F255" i="10"/>
  <c r="E255" i="10" s="1"/>
  <c r="F254" i="10"/>
  <c r="E254" i="10" s="1"/>
  <c r="F251" i="10"/>
  <c r="E251" i="10" s="1"/>
  <c r="F250" i="10"/>
  <c r="E250" i="10" s="1"/>
  <c r="F248" i="10"/>
  <c r="E248" i="10" s="1"/>
  <c r="F247" i="10"/>
  <c r="E247" i="10" s="1"/>
  <c r="F246" i="10"/>
  <c r="E246" i="10" s="1"/>
  <c r="F245" i="10"/>
  <c r="E245" i="10" s="1"/>
  <c r="F244" i="10"/>
  <c r="E244" i="10" s="1"/>
  <c r="F243" i="10"/>
  <c r="E243" i="10" s="1"/>
  <c r="F242" i="10"/>
  <c r="E242" i="10" s="1"/>
  <c r="F241" i="10"/>
  <c r="E241" i="10" s="1"/>
  <c r="F240" i="10"/>
  <c r="E240" i="10" s="1"/>
  <c r="F239" i="10"/>
  <c r="E239" i="10" s="1"/>
  <c r="F238" i="10"/>
  <c r="E238" i="10" s="1"/>
  <c r="F237" i="10"/>
  <c r="E237" i="10" s="1"/>
  <c r="F236" i="10"/>
  <c r="E236" i="10" s="1"/>
  <c r="F235" i="10"/>
  <c r="E235" i="10" s="1"/>
  <c r="F234" i="10"/>
  <c r="E234" i="10" s="1"/>
  <c r="F233" i="10"/>
  <c r="E233" i="10" s="1"/>
  <c r="F232" i="10"/>
  <c r="E232" i="10" s="1"/>
  <c r="F231" i="10"/>
  <c r="E231" i="10" s="1"/>
  <c r="F230" i="10"/>
  <c r="E230" i="10" s="1"/>
  <c r="F229" i="10"/>
  <c r="E229" i="10" s="1"/>
  <c r="F228" i="10"/>
  <c r="E228" i="10" s="1"/>
  <c r="F227" i="10"/>
  <c r="E227" i="10" s="1"/>
  <c r="F226" i="10"/>
  <c r="E226" i="10" s="1"/>
  <c r="F225" i="10"/>
  <c r="E225" i="10" s="1"/>
  <c r="F224" i="10"/>
  <c r="E224" i="10" s="1"/>
  <c r="F223" i="10"/>
  <c r="E223" i="10" s="1"/>
  <c r="F222" i="10"/>
  <c r="E222" i="10" s="1"/>
  <c r="F221" i="10"/>
  <c r="E221" i="10" s="1"/>
  <c r="F220" i="10"/>
  <c r="E220" i="10" s="1"/>
  <c r="F219" i="10"/>
  <c r="E219" i="10" s="1"/>
  <c r="F218" i="10"/>
  <c r="E218" i="10" s="1"/>
  <c r="F217" i="10"/>
  <c r="E217" i="10" s="1"/>
  <c r="F216" i="10"/>
  <c r="E216" i="10" s="1"/>
  <c r="F215" i="10"/>
  <c r="E215" i="10" s="1"/>
  <c r="F214" i="10"/>
  <c r="E214" i="10" s="1"/>
  <c r="F213" i="10"/>
  <c r="E213" i="10" s="1"/>
  <c r="F212" i="10"/>
  <c r="E212" i="10" s="1"/>
  <c r="F211" i="10"/>
  <c r="E211" i="10" s="1"/>
  <c r="F210" i="10"/>
  <c r="E210" i="10" s="1"/>
  <c r="F209" i="10"/>
  <c r="E209" i="10" s="1"/>
  <c r="F208" i="10"/>
  <c r="E208" i="10" s="1"/>
  <c r="F207" i="10"/>
  <c r="E207" i="10" s="1"/>
  <c r="F206" i="10"/>
  <c r="E206" i="10" s="1"/>
  <c r="F205" i="10"/>
  <c r="E205" i="10" s="1"/>
  <c r="F204" i="10"/>
  <c r="E204" i="10" s="1"/>
  <c r="F203" i="10"/>
  <c r="E203" i="10" s="1"/>
  <c r="F202" i="10"/>
  <c r="E202" i="10" s="1"/>
  <c r="F201" i="10"/>
  <c r="E201" i="10" s="1"/>
  <c r="F200" i="10"/>
  <c r="E200" i="10" s="1"/>
  <c r="F199" i="10"/>
  <c r="E199" i="10" s="1"/>
  <c r="F198" i="10"/>
  <c r="E198" i="10" s="1"/>
  <c r="F197" i="10"/>
  <c r="E197" i="10" s="1"/>
  <c r="F196" i="10"/>
  <c r="E196" i="10" s="1"/>
  <c r="F195" i="10"/>
  <c r="E195" i="10" s="1"/>
  <c r="F194" i="10"/>
  <c r="E194" i="10" s="1"/>
  <c r="F193" i="10"/>
  <c r="E193" i="10" s="1"/>
  <c r="F192" i="10"/>
  <c r="E192" i="10" s="1"/>
  <c r="F191" i="10"/>
  <c r="E191" i="10" s="1"/>
  <c r="F190" i="10"/>
  <c r="E190" i="10" s="1"/>
  <c r="F189" i="10"/>
  <c r="E189" i="10" s="1"/>
  <c r="F188" i="10"/>
  <c r="E188" i="10" s="1"/>
  <c r="F187" i="10"/>
  <c r="E187" i="10" s="1"/>
  <c r="F186" i="10"/>
  <c r="E186" i="10" s="1"/>
  <c r="F185" i="10"/>
  <c r="E185" i="10" s="1"/>
  <c r="F184" i="10"/>
  <c r="E184" i="10" s="1"/>
  <c r="F183" i="10"/>
  <c r="E183" i="10" s="1"/>
  <c r="F182" i="10"/>
  <c r="E182" i="10" s="1"/>
  <c r="F181" i="10"/>
  <c r="E181" i="10" s="1"/>
  <c r="F180" i="10"/>
  <c r="E180" i="10" s="1"/>
  <c r="F179" i="10"/>
  <c r="E179" i="10" s="1"/>
  <c r="F178" i="10"/>
  <c r="E178" i="10" s="1"/>
  <c r="F177" i="10"/>
  <c r="E177" i="10" s="1"/>
  <c r="F176" i="10"/>
  <c r="E176" i="10" s="1"/>
  <c r="F175" i="10"/>
  <c r="E175" i="10" s="1"/>
  <c r="F174" i="10"/>
  <c r="E174" i="10" s="1"/>
  <c r="F173" i="10"/>
  <c r="E173" i="10" s="1"/>
  <c r="F172" i="10"/>
  <c r="E172" i="10" s="1"/>
  <c r="F171" i="10"/>
  <c r="E171" i="10" s="1"/>
  <c r="F170" i="10"/>
  <c r="E170" i="10" s="1"/>
  <c r="F169" i="10"/>
  <c r="E169" i="10" s="1"/>
  <c r="F168" i="10"/>
  <c r="E168" i="10" s="1"/>
  <c r="F167" i="10"/>
  <c r="E167" i="10" s="1"/>
  <c r="F166" i="10"/>
  <c r="E166" i="10" s="1"/>
  <c r="F165" i="10"/>
  <c r="E165" i="10" s="1"/>
  <c r="F164" i="10"/>
  <c r="E164" i="10" s="1"/>
  <c r="F163" i="10"/>
  <c r="E163" i="10" s="1"/>
  <c r="F162" i="10"/>
  <c r="E162" i="10" s="1"/>
  <c r="F161" i="10"/>
  <c r="E161" i="10" s="1"/>
  <c r="F160" i="10"/>
  <c r="E160" i="10" s="1"/>
  <c r="F159" i="10"/>
  <c r="E159" i="10" s="1"/>
  <c r="F158" i="10"/>
  <c r="E158" i="10" s="1"/>
  <c r="F157" i="10"/>
  <c r="E157" i="10" s="1"/>
  <c r="F156" i="10"/>
  <c r="E156" i="10" s="1"/>
  <c r="F155" i="10"/>
  <c r="E155" i="10" s="1"/>
  <c r="F154" i="10"/>
  <c r="E154" i="10" s="1"/>
  <c r="F153" i="10"/>
  <c r="E153" i="10" s="1"/>
  <c r="F152" i="10"/>
  <c r="E152" i="10" s="1"/>
  <c r="F151" i="10"/>
  <c r="E151" i="10" s="1"/>
  <c r="F150" i="10"/>
  <c r="E150" i="10" s="1"/>
  <c r="F149" i="10"/>
  <c r="E149" i="10" s="1"/>
  <c r="F148" i="10"/>
  <c r="E148" i="10" s="1"/>
  <c r="F147" i="10"/>
  <c r="E147" i="10" s="1"/>
  <c r="F146" i="10"/>
  <c r="E146" i="10" s="1"/>
  <c r="F145" i="10"/>
  <c r="E145" i="10" s="1"/>
  <c r="F144" i="10"/>
  <c r="E144" i="10" s="1"/>
  <c r="F143" i="10"/>
  <c r="E143" i="10" s="1"/>
  <c r="F142" i="10"/>
  <c r="E142" i="10" s="1"/>
  <c r="F141" i="10"/>
  <c r="E141" i="10" s="1"/>
  <c r="F140" i="10"/>
  <c r="E140" i="10" s="1"/>
  <c r="F139" i="10"/>
  <c r="E139" i="10" s="1"/>
  <c r="F138" i="10"/>
  <c r="E138" i="10" s="1"/>
  <c r="F137" i="10"/>
  <c r="E137" i="10" s="1"/>
  <c r="F136" i="10"/>
  <c r="E136" i="10" s="1"/>
  <c r="F135" i="10"/>
  <c r="E135" i="10" s="1"/>
  <c r="F134" i="10"/>
  <c r="E134" i="10" s="1"/>
  <c r="F133" i="10"/>
  <c r="E133" i="10" s="1"/>
  <c r="F132" i="10"/>
  <c r="E132" i="10" s="1"/>
  <c r="F131" i="10"/>
  <c r="E131" i="10" s="1"/>
  <c r="F130" i="10"/>
  <c r="E130" i="10" s="1"/>
  <c r="F129" i="10"/>
  <c r="E129" i="10" s="1"/>
  <c r="F128" i="10"/>
  <c r="E128" i="10" s="1"/>
  <c r="F127" i="10"/>
  <c r="E127" i="10" s="1"/>
  <c r="F126" i="10"/>
  <c r="E126" i="10" s="1"/>
  <c r="F125" i="10"/>
  <c r="E125" i="10" s="1"/>
  <c r="F124" i="10"/>
  <c r="E124" i="10" s="1"/>
  <c r="F123" i="10"/>
  <c r="E123" i="10" s="1"/>
  <c r="F122" i="10"/>
  <c r="E122" i="10" s="1"/>
  <c r="F121" i="10"/>
  <c r="E121" i="10" s="1"/>
  <c r="F120" i="10"/>
  <c r="E120" i="10" s="1"/>
  <c r="F119" i="10"/>
  <c r="E119" i="10" s="1"/>
  <c r="F118" i="10"/>
  <c r="E118" i="10" s="1"/>
  <c r="F117" i="10"/>
  <c r="E117" i="10" s="1"/>
  <c r="F116" i="10"/>
  <c r="E116" i="10" s="1"/>
  <c r="F115" i="10"/>
  <c r="E115" i="10" s="1"/>
  <c r="F114" i="10"/>
  <c r="E114" i="10" s="1"/>
  <c r="F113" i="10"/>
  <c r="E113" i="10" s="1"/>
  <c r="F112" i="10"/>
  <c r="E112" i="10" s="1"/>
  <c r="F111" i="10"/>
  <c r="E111" i="10" s="1"/>
  <c r="F110" i="10"/>
  <c r="E110" i="10" s="1"/>
  <c r="F109" i="10"/>
  <c r="E109" i="10" s="1"/>
  <c r="F108" i="10"/>
  <c r="E108" i="10" s="1"/>
  <c r="F107" i="10"/>
  <c r="E107" i="10" s="1"/>
  <c r="F106" i="10"/>
  <c r="E106" i="10" s="1"/>
  <c r="F105" i="10"/>
  <c r="E105" i="10" s="1"/>
  <c r="F104" i="10"/>
  <c r="E104" i="10" s="1"/>
  <c r="F103" i="10"/>
  <c r="E103" i="10" s="1"/>
  <c r="F102" i="10"/>
  <c r="E102" i="10" s="1"/>
  <c r="F101" i="10"/>
  <c r="E101" i="10" s="1"/>
  <c r="F100" i="10"/>
  <c r="E100" i="10" s="1"/>
  <c r="F99" i="10"/>
  <c r="E99" i="10" s="1"/>
  <c r="F98" i="10"/>
  <c r="E98" i="10" s="1"/>
  <c r="F97" i="10"/>
  <c r="E97" i="10" s="1"/>
  <c r="F96" i="10"/>
  <c r="E96" i="10" s="1"/>
  <c r="F95" i="10"/>
  <c r="E95" i="10" s="1"/>
  <c r="F94" i="10"/>
  <c r="E94" i="10" s="1"/>
  <c r="F93" i="10"/>
  <c r="E93" i="10" s="1"/>
  <c r="F92" i="10"/>
  <c r="E92" i="10" s="1"/>
  <c r="F91" i="10"/>
  <c r="E91" i="10" s="1"/>
  <c r="F90" i="10"/>
  <c r="E90" i="10" s="1"/>
  <c r="F89" i="10"/>
  <c r="E89" i="10" s="1"/>
  <c r="F88" i="10"/>
  <c r="E88" i="10" s="1"/>
  <c r="F87" i="10"/>
  <c r="E87" i="10" s="1"/>
  <c r="F86" i="10"/>
  <c r="E86" i="10" s="1"/>
  <c r="F85" i="10"/>
  <c r="E85" i="10" s="1"/>
  <c r="F84" i="10"/>
  <c r="E84" i="10" s="1"/>
  <c r="F83" i="10"/>
  <c r="E83" i="10" s="1"/>
  <c r="F82" i="10"/>
  <c r="E82" i="10" s="1"/>
  <c r="F81" i="10"/>
  <c r="E81" i="10" s="1"/>
  <c r="F80" i="10"/>
  <c r="E80" i="10" s="1"/>
  <c r="F79" i="10"/>
  <c r="E79" i="10" s="1"/>
  <c r="F78" i="10"/>
  <c r="E78" i="10" s="1"/>
  <c r="F77" i="10"/>
  <c r="E77" i="10" s="1"/>
  <c r="F76" i="10"/>
  <c r="E76" i="10" s="1"/>
  <c r="F75" i="10"/>
  <c r="E75" i="10" s="1"/>
  <c r="F74" i="10"/>
  <c r="E74" i="10" s="1"/>
  <c r="F73" i="10"/>
  <c r="E73" i="10" s="1"/>
  <c r="F72" i="10"/>
  <c r="E72" i="10" s="1"/>
  <c r="F71" i="10"/>
  <c r="E71" i="10" s="1"/>
  <c r="F70" i="10"/>
  <c r="E70" i="10" s="1"/>
  <c r="F69" i="10"/>
  <c r="E69" i="10" s="1"/>
  <c r="F68" i="10"/>
  <c r="E68" i="10" s="1"/>
  <c r="F67" i="10"/>
  <c r="E67" i="10" s="1"/>
  <c r="F66" i="10"/>
  <c r="E66" i="10" s="1"/>
  <c r="F65" i="10"/>
  <c r="E65" i="10" s="1"/>
  <c r="F64" i="10"/>
  <c r="E64" i="10" s="1"/>
  <c r="F63" i="10"/>
  <c r="E63" i="10" s="1"/>
  <c r="F62" i="10"/>
  <c r="E62" i="10" s="1"/>
  <c r="F61" i="10"/>
  <c r="E61" i="10" s="1"/>
  <c r="F60" i="10"/>
  <c r="E60" i="10" s="1"/>
  <c r="F59" i="10"/>
  <c r="E59" i="10" s="1"/>
  <c r="F58" i="10"/>
  <c r="E58" i="10" s="1"/>
  <c r="F57" i="10"/>
  <c r="E57" i="10" s="1"/>
  <c r="F56" i="10"/>
  <c r="E56" i="10" s="1"/>
  <c r="F55" i="10"/>
  <c r="E55" i="10" s="1"/>
  <c r="F54" i="10"/>
  <c r="E54" i="10" s="1"/>
  <c r="F53" i="10"/>
  <c r="E53" i="10" s="1"/>
  <c r="F52" i="10"/>
  <c r="E52" i="10" s="1"/>
  <c r="F50" i="10"/>
  <c r="E50" i="10" s="1"/>
  <c r="F49" i="10"/>
  <c r="E49" i="10" s="1"/>
  <c r="F48" i="10"/>
  <c r="E48" i="10" s="1"/>
  <c r="F47" i="10"/>
  <c r="E47" i="10" s="1"/>
  <c r="F46" i="10"/>
  <c r="E46" i="10" s="1"/>
  <c r="F45" i="10"/>
  <c r="E45" i="10" s="1"/>
  <c r="F44" i="10"/>
  <c r="E44" i="10" s="1"/>
  <c r="F43" i="10"/>
  <c r="E43" i="10" s="1"/>
  <c r="F42" i="10"/>
  <c r="E42" i="10" s="1"/>
  <c r="F41" i="10"/>
  <c r="E41" i="10" s="1"/>
  <c r="F40" i="10"/>
  <c r="E40" i="10" s="1"/>
  <c r="F39" i="10"/>
  <c r="E39" i="10" s="1"/>
  <c r="F38" i="10"/>
  <c r="E38" i="10" s="1"/>
  <c r="F37" i="10"/>
  <c r="E37" i="10" s="1"/>
  <c r="F36" i="10"/>
  <c r="E36" i="10" s="1"/>
  <c r="F35" i="10"/>
  <c r="E35" i="10" s="1"/>
  <c r="F34" i="10"/>
  <c r="E34" i="10" s="1"/>
  <c r="F33" i="10"/>
  <c r="E33" i="10" s="1"/>
  <c r="F32" i="10"/>
  <c r="E32" i="10" s="1"/>
  <c r="F31" i="10"/>
  <c r="E31" i="10" s="1"/>
  <c r="F30" i="10"/>
  <c r="E30" i="10" s="1"/>
  <c r="F29" i="10"/>
  <c r="E29" i="10" s="1"/>
  <c r="F27" i="10"/>
  <c r="E27" i="10" s="1"/>
  <c r="F26" i="10"/>
  <c r="E26" i="10" s="1"/>
  <c r="F25" i="10"/>
  <c r="E25" i="10" s="1"/>
  <c r="F24" i="10"/>
  <c r="E24" i="10" s="1"/>
  <c r="F23" i="10"/>
  <c r="E23" i="10" s="1"/>
  <c r="F22" i="10"/>
  <c r="E22" i="10" s="1"/>
  <c r="F21" i="10"/>
  <c r="E21" i="10" s="1"/>
  <c r="F20" i="10"/>
  <c r="E20" i="10" s="1"/>
  <c r="F19" i="10"/>
  <c r="E19" i="10" s="1"/>
  <c r="F18" i="10"/>
  <c r="E18" i="10" s="1"/>
  <c r="F17" i="10"/>
  <c r="E17" i="10" s="1"/>
  <c r="F16" i="10"/>
  <c r="E16" i="10" s="1"/>
  <c r="F15" i="10"/>
  <c r="E15" i="10" s="1"/>
  <c r="F14" i="10"/>
  <c r="E14" i="10" s="1"/>
  <c r="F13" i="10"/>
  <c r="E13" i="10" s="1"/>
  <c r="F12" i="10"/>
  <c r="E12" i="10" s="1"/>
  <c r="F11" i="10"/>
  <c r="E11" i="10" s="1"/>
  <c r="F10" i="10"/>
  <c r="E10" i="10" s="1"/>
  <c r="F9" i="10"/>
  <c r="E9" i="10" s="1"/>
  <c r="F8" i="10"/>
  <c r="E8" i="10" s="1"/>
  <c r="F372" i="9"/>
  <c r="E372" i="9" s="1"/>
  <c r="F371" i="9"/>
  <c r="E371" i="9" s="1"/>
  <c r="F370" i="9"/>
  <c r="E370" i="9" s="1"/>
  <c r="F369" i="9"/>
  <c r="E369" i="9" s="1"/>
  <c r="F368" i="9"/>
  <c r="E368" i="9" s="1"/>
  <c r="F367" i="9"/>
  <c r="E367" i="9" s="1"/>
  <c r="F366" i="9"/>
  <c r="E366" i="9" s="1"/>
  <c r="F365" i="9"/>
  <c r="E365" i="9" s="1"/>
  <c r="F364" i="9"/>
  <c r="E364" i="9" s="1"/>
  <c r="F363" i="9"/>
  <c r="E363" i="9" s="1"/>
  <c r="F361" i="9"/>
  <c r="E361" i="9" s="1"/>
  <c r="F360" i="9"/>
  <c r="E360" i="9" s="1"/>
  <c r="F359" i="9"/>
  <c r="E359" i="9" s="1"/>
  <c r="F358" i="9"/>
  <c r="E358" i="9" s="1"/>
  <c r="F357" i="9"/>
  <c r="E357" i="9" s="1"/>
  <c r="F356" i="9"/>
  <c r="E356" i="9" s="1"/>
  <c r="F355" i="9"/>
  <c r="E355" i="9" s="1"/>
  <c r="F354" i="9"/>
  <c r="E354" i="9" s="1"/>
  <c r="F352" i="9"/>
  <c r="E352" i="9" s="1"/>
  <c r="F351" i="9"/>
  <c r="E351" i="9" s="1"/>
  <c r="F350" i="9"/>
  <c r="E350" i="9" s="1"/>
  <c r="F349" i="9"/>
  <c r="E349" i="9" s="1"/>
  <c r="F348" i="9"/>
  <c r="E348" i="9" s="1"/>
  <c r="F347" i="9"/>
  <c r="E347" i="9" s="1"/>
  <c r="F346" i="9"/>
  <c r="E346" i="9" s="1"/>
  <c r="F345" i="9"/>
  <c r="E345" i="9" s="1"/>
  <c r="F343" i="9"/>
  <c r="E343" i="9" s="1"/>
  <c r="F342" i="9"/>
  <c r="E342" i="9" s="1"/>
  <c r="F341" i="9"/>
  <c r="E341" i="9" s="1"/>
  <c r="F340" i="9"/>
  <c r="E340" i="9" s="1"/>
  <c r="F339" i="9"/>
  <c r="E339" i="9" s="1"/>
  <c r="F338" i="9"/>
  <c r="E338" i="9" s="1"/>
  <c r="F337" i="9"/>
  <c r="E337" i="9" s="1"/>
  <c r="F336" i="9"/>
  <c r="E336" i="9" s="1"/>
  <c r="F334" i="9"/>
  <c r="E334" i="9" s="1"/>
  <c r="F333" i="9"/>
  <c r="E333" i="9" s="1"/>
  <c r="F332" i="9"/>
  <c r="E332" i="9" s="1"/>
  <c r="F331" i="9"/>
  <c r="E331" i="9" s="1"/>
  <c r="F330" i="9"/>
  <c r="E330" i="9" s="1"/>
  <c r="F329" i="9"/>
  <c r="E329" i="9" s="1"/>
  <c r="F328" i="9"/>
  <c r="E328" i="9" s="1"/>
  <c r="F327" i="9"/>
  <c r="E327" i="9" s="1"/>
  <c r="F325" i="9"/>
  <c r="E325" i="9" s="1"/>
  <c r="F324" i="9"/>
  <c r="E324" i="9" s="1"/>
  <c r="F323" i="9"/>
  <c r="E323" i="9" s="1"/>
  <c r="F322" i="9"/>
  <c r="E322" i="9" s="1"/>
  <c r="F321" i="9"/>
  <c r="E321" i="9" s="1"/>
  <c r="F320" i="9"/>
  <c r="E320" i="9" s="1"/>
  <c r="F319" i="9"/>
  <c r="E319" i="9" s="1"/>
  <c r="F318" i="9"/>
  <c r="E318" i="9" s="1"/>
  <c r="F316" i="9"/>
  <c r="E316" i="9" s="1"/>
  <c r="F315" i="9"/>
  <c r="E315" i="9" s="1"/>
  <c r="F314" i="9"/>
  <c r="E314" i="9" s="1"/>
  <c r="F313" i="9"/>
  <c r="E313" i="9" s="1"/>
  <c r="F312" i="9"/>
  <c r="E312" i="9" s="1"/>
  <c r="F311" i="9"/>
  <c r="E311" i="9" s="1"/>
  <c r="F310" i="9"/>
  <c r="E310" i="9" s="1"/>
  <c r="F309" i="9"/>
  <c r="E309"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s="1"/>
  <c r="F289" i="9"/>
  <c r="E289" i="9" s="1"/>
  <c r="F288" i="9"/>
  <c r="E288" i="9" s="1"/>
  <c r="F287" i="9"/>
  <c r="E287" i="9" s="1"/>
  <c r="F286" i="9"/>
  <c r="E286" i="9" s="1"/>
  <c r="F285" i="9"/>
  <c r="E285" i="9" s="1"/>
  <c r="F282" i="9"/>
  <c r="E282" i="9" s="1"/>
  <c r="F280" i="9"/>
  <c r="E280" i="9" s="1"/>
  <c r="F279" i="9"/>
  <c r="E279" i="9" s="1"/>
  <c r="F278" i="9"/>
  <c r="E278" i="9" s="1"/>
  <c r="F277" i="9"/>
  <c r="E277" i="9" s="1"/>
  <c r="F276" i="9"/>
  <c r="E276" i="9" s="1"/>
  <c r="F275" i="9"/>
  <c r="E275" i="9" s="1"/>
  <c r="F274" i="9"/>
  <c r="E274" i="9" s="1"/>
  <c r="F273" i="9"/>
  <c r="E273" i="9" s="1"/>
  <c r="F272" i="9"/>
  <c r="E272" i="9" s="1"/>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1" i="9"/>
  <c r="E251" i="9" s="1"/>
  <c r="F250" i="9"/>
  <c r="E250" i="9" s="1"/>
  <c r="F248" i="9"/>
  <c r="E248" i="9" s="1"/>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s="1"/>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9" i="9"/>
  <c r="E199"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s="1"/>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s="1"/>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s="1"/>
  <c r="F85" i="9"/>
  <c r="E85" i="9" s="1"/>
  <c r="F84" i="9"/>
  <c r="E84" i="9" s="1"/>
  <c r="F83" i="9"/>
  <c r="E83" i="9" s="1"/>
  <c r="F82" i="9"/>
  <c r="E82" i="9" s="1"/>
  <c r="F81" i="9"/>
  <c r="E81" i="9" s="1"/>
  <c r="F80" i="9"/>
  <c r="E80" i="9" s="1"/>
  <c r="F79" i="9"/>
  <c r="E79" i="9" s="1"/>
  <c r="F78" i="9"/>
  <c r="E78" i="9" s="1"/>
  <c r="F77" i="9"/>
  <c r="E77" i="9" s="1"/>
  <c r="F76" i="9"/>
  <c r="E76" i="9" s="1"/>
  <c r="F75" i="9"/>
  <c r="E75" i="9" s="1"/>
  <c r="F74" i="9"/>
  <c r="E74" i="9" s="1"/>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6" i="9"/>
  <c r="E56" i="9" s="1"/>
  <c r="F55" i="9"/>
  <c r="E55" i="9" s="1"/>
  <c r="F54" i="9"/>
  <c r="E54" i="9" s="1"/>
  <c r="F53" i="9"/>
  <c r="E53" i="9" s="1"/>
  <c r="F52" i="9"/>
  <c r="E52"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J32" i="7"/>
  <c r="F281" i="10" s="1"/>
  <c r="E281" i="10" s="1"/>
  <c r="J31" i="7"/>
  <c r="F253" i="9" s="1"/>
  <c r="E253" i="9" s="1"/>
  <c r="J30" i="7"/>
  <c r="F249" i="11" s="1"/>
  <c r="E249" i="11" s="1"/>
  <c r="J29" i="7"/>
  <c r="F51" i="11" s="1"/>
  <c r="E51" i="11" s="1"/>
  <c r="J27" i="7"/>
  <c r="F28" i="11" s="1"/>
  <c r="E28" i="11" s="1"/>
  <c r="J25" i="7"/>
  <c r="F284" i="9" s="1"/>
  <c r="E284" i="9" s="1"/>
  <c r="J24" i="7"/>
  <c r="F283" i="10" s="1"/>
  <c r="E283" i="10" s="1"/>
  <c r="J15" i="7"/>
  <c r="F308" i="9" s="1"/>
  <c r="E308" i="9" s="1"/>
  <c r="J14" i="7"/>
  <c r="F252" i="10" s="1"/>
  <c r="E252" i="10" s="1"/>
  <c r="E1" i="7"/>
  <c r="G18" i="8"/>
  <c r="G19" i="8"/>
  <c r="G40" i="8"/>
  <c r="G5" i="8"/>
  <c r="G37" i="8"/>
  <c r="G55" i="8"/>
  <c r="G10" i="8"/>
  <c r="G7" i="8"/>
  <c r="G41" i="8"/>
  <c r="G44" i="8"/>
  <c r="G11" i="8"/>
  <c r="G38" i="8"/>
  <c r="G30" i="8"/>
  <c r="G14" i="8"/>
  <c r="G32" i="8"/>
  <c r="G50" i="8"/>
  <c r="G21" i="8"/>
  <c r="G23" i="8"/>
  <c r="G31" i="8"/>
  <c r="G27" i="8"/>
  <c r="G43" i="8"/>
  <c r="G3" i="8"/>
  <c r="G35" i="8"/>
  <c r="G42" i="8"/>
  <c r="G29" i="8"/>
  <c r="G4" i="8"/>
  <c r="G17" i="8"/>
  <c r="G16" i="8"/>
  <c r="G22" i="8"/>
  <c r="G13" i="8"/>
  <c r="G12" i="8"/>
  <c r="G6" i="8"/>
  <c r="G24" i="8"/>
  <c r="G49" i="8"/>
  <c r="G54" i="8"/>
  <c r="G39" i="8"/>
  <c r="G36" i="8"/>
  <c r="G20" i="8"/>
  <c r="G26" i="8"/>
  <c r="G8" i="8"/>
  <c r="G53" i="8"/>
  <c r="G47" i="8"/>
  <c r="G25" i="8"/>
  <c r="G15" i="8"/>
  <c r="G28" i="8"/>
  <c r="G9" i="8"/>
  <c r="J21" i="7" l="1"/>
  <c r="F353" i="10" s="1"/>
  <c r="E353" i="10" s="1"/>
  <c r="F51" i="9"/>
  <c r="E51" i="9" s="1"/>
  <c r="F28" i="9"/>
  <c r="E28" i="9" s="1"/>
  <c r="F284" i="10"/>
  <c r="E284" i="10" s="1"/>
  <c r="F353" i="11"/>
  <c r="E353" i="11" s="1"/>
  <c r="F281" i="11"/>
  <c r="E281" i="11" s="1"/>
  <c r="F28" i="10"/>
  <c r="E28" i="10" s="1"/>
  <c r="F253" i="10"/>
  <c r="E253" i="10" s="1"/>
  <c r="J17" i="7"/>
  <c r="F249" i="9"/>
  <c r="E249" i="9" s="1"/>
  <c r="F252" i="11"/>
  <c r="E252" i="11" s="1"/>
  <c r="J18" i="7"/>
  <c r="F281" i="9"/>
  <c r="E281" i="9" s="1"/>
  <c r="F353" i="9"/>
  <c r="E353" i="9" s="1"/>
  <c r="F283" i="11"/>
  <c r="E283" i="11" s="1"/>
  <c r="J20" i="7"/>
  <c r="F51" i="10"/>
  <c r="E51" i="10" s="1"/>
  <c r="F308" i="10"/>
  <c r="E308" i="10" s="1"/>
  <c r="F253" i="11"/>
  <c r="E253" i="11" s="1"/>
  <c r="F284" i="11"/>
  <c r="E284" i="11" s="1"/>
  <c r="F252" i="9"/>
  <c r="E252" i="9" s="1"/>
  <c r="F283" i="9"/>
  <c r="E283" i="9" s="1"/>
  <c r="J22" i="7"/>
  <c r="J19" i="7"/>
  <c r="F249" i="10"/>
  <c r="E249" i="10" s="1"/>
  <c r="F308" i="11"/>
  <c r="E308" i="11" s="1"/>
  <c r="G51" i="8"/>
  <c r="G48" i="8"/>
  <c r="G33" i="8"/>
  <c r="F344" i="10" l="1"/>
  <c r="E344" i="10" s="1"/>
  <c r="F344" i="9"/>
  <c r="E344" i="9" s="1"/>
  <c r="F344" i="11"/>
  <c r="E344" i="11" s="1"/>
  <c r="F317" i="9"/>
  <c r="E317" i="9" s="1"/>
  <c r="F317" i="11"/>
  <c r="E317" i="11" s="1"/>
  <c r="F317" i="10"/>
  <c r="E317" i="10" s="1"/>
  <c r="F335" i="10"/>
  <c r="E335" i="10" s="1"/>
  <c r="F335" i="9"/>
  <c r="E335" i="9" s="1"/>
  <c r="F335" i="11"/>
  <c r="E335" i="11" s="1"/>
  <c r="F326" i="9"/>
  <c r="E326" i="9" s="1"/>
  <c r="F326" i="10"/>
  <c r="E326" i="10" s="1"/>
  <c r="F326" i="11"/>
  <c r="E326" i="11" s="1"/>
  <c r="F362" i="11"/>
  <c r="E362" i="11" s="1"/>
  <c r="F362" i="10"/>
  <c r="E362" i="10" s="1"/>
  <c r="F362" i="9"/>
  <c r="E362" i="9" s="1"/>
  <c r="R43" i="5" l="1"/>
  <c r="S42" i="5"/>
  <c r="R42" i="5"/>
  <c r="V33" i="5"/>
  <c r="V29" i="5"/>
  <c r="V25" i="5"/>
  <c r="V22" i="5"/>
  <c r="V21" i="5"/>
  <c r="V18" i="5"/>
  <c r="V17" i="5"/>
  <c r="C16" i="5"/>
  <c r="C15" i="5"/>
  <c r="C11" i="5"/>
  <c r="C10" i="5"/>
  <c r="AL7" i="5"/>
  <c r="T7" i="5"/>
  <c r="S7" i="5"/>
  <c r="AL6" i="5"/>
  <c r="T6" i="5"/>
  <c r="S6" i="5"/>
  <c r="AL5" i="5"/>
  <c r="T5" i="5"/>
  <c r="S5" i="5"/>
  <c r="O5" i="5"/>
  <c r="L5" i="5"/>
  <c r="I5" i="5"/>
  <c r="J9" i="5" s="1"/>
  <c r="O9" i="5" l="1"/>
  <c r="L9" i="5"/>
  <c r="J10" i="5"/>
  <c r="J11" i="5"/>
  <c r="J6" i="5"/>
  <c r="J8" i="5"/>
  <c r="J7" i="5"/>
  <c r="O11" i="5" l="1"/>
  <c r="L11" i="5"/>
  <c r="L7" i="5"/>
  <c r="O7" i="5"/>
  <c r="O10" i="5"/>
  <c r="L10" i="5"/>
  <c r="L8" i="5"/>
  <c r="O8" i="5"/>
  <c r="L6" i="5"/>
  <c r="O6"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 ref="E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 ref="E6" authorId="0" shapeId="0">
      <text>
        <r>
          <rPr>
            <sz val="9"/>
            <color indexed="81"/>
            <rFont val="Tahoma"/>
            <charset val="1"/>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List>
</comments>
</file>

<file path=xl/comments4.xml><?xml version="1.0" encoding="utf-8"?>
<comments xmlns="http://schemas.openxmlformats.org/spreadsheetml/2006/main">
  <authors>
    <author>Adhy Marwanto</author>
  </authors>
  <commentList>
    <comment ref="F48" authorId="0" shapeId="0">
      <text>
        <r>
          <rPr>
            <b/>
            <sz val="9"/>
            <color indexed="81"/>
            <rFont val="Tahoma"/>
            <family val="2"/>
          </rPr>
          <t>Adhy Marwanto:</t>
        </r>
        <r>
          <rPr>
            <sz val="9"/>
            <color indexed="81"/>
            <rFont val="Tahoma"/>
            <family val="2"/>
          </rPr>
          <t xml:space="preserve">
from GPHR LHV and multipled by HHV/LHV Ratio</t>
        </r>
      </text>
    </comment>
  </commentList>
</comments>
</file>

<file path=xl/sharedStrings.xml><?xml version="1.0" encoding="utf-8"?>
<sst xmlns="http://schemas.openxmlformats.org/spreadsheetml/2006/main" count="24227" uniqueCount="5597">
  <si>
    <t>Computation Message -&gt;</t>
  </si>
  <si>
    <t>Base Case</t>
  </si>
  <si>
    <t>INPUT VARIABLE DESCRIPTION</t>
  </si>
  <si>
    <t>Units</t>
  </si>
  <si>
    <t>Input</t>
  </si>
  <si>
    <t>OUTPUT VARIABLE DESCRIPTION</t>
  </si>
  <si>
    <t>Output</t>
  </si>
  <si>
    <t>Messages</t>
  </si>
  <si>
    <t>Case 1</t>
  </si>
  <si>
    <t>72|79|76|81|78|98|89|68|85|~-100~~~~~</t>
  </si>
  <si>
    <t>INPUTS - C:\Users\Admin\Documents\Thermoflow\MYFILES29\UJLJ-AMG\UJLJ-AMG_Whatif 100%_RevA.tfx: Case number for file used to start calculation (&lt;0 = Skip case)</t>
  </si>
  <si>
    <t>~1~2~2~~-2004~</t>
  </si>
  <si>
    <t>Generator: Enabled  0:No  1:Yes</t>
  </si>
  <si>
    <t>~1~1~1~~-2004~</t>
  </si>
  <si>
    <t>Generator: Set point: Generator, Motor, and Aux Loads: ST Assembly [1] generator power</t>
  </si>
  <si>
    <t>kW</t>
  </si>
  <si>
    <t>~1~1~2~~-2004~</t>
  </si>
  <si>
    <t>Generator: Tolerance</t>
  </si>
  <si>
    <t>~1~1~15~~-2004~</t>
  </si>
  <si>
    <t>Generator: Primary control input Circulating Fluidized Bed [23] : Steam production rate lower bound</t>
  </si>
  <si>
    <t>t/h</t>
  </si>
  <si>
    <t>~1~1~12~~-2004~</t>
  </si>
  <si>
    <t>Generator: Primary control input Circulating Fluidized Bed [23]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</si>
  <si>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</si>
  <si>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</si>
  <si>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</si>
  <si>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</si>
  <si>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</si>
  <si>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</si>
  <si>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</si>
  <si>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</si>
  <si>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</si>
  <si>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</si>
  <si>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</si>
  <si>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</si>
  <si>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</si>
  <si>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</si>
  <si>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</si>
  <si>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</si>
  <si>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</si>
  <si>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</si>
  <si>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</si>
  <si>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</si>
  <si>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</si>
  <si>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</si>
  <si>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</si>
  <si>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</si>
  <si>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</si>
  <si>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</si>
  <si>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</si>
  <si>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</si>
  <si>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91|~23~1~10~~-144~</t>
  </si>
  <si>
    <t>Boiler Assembly [1]: Circulating Fluidized Bed [23] : Steam production rate</t>
  </si>
  <si>
    <t>91|~23~1~124~~-144~</t>
  </si>
  <si>
    <t>Boiler Assembly [1]: Circulating Fluidized Bed [23] : Evaporation load in wing wall</t>
  </si>
  <si>
    <t>91|~23~1~18~~-144~</t>
  </si>
  <si>
    <t>Boiler Assembly [1]: Circulating Fluidized Bed [23] : Design point furnace temperature</t>
  </si>
  <si>
    <t>91|~23~1~4~~-144~</t>
  </si>
  <si>
    <t>Boiler Assembly [1]: Circulating Fluidized Bed [23] : Excess air</t>
  </si>
  <si>
    <t>91|~23~1~7~~-144~</t>
  </si>
  <si>
    <t>Boiler Assembly [1]: Circulating Fluidized Bed [23] : Minor heat loss</t>
  </si>
  <si>
    <t>91|~23~1~8~~-144~</t>
  </si>
  <si>
    <t>Boiler Assembly [1]: Circulating Fluidized Bed [23] : Blowdown</t>
  </si>
  <si>
    <t>91|~23~1~2~~-144~</t>
  </si>
  <si>
    <t>Boiler Assembly [1]: Circulating Fluidized Bed [23] : Furnace gage pressure</t>
  </si>
  <si>
    <t>millibar</t>
  </si>
  <si>
    <t>91|~23~1~38~~-144~</t>
  </si>
  <si>
    <t>Boiler Assembly [1]: Circulating Fluidized Bed [23] : Primary air flow/combustion air</t>
  </si>
  <si>
    <t>91|~23~1~36~~-144~</t>
  </si>
  <si>
    <t>Boiler Assembly [1]: Circulating Fluidized Bed [23] : Primary air pressure</t>
  </si>
  <si>
    <t>91|~23~1~6~~-144~</t>
  </si>
  <si>
    <t>Boiler Assembly [1]: Circulating Fluidized Bed [23] : Secondary air pressure drop</t>
  </si>
  <si>
    <t>91|~23~1~143~~-144~</t>
  </si>
  <si>
    <t>Boiler Assembly [1]: Circulating Fluidized Bed [23] : Cyclone pressure drop</t>
  </si>
  <si>
    <t>91|~23~1~13~~-144~</t>
  </si>
  <si>
    <t>Boiler Assembly [1]: Circulating Fluidized Bed [23] : HX3 Cyclone wall outlet temperature</t>
  </si>
  <si>
    <t>91|~23~1~150~~-144~</t>
  </si>
  <si>
    <t>Boiler Assembly [1]: Circulating Fluidized Bed [23] : Reference O2 content (for emission level definition)</t>
  </si>
  <si>
    <t>91|~23~1~152~~-144~</t>
  </si>
  <si>
    <t>Boiler Assembly [1]: Circulating Fluidized Bed [23] : NOx production based on HHV heat input</t>
  </si>
  <si>
    <t>ng/J</t>
  </si>
  <si>
    <t>~100~1~7~~-27~</t>
  </si>
  <si>
    <t>Deaerator [100] : Deaerator design pressure</t>
  </si>
  <si>
    <t>~100~1~8~~-27~</t>
  </si>
  <si>
    <t>Deaerator [100] : Deaerator outlet temperature @ design</t>
  </si>
  <si>
    <t>~100~1~5~~-27~</t>
  </si>
  <si>
    <t>Deaerator [100] : Additional water level at inlet (water level rise from inlet to DA water surface)</t>
  </si>
  <si>
    <t>~100~1~6~~-27~</t>
  </si>
  <si>
    <t>Deaerator [100] : Additional water level at outlet (water level difference from DA water surface to outlet)</t>
  </si>
  <si>
    <t>73|74|91|~48~5~1~~-122~</t>
  </si>
  <si>
    <t>Boiler Assembly [1]: Duct - Classic [48] - Outlet Flue Gas Duct : Assumed draft loss</t>
  </si>
  <si>
    <t>73|74|91|~48~5~2~~-122~</t>
  </si>
  <si>
    <t>Boiler Assembly [1]: Duct - Classic [48] - Outlet Flue Gas Duct : Assumed gas temperature drop</t>
  </si>
  <si>
    <t>73|74|91|~65~5~1~~-122~</t>
  </si>
  <si>
    <t>Boiler Assembly [1]: Duct - Classic [65] - Inlet PA Duct : Assumed draft loss</t>
  </si>
  <si>
    <t>73|74|91|~65~5~2~~-122~</t>
  </si>
  <si>
    <t>Boiler Assembly [1]: Duct - Classic [65] - Inlet PA Duct : Assumed gas temperature drop</t>
  </si>
  <si>
    <t>73|74|91|~2~5~1~~-122~</t>
  </si>
  <si>
    <t>Boiler Assembly [1]: Duct - Classic [2] - Inlet SA Duct : Assumed draft loss</t>
  </si>
  <si>
    <t>73|74|91|~2~5~2~~-122~</t>
  </si>
  <si>
    <t>Boiler Assembly [1]: Duct - Classic [2] - Inlet SA Duct : Assumed gas temperature drop</t>
  </si>
  <si>
    <t>~42~1~1~~-113~</t>
  </si>
  <si>
    <t>Boiler Assembly [1]: Economiser (PCE) [42] - ECO : Desired water exit temperature</t>
  </si>
  <si>
    <t>~42~1~9~~-113~</t>
  </si>
  <si>
    <t>Boiler Assembly [1]: Economiser (PCE) [42] - ECO : Heat loss as % of water heat transfer</t>
  </si>
  <si>
    <t>~42~1~6~~-113~</t>
  </si>
  <si>
    <t>Boiler Assembly [1]: Economiser (PCE) [42] - ECO : Minimum temperature difference</t>
  </si>
  <si>
    <t>~42~1~8~~-113~</t>
  </si>
  <si>
    <t>Boiler Assembly [1]: Economiser (PCE) [42] - ECO : Assumed water side pressure drop for TD mode</t>
  </si>
  <si>
    <t>91|~12~1~1~~-139~</t>
  </si>
  <si>
    <t>Boiler Assembly [1]: Electrostatic Precipitator [12] - ESP : Specified collection efficiency at design</t>
  </si>
  <si>
    <t>91|~12~1~96~~-139~</t>
  </si>
  <si>
    <t>Boiler Assembly [1]: Electrostatic Precipitator [12] - ESP : Specified emission per energy input at design</t>
  </si>
  <si>
    <t>91|~12~1~97~~-139~</t>
  </si>
  <si>
    <t>Boiler Assembly [1]: Electrostatic Precipitator [12] - ESP : Specified emission per flue gas flow at design</t>
  </si>
  <si>
    <t>mg/Nm^3</t>
  </si>
  <si>
    <t>91|~12~1~9~~-139~</t>
  </si>
  <si>
    <t>Boiler Assembly [1]: Electrostatic Precipitator [12] - ESP : Specified flue gas velocity at design</t>
  </si>
  <si>
    <t>m/s</t>
  </si>
  <si>
    <t>91|~12~1~26~~-139~</t>
  </si>
  <si>
    <t>Boiler Assembly [1]: Electrostatic Precipitator [12] - ESP : Reference O2 content</t>
  </si>
  <si>
    <t>91|~12~1~65~~-139~</t>
  </si>
  <si>
    <t>Boiler Assembly [1]: Electrostatic Precipitator [12] - ESP : User-defined dimensionless K</t>
  </si>
  <si>
    <t>91|~12~1~66~~-139~</t>
  </si>
  <si>
    <t>Boiler Assembly [1]: Electrostatic Precipitator [12] - ESP : User-defined particulate migration velocity</t>
  </si>
  <si>
    <t>91|~12~1~67~~-139~</t>
  </si>
  <si>
    <t>Boiler Assembly [1]: Electrostatic Precipitator [12] - ESP : User-defined particulate resistiviry</t>
  </si>
  <si>
    <t>ohm-cm</t>
  </si>
  <si>
    <t>91|~12~1~68~~-139~</t>
  </si>
  <si>
    <t>Boiler Assembly [1]: Electrostatic Precipitator [12] - ESP : Flue gas temperature drop (including dustwork)</t>
  </si>
  <si>
    <t>91|~52~1~2~~-65~</t>
  </si>
  <si>
    <t>Boiler Assembly [1]: Fan [52] : Fan design point overall pressure rise</t>
  </si>
  <si>
    <t>91|~52~1~3~~-65~</t>
  </si>
  <si>
    <t>Boiler Assembly [1]: Fan [52] : Fan pressure margin</t>
  </si>
  <si>
    <t>91|~52~1~8~~-65~</t>
  </si>
  <si>
    <t>Boiler Assembly [1]: Fan [52] : Flow margin</t>
  </si>
  <si>
    <t>91|~52~1~4~~-65~</t>
  </si>
  <si>
    <t>Boiler Assembly [1]: Fan [52] : Fan nominal isentropic efficiency</t>
  </si>
  <si>
    <t>91|~52~1~5~~-65~</t>
  </si>
  <si>
    <t>Boiler Assembly [1]: Fan [52] : Current RPM</t>
  </si>
  <si>
    <t>91|~52~1~7~~-65~</t>
  </si>
  <si>
    <t>Boiler Assembly [1]: Fan [52] : Design point RPM</t>
  </si>
  <si>
    <t>91|~52~1~9~~-65~</t>
  </si>
  <si>
    <t>Boiler Assembly [1]: Fan [52] : Mechanical efficiency</t>
  </si>
  <si>
    <t>91|~52~1~20~~-65~</t>
  </si>
  <si>
    <t>Boiler Assembly [1]: Fan [52] : Number of operating units</t>
  </si>
  <si>
    <t>91|~52~1~16~~-65~</t>
  </si>
  <si>
    <t>Boiler Assembly [1]: Fan [52] : Mechanical loss</t>
  </si>
  <si>
    <t>91|~52~1~13~~-65~</t>
  </si>
  <si>
    <t>Boiler Assembly [1]: Fan [52] : Fan off-design control damper dP</t>
  </si>
  <si>
    <t>91|~52~1~10~~-65~</t>
  </si>
  <si>
    <t>Boiler Assembly [1]: Fan [52] : Nominal RPM for off-design fan curve</t>
  </si>
  <si>
    <t>91|~52~1~11~~-65~</t>
  </si>
  <si>
    <t>Boiler Assembly [1]: Fan [52] : Nominal inlet volume flow for off-design fan curve</t>
  </si>
  <si>
    <t>m^3/s</t>
  </si>
  <si>
    <t>91|~52~1~12~~-65~</t>
  </si>
  <si>
    <t>Boiler Assembly [1]: Fan [52] : Nominal corrected pressure rise for off-design fan curve</t>
  </si>
  <si>
    <t>91|~52~1~5~2~-65~</t>
  </si>
  <si>
    <t>Boiler Assembly [1]: Fan [52] : Motor: Rating / design point load</t>
  </si>
  <si>
    <t>91|~66~1~2~~-65~</t>
  </si>
  <si>
    <t>Boiler Assembly [1]: Fan [66] - SA Fan : Fan design point overall pressure rise</t>
  </si>
  <si>
    <t>91|~66~1~3~~-65~</t>
  </si>
  <si>
    <t>Boiler Assembly [1]: Fan [66] - SA Fan : Fan pressure margin</t>
  </si>
  <si>
    <t>91|~66~1~8~~-65~</t>
  </si>
  <si>
    <t>Boiler Assembly [1]: Fan [66] - SA Fan : Flow margin</t>
  </si>
  <si>
    <t>91|~66~1~4~~-65~</t>
  </si>
  <si>
    <t>Boiler Assembly [1]: Fan [66] - SA Fan : Fan nominal isentropic efficiency</t>
  </si>
  <si>
    <t>91|~66~1~5~~-65~</t>
  </si>
  <si>
    <t>Boiler Assembly [1]: Fan [66] - SA Fan : Current RPM</t>
  </si>
  <si>
    <t>91|~66~1~7~~-65~</t>
  </si>
  <si>
    <t>Boiler Assembly [1]: Fan [66] - SA Fan : Design point RPM</t>
  </si>
  <si>
    <t>91|~66~1~9~~-65~</t>
  </si>
  <si>
    <t>Boiler Assembly [1]: Fan [66] - SA Fan : Mechanical efficiency</t>
  </si>
  <si>
    <t>91|~66~1~20~~-65~</t>
  </si>
  <si>
    <t>Boiler Assembly [1]: Fan [66] - SA Fan : Number of operating units</t>
  </si>
  <si>
    <t>91|~66~1~16~~-65~</t>
  </si>
  <si>
    <t>Boiler Assembly [1]: Fan [66] - SA Fan : Mechanical loss</t>
  </si>
  <si>
    <t>91|~66~1~13~~-65~</t>
  </si>
  <si>
    <t>Boiler Assembly [1]: Fan [66] - SA Fan : Fan off-design control damper dP</t>
  </si>
  <si>
    <t>91|~66~1~10~~-65~</t>
  </si>
  <si>
    <t>Boiler Assembly [1]: Fan [66] - SA Fan : Nominal RPM for off-design fan curve</t>
  </si>
  <si>
    <t>91|~66~1~11~~-65~</t>
  </si>
  <si>
    <t>Boiler Assembly [1]: Fan [66] - SA Fan : Nominal inlet volume flow for off-design fan curve</t>
  </si>
  <si>
    <t>91|~66~1~12~~-65~</t>
  </si>
  <si>
    <t>Boiler Assembly [1]: Fan [66] - SA Fan : Nominal corrected pressure rise for off-design fan curve</t>
  </si>
  <si>
    <t>91|~66~1~5~2~-65~</t>
  </si>
  <si>
    <t>Boiler Assembly [1]: Fan [66] - SA Fan : Motor: Rating / design point load</t>
  </si>
  <si>
    <t>91|~72~1~2~~-65~</t>
  </si>
  <si>
    <t>Boiler Assembly [1]: Fan [72] - PA Fan : Fan design point overall pressure rise</t>
  </si>
  <si>
    <t>91|~72~1~3~~-65~</t>
  </si>
  <si>
    <t>Boiler Assembly [1]: Fan [72] - PA Fan : Fan pressure margin</t>
  </si>
  <si>
    <t>91|~72~1~8~~-65~</t>
  </si>
  <si>
    <t>Boiler Assembly [1]: Fan [72] - PA Fan : Flow margin</t>
  </si>
  <si>
    <t>91|~72~1~4~~-65~</t>
  </si>
  <si>
    <t>Boiler Assembly [1]: Fan [72] - PA Fan : Fan nominal isentropic efficiency</t>
  </si>
  <si>
    <t>91|~72~1~5~~-65~</t>
  </si>
  <si>
    <t>Boiler Assembly [1]: Fan [72] - PA Fan : Current RPM</t>
  </si>
  <si>
    <t>91|~72~1~7~~-65~</t>
  </si>
  <si>
    <t>Boiler Assembly [1]: Fan [72] - PA Fan : Design point RPM</t>
  </si>
  <si>
    <t>91|~72~1~9~~-65~</t>
  </si>
  <si>
    <t>Boiler Assembly [1]: Fan [72] - PA Fan : Mechanical efficiency</t>
  </si>
  <si>
    <t>91|~72~1~20~~-65~</t>
  </si>
  <si>
    <t>Boiler Assembly [1]: Fan [72] - PA Fan : Number of operating units</t>
  </si>
  <si>
    <t>91|~72~1~16~~-65~</t>
  </si>
  <si>
    <t>Boiler Assembly [1]: Fan [72] - PA Fan : Mechanical loss</t>
  </si>
  <si>
    <t>91|~72~1~13~~-65~</t>
  </si>
  <si>
    <t>Boiler Assembly [1]: Fan [72] - PA Fan : Fan off-design control damper dP</t>
  </si>
  <si>
    <t>91|~72~1~10~~-65~</t>
  </si>
  <si>
    <t>Boiler Assembly [1]: Fan [72] - PA Fan : Nominal RPM for off-design fan curve</t>
  </si>
  <si>
    <t>91|~72~1~11~~-65~</t>
  </si>
  <si>
    <t>Boiler Assembly [1]: Fan [72] - PA Fan : Nominal inlet volume flow for off-design fan curve</t>
  </si>
  <si>
    <t>91|~72~1~12~~-65~</t>
  </si>
  <si>
    <t>Boiler Assembly [1]: Fan [72] - PA Fan : Nominal corrected pressure rise for off-design fan curve</t>
  </si>
  <si>
    <t>91|~72~1~5~2~-65~</t>
  </si>
  <si>
    <t>Boiler Assembly [1]: Fan [72] - PA Fan : Motor: Rating / design point load</t>
  </si>
  <si>
    <t>91|~93~1~70~~-102~</t>
  </si>
  <si>
    <t>Feedwater Heater (PCE) [93] : FW temperature at heater exit</t>
  </si>
  <si>
    <t>91|~93~1~57~~-102~</t>
  </si>
  <si>
    <t>Feedwater Heater (PCE) [93] : Drain cooler approach temperature difference</t>
  </si>
  <si>
    <t>91|~93~1~72~~-102~</t>
  </si>
  <si>
    <t>Feedwater Heater (PCE) [93] : Assumed water-side pressure drop for TD mode</t>
  </si>
  <si>
    <t>91|~93~1~34~~-102~</t>
  </si>
  <si>
    <t>Feedwater Heater (PCE) [93] : Min. pinch temp. difference</t>
  </si>
  <si>
    <t>91|~94~1~70~~-102~</t>
  </si>
  <si>
    <t>Feedwater Heater (PCE) [94] : FW temperature at heater exit</t>
  </si>
  <si>
    <t>91|~94~1~57~~-102~</t>
  </si>
  <si>
    <t>Feedwater Heater (PCE) [94] : Drain cooler approach temperature difference</t>
  </si>
  <si>
    <t>91|~94~1~72~~-102~</t>
  </si>
  <si>
    <t>Feedwater Heater (PCE) [94] : Assumed water-side pressure drop for TD mode</t>
  </si>
  <si>
    <t>91|~94~1~34~~-102~</t>
  </si>
  <si>
    <t>Feedwater Heater (PCE) [94] : Min. pinch temp. difference</t>
  </si>
  <si>
    <t>91|~96~1~70~~-102~</t>
  </si>
  <si>
    <t>Feedwater Heater (PCE) [96] : FW temperature at heater exit</t>
  </si>
  <si>
    <t>91|~96~1~57~~-102~</t>
  </si>
  <si>
    <t>Feedwater Heater (PCE) [96] : Drain cooler approach temperature difference</t>
  </si>
  <si>
    <t>91|~96~1~72~~-102~</t>
  </si>
  <si>
    <t>Feedwater Heater (PCE) [96] : Assumed water-side pressure drop for TD mode</t>
  </si>
  <si>
    <t>91|~96~1~34~~-102~</t>
  </si>
  <si>
    <t>Feedwater Heater (PCE) [96] : Min. pinch temp. difference</t>
  </si>
  <si>
    <t>91|~97~1~70~~-102~</t>
  </si>
  <si>
    <t>Feedwater Heater (PCE) [97] : FW temperature at heater exit</t>
  </si>
  <si>
    <t>91|~97~1~57~~-102~</t>
  </si>
  <si>
    <t>Feedwater Heater (PCE) [97] : Drain cooler approach temperature difference</t>
  </si>
  <si>
    <t>91|~97~1~72~~-102~</t>
  </si>
  <si>
    <t>Feedwater Heater (PCE) [97] : Assumed water-side pressure drop for TD mode</t>
  </si>
  <si>
    <t>91|~97~1~34~~-102~</t>
  </si>
  <si>
    <t>Feedwater Heater (PCE) [97] : Min. pinch temp. difference</t>
  </si>
  <si>
    <t>91|~98~1~70~~-102~</t>
  </si>
  <si>
    <t>Feedwater Heater (PCE) [98] : FW temperature at heater exit</t>
  </si>
  <si>
    <t>91|~98~1~57~~-102~</t>
  </si>
  <si>
    <t>Feedwater Heater (PCE) [98] : Drain cooler approach temperature difference</t>
  </si>
  <si>
    <t>91|~98~1~72~~-102~</t>
  </si>
  <si>
    <t>Feedwater Heater (PCE) [98] : Assumed water-side pressure drop for TD mode</t>
  </si>
  <si>
    <t>91|~98~1~34~~-102~</t>
  </si>
  <si>
    <t>Feedwater Heater (PCE) [98] : Min. pinch temp. difference</t>
  </si>
  <si>
    <t>91|~10~1~1~~-24~</t>
  </si>
  <si>
    <t>Fuel Source [10] - Coal : Fuel supply pressure</t>
  </si>
  <si>
    <t>91|~10~1~2~~-24~</t>
  </si>
  <si>
    <t>Fuel Source [10] - Coal : Fuel supply temperature</t>
  </si>
  <si>
    <t>91|~10~1~3~~-24~</t>
  </si>
  <si>
    <t>Fuel Source [10] - Coal : Mass flow</t>
  </si>
  <si>
    <t>~10~4~15~100~-24~</t>
  </si>
  <si>
    <t>Fuel Source [10] - Coal : Fuel name</t>
  </si>
  <si>
    <t>AMG 2021</t>
  </si>
  <si>
    <t>~10~1~53~100~-24~</t>
  </si>
  <si>
    <t>Fuel Source [10] - Coal : Weight percent of Moisture</t>
  </si>
  <si>
    <t>~10~1~55~100~-24~</t>
  </si>
  <si>
    <t>Fuel Source [10] - Coal : Weight percent of C</t>
  </si>
  <si>
    <t>~10~1~56~100~-24~</t>
  </si>
  <si>
    <t>Fuel Source [10] - Coal : Weight percent of H</t>
  </si>
  <si>
    <t>~10~1~58~100~-24~</t>
  </si>
  <si>
    <t>Fuel Source [10] - Coal : Weight percent of N</t>
  </si>
  <si>
    <t>~10~1~65~100~-24~</t>
  </si>
  <si>
    <t>Fuel Source [10] - Coal : Weight percent of Cl</t>
  </si>
  <si>
    <t>~10~1~59~100~-24~</t>
  </si>
  <si>
    <t>Fuel Source [10] - Coal : Weight percent of S</t>
  </si>
  <si>
    <t>~10~1~57~100~-24~</t>
  </si>
  <si>
    <t>Fuel Source [10] - Coal : Weight percent of O</t>
  </si>
  <si>
    <t>~10~1~60~100~-24~</t>
  </si>
  <si>
    <t>Fuel Source [10] - Coal : HHV @ 25C</t>
  </si>
  <si>
    <t>kJ/kg</t>
  </si>
  <si>
    <t>~10~1~52~100~-24~</t>
  </si>
  <si>
    <t>Fuel Source [10] - Coal : Weight percent of Volatile Matter</t>
  </si>
  <si>
    <t>~10~1~91~100~-24~</t>
  </si>
  <si>
    <t>Fuel Source [10] - Coal : Specific heat (Cp) at 25 C, dry</t>
  </si>
  <si>
    <t>kJ/kg-C</t>
  </si>
  <si>
    <t>~10~1~92~100~-24~</t>
  </si>
  <si>
    <t>Fuel Source [10] - Coal : Specific heat (Cp) at 300 C, dry</t>
  </si>
  <si>
    <t>~10~1~64~100~-24~</t>
  </si>
  <si>
    <t>Fuel Source [10] - Coal : Hardgrove grindability index (HGI)</t>
  </si>
  <si>
    <t>~10~1~75~100~-24~</t>
  </si>
  <si>
    <t>Fuel Source [10] - Coal : Ash weight % of SiO2</t>
  </si>
  <si>
    <t>~10~1~76~100~-24~</t>
  </si>
  <si>
    <t>Fuel Source [10] - Coal : Ash weight % of Al2O3</t>
  </si>
  <si>
    <t>~10~1~77~100~-24~</t>
  </si>
  <si>
    <t>Fuel Source [10] - Coal : Ash weight % of Fe2O3</t>
  </si>
  <si>
    <t>~10~1~78~100~-24~</t>
  </si>
  <si>
    <t>Fuel Source [10] - Coal : Ash weight % of CaO</t>
  </si>
  <si>
    <t>~10~1~79~100~-24~</t>
  </si>
  <si>
    <t>Fuel Source [10] - Coal : Ash weight % of MgO</t>
  </si>
  <si>
    <t>~10~1~80~100~-24~</t>
  </si>
  <si>
    <t>Fuel Source [10] - Coal : Ash weight % of Na2O</t>
  </si>
  <si>
    <t>~10~1~81~100~-24~</t>
  </si>
  <si>
    <t>Fuel Source [10] - Coal : Ash weight % of K2O</t>
  </si>
  <si>
    <t>~10~1~82~100~-24~</t>
  </si>
  <si>
    <t>Fuel Source [10] - Coal : Ash weight % of TiO2</t>
  </si>
  <si>
    <t>~10~1~83~100~-24~</t>
  </si>
  <si>
    <t>Fuel Source [10] - Coal : Ash weight % of P2O5</t>
  </si>
  <si>
    <t>~10~1~84~100~-24~</t>
  </si>
  <si>
    <t>Fuel Source [10] - Coal : Ash weight % of SO3</t>
  </si>
  <si>
    <t>~10~1~85~100~-24~</t>
  </si>
  <si>
    <t>Fuel Source [10] - Coal : Ash weight % of Other</t>
  </si>
  <si>
    <t>~10~1~86~100~-24~</t>
  </si>
  <si>
    <t>Fuel Source [10] - Coal : Ash Initial Deformation Temperature (reducing atm.)</t>
  </si>
  <si>
    <t>~10~1~61~100~-24~</t>
  </si>
  <si>
    <t>Fuel Source [10] - Coal : Ash softening temperature (reducing atm.)</t>
  </si>
  <si>
    <t>91|~3~1~4~~-1~</t>
  </si>
  <si>
    <t>Gas/Air Source [3] - Prim.Air : Mass flow</t>
  </si>
  <si>
    <t>91|~3~1~21~~-1~</t>
  </si>
  <si>
    <t>Gas/Air Source [3] - Prim.Air : Heat price: user-defined</t>
  </si>
  <si>
    <t>USD/GJ</t>
  </si>
  <si>
    <t>91|~3~1~22~~-1~</t>
  </si>
  <si>
    <t>Gas/Air Source [3] - Prim.Air : Mass price: user-defined</t>
  </si>
  <si>
    <t>USD/tonne</t>
  </si>
  <si>
    <t>91|~11~1~4~~-1~</t>
  </si>
  <si>
    <t>Gas/Air Source [11] - Sec.Air : Mass flow</t>
  </si>
  <si>
    <t>91|~11~1~21~~-1~</t>
  </si>
  <si>
    <t>Gas/Air Source [11] - Sec.Air : Heat price: user-defined</t>
  </si>
  <si>
    <t>91|~11~1~22~~-1~</t>
  </si>
  <si>
    <t>Gas/Air Source [11] - Sec.Air : Mass price: user-defined</t>
  </si>
  <si>
    <t>91|~9~1~6~~-95~</t>
  </si>
  <si>
    <t>Leakage [9] : C factor at design</t>
  </si>
  <si>
    <t>m^2</t>
  </si>
  <si>
    <t>91|~9~1~7~~-95~</t>
  </si>
  <si>
    <t>Leakage [9] : Specified leakage flow at design</t>
  </si>
  <si>
    <t>91|~9~1~2~~-95~</t>
  </si>
  <si>
    <t>Leakage [9] : Leakage flow as percentage of inlet flow</t>
  </si>
  <si>
    <t>91|~9~1~3~~-95~</t>
  </si>
  <si>
    <t>Leakage [9] : C factor at off-design</t>
  </si>
  <si>
    <t>91|~9~1~8~~-95~</t>
  </si>
  <si>
    <t>Leakage [9] : Specified leakage flow at off-design</t>
  </si>
  <si>
    <t>91|~118~1~1~~-46~</t>
  </si>
  <si>
    <t>Makeup / Blowdown [118] : Makeup temperature</t>
  </si>
  <si>
    <t>91|~118~1~2~~-46~</t>
  </si>
  <si>
    <t>Makeup / Blowdown [118] : Makeup quality</t>
  </si>
  <si>
    <t>91|~64~1~1~~-6~</t>
  </si>
  <si>
    <t>Mixer [64] : Desired mass flow fraction into 1st clockwise node</t>
  </si>
  <si>
    <t>91|~64~1~3~~-6~</t>
  </si>
  <si>
    <t>Mixer [64] : Desired mass flow fraction into 3rd clockwise node</t>
  </si>
  <si>
    <t>91|~7~1~1~~-6~</t>
  </si>
  <si>
    <t>Mixer [7] : Desired mass flow fraction into 1st clockwise node</t>
  </si>
  <si>
    <t>91|~7~1~3~~-6~</t>
  </si>
  <si>
    <t>Mixer [7] : Desired mass flow fraction into 3rd clockwise node</t>
  </si>
  <si>
    <t>91|~20~1~1~~-6~</t>
  </si>
  <si>
    <t>Mixer [20] : Desired mass flow fraction into 1st clockwise node</t>
  </si>
  <si>
    <t>91|~20~1~3~~-6~</t>
  </si>
  <si>
    <t>Mixer [20] : Desired mass flow fraction into 3rd clockwise node</t>
  </si>
  <si>
    <t>91|~33~1~1~~-6~</t>
  </si>
  <si>
    <t>Mixer [33] : Desired mass flow fraction into 1st clockwise node</t>
  </si>
  <si>
    <t>91|~33~1~3~~-6~</t>
  </si>
  <si>
    <t>Mixer [33] : Desired mass flow fraction into 3rd clockwise node</t>
  </si>
  <si>
    <t>~8~1~2~~-162~</t>
  </si>
  <si>
    <t>Boiler Assembly [1]: Parallel Tubular Air Heaters [8] : Secondary air desired exit temperature</t>
  </si>
  <si>
    <t>~8~1~4~~-162~</t>
  </si>
  <si>
    <t>Boiler Assembly [1]: Parallel Tubular Air Heaters [8] : Primary air desired exit temperature</t>
  </si>
  <si>
    <t>~8~1~17~~-162~</t>
  </si>
  <si>
    <t>Boiler Assembly [1]: Parallel Tubular Air Heaters [8] : Heat loss as percent of heat transfer</t>
  </si>
  <si>
    <t>~8~1~6~~-162~</t>
  </si>
  <si>
    <t>Boiler Assembly [1]: Parallel Tubular Air Heaters [8] : Secondary air assumed pressure drop for TD mode</t>
  </si>
  <si>
    <t>~8~1~7~~-162~</t>
  </si>
  <si>
    <t>Boiler Assembly [1]: Parallel Tubular Air Heaters [8] : Primary air assumed pressure drop for TD mode</t>
  </si>
  <si>
    <t>~8~1~8~~-162~</t>
  </si>
  <si>
    <t>Boiler Assembly [1]: Parallel Tubular Air Heaters [8] : External gas assumed pressure drop for TD mode</t>
  </si>
  <si>
    <t>~76~1~4~~-107~</t>
  </si>
  <si>
    <t>Pipe (PCE) [76] : Assumed pressure drop for TD mode (as % of exit pressure)</t>
  </si>
  <si>
    <t>~76~1~9~~-107~</t>
  </si>
  <si>
    <t>Pipe (PCE) [76] : Heat Loss</t>
  </si>
  <si>
    <t>~47~1~4~~-107~</t>
  </si>
  <si>
    <t>Pipe (PCE) [47] : Assumed pressure drop for TD mode (as % of exit pressure)</t>
  </si>
  <si>
    <t>~47~1~9~~-107~</t>
  </si>
  <si>
    <t>Pipe (PCE) [47] : Heat Loss</t>
  </si>
  <si>
    <t>~49~1~4~~-107~</t>
  </si>
  <si>
    <t>Pipe (PCE) [49] : Assumed pressure drop for TD mode (as % of exit pressure)</t>
  </si>
  <si>
    <t>~49~1~9~~-107~</t>
  </si>
  <si>
    <t>Pipe (PCE) [49] : Heat Loss</t>
  </si>
  <si>
    <t>~51~1~4~~-107~</t>
  </si>
  <si>
    <t>Pipe (PCE) [51] : Assumed pressure drop for TD mode (as % of exit pressure)</t>
  </si>
  <si>
    <t>~51~1~9~~-107~</t>
  </si>
  <si>
    <t>Pipe (PCE) [51] : Heat Loss</t>
  </si>
  <si>
    <t>~53~1~4~~-107~</t>
  </si>
  <si>
    <t>Pipe (PCE) [53] : Assumed pressure drop for TD mode (as % of exit pressure)</t>
  </si>
  <si>
    <t>~53~1~9~~-107~</t>
  </si>
  <si>
    <t>Pipe (PCE) [53] : Heat Loss</t>
  </si>
  <si>
    <t>~54~1~4~~-107~</t>
  </si>
  <si>
    <t>Pipe (PCE) [54] : Assumed pressure drop for TD mode (as % of exit pressure)</t>
  </si>
  <si>
    <t>~54~1~9~~-107~</t>
  </si>
  <si>
    <t>Pipe (PCE) [54] : Heat Loss</t>
  </si>
  <si>
    <t>~55~1~4~~-107~</t>
  </si>
  <si>
    <t>Pipe (PCE) [55] : Assumed pressure drop for TD mode (as % of exit pressure)</t>
  </si>
  <si>
    <t>~55~1~9~~-107~</t>
  </si>
  <si>
    <t>Pipe (PCE) [55] : Heat Loss</t>
  </si>
  <si>
    <t>83|91|~111~1~12~~-100~</t>
  </si>
  <si>
    <t>Pump (PCE) [111] : Assumed isentropic efficiency for TD mode</t>
  </si>
  <si>
    <t>91|~111~1~5~1000~-100~</t>
  </si>
  <si>
    <t>Pump (PCE) [111] : Motor: Rating / design point load</t>
  </si>
  <si>
    <t>83|91|~119~1~12~~-100~</t>
  </si>
  <si>
    <t>Pump (PCE) [119] : Assumed isentropic efficiency for TD mode</t>
  </si>
  <si>
    <t>91|~119~1~5~1000~-100~</t>
  </si>
  <si>
    <t>Pump (PCE) [119] : Motor: Rating / design point load</t>
  </si>
  <si>
    <t>83|91|~68~1~12~~-100~</t>
  </si>
  <si>
    <t>Pump (PCE) [68] : Assumed isentropic efficiency for TD mode</t>
  </si>
  <si>
    <t>91|~68~1~5~1000~-100~</t>
  </si>
  <si>
    <t>Pump (PCE) [68] : Motor: Rating / design point load</t>
  </si>
  <si>
    <t>83|91|~25~1~12~~-100~</t>
  </si>
  <si>
    <t>Pump (PCE) [25] : Assumed isentropic efficiency for TD mode</t>
  </si>
  <si>
    <t>91|~25~1~5~1000~-100~</t>
  </si>
  <si>
    <t>Pump (PCE) [25] : Motor: Rating / design point load</t>
  </si>
  <si>
    <t>~27~1~1~~-137~</t>
  </si>
  <si>
    <t>Reducing Station [27] : Specified outlet temperature</t>
  </si>
  <si>
    <t>~27~1~12~~-137~</t>
  </si>
  <si>
    <t>Reducing Station [27] : Minimum superheat after desuperheating (SUPmin)</t>
  </si>
  <si>
    <t>~27~1~10~~-137~</t>
  </si>
  <si>
    <t>Reducing Station [27] : Minimum outlet quality for remote temperature control (NA if SUPmin &gt; 0)</t>
  </si>
  <si>
    <t>~27~1~4~~-137~</t>
  </si>
  <si>
    <t>Reducing Station [27] : Specified remote temperature</t>
  </si>
  <si>
    <t>~27~1~11~~-137~</t>
  </si>
  <si>
    <t>Reducing Station [27] : Minimum superheat at remote location</t>
  </si>
  <si>
    <t>~27~1~2~~-137~</t>
  </si>
  <si>
    <t>Reducing Station [27] : Specified temperature drop</t>
  </si>
  <si>
    <t>~27~1~3~~-137~</t>
  </si>
  <si>
    <t>Reducing Station [27] : Specified spray flow</t>
  </si>
  <si>
    <t>~27~2~2~~-137~</t>
  </si>
  <si>
    <t>Reducing Station [27] : Pressure control 0:Upset 1:VWO 2:Dnset 3:dP 4:Rubber 5:Closed</t>
  </si>
  <si>
    <t>~27~1~5~~-137~</t>
  </si>
  <si>
    <t>Reducing Station [27] : Pressure drop at valve wide open (dP/P)</t>
  </si>
  <si>
    <t>~27~1~6~~-137~</t>
  </si>
  <si>
    <t>Reducing Station [27] : Inlet set point pressure</t>
  </si>
  <si>
    <t>~27~1~8~~-137~</t>
  </si>
  <si>
    <t>Reducing Station [27] : Outlet set point pressure</t>
  </si>
  <si>
    <t>~27~1~7~~-137~</t>
  </si>
  <si>
    <t>Reducing Station [27] : Specified pressure drop</t>
  </si>
  <si>
    <t>~28~1~1~~-137~</t>
  </si>
  <si>
    <t>Reducing Station [28] : Specified outlet temperature</t>
  </si>
  <si>
    <t>~28~1~12~~-137~</t>
  </si>
  <si>
    <t>Reducing Station [28] : Minimum superheat after desuperheating (SUPmin)</t>
  </si>
  <si>
    <t>~28~1~10~~-137~</t>
  </si>
  <si>
    <t>Reducing Station [28] : Minimum outlet quality for remote temperature control (NA if SUPmin &gt; 0)</t>
  </si>
  <si>
    <t>~28~1~4~~-137~</t>
  </si>
  <si>
    <t>Reducing Station [28] : Specified remote temperature</t>
  </si>
  <si>
    <t>~28~1~11~~-137~</t>
  </si>
  <si>
    <t>Reducing Station [28] : Minimum superheat at remote location</t>
  </si>
  <si>
    <t>~28~1~2~~-137~</t>
  </si>
  <si>
    <t>Reducing Station [28] : Specified temperature drop</t>
  </si>
  <si>
    <t>~28~1~3~~-137~</t>
  </si>
  <si>
    <t>Reducing Station [28] : Specified spray flow</t>
  </si>
  <si>
    <t>~28~2~2~~-137~</t>
  </si>
  <si>
    <t>Reducing Station [28] : Pressure control 0:Upset 1:VWO 2:Dnset 3:dP 4:Rubber 5:Closed</t>
  </si>
  <si>
    <t>~28~1~5~~-137~</t>
  </si>
  <si>
    <t>Reducing Station [28] : Pressure drop at valve wide open (dP/P)</t>
  </si>
  <si>
    <t>~28~1~6~~-137~</t>
  </si>
  <si>
    <t>Reducing Station [28] : Inlet set point pressure</t>
  </si>
  <si>
    <t>~28~1~8~~-137~</t>
  </si>
  <si>
    <t>Reducing Station [28] : Outlet set point pressure</t>
  </si>
  <si>
    <t>~28~1~7~~-137~</t>
  </si>
  <si>
    <t>Reducing Station [28] : Specified pressure drop</t>
  </si>
  <si>
    <t>91|~34~1~84~~-127~</t>
  </si>
  <si>
    <t>Shell-Tube Water Heater (PCE) [34] - GSC : Condenser pressure</t>
  </si>
  <si>
    <t>91|~34~1~72~~-127~</t>
  </si>
  <si>
    <t>Shell-Tube Water Heater (PCE) [34] - GSC : Assumed water-side pressure drop for TD mode</t>
  </si>
  <si>
    <t>91|~34~1~34~~-127~</t>
  </si>
  <si>
    <t>Shell-Tube Water Heater (PCE) [34] - GSC : Min. pinch temp. difference</t>
  </si>
  <si>
    <t>91|~67~1~1~~-7~</t>
  </si>
  <si>
    <t>Splitter [67] : Desired flow fraction of 1st clockwise node</t>
  </si>
  <si>
    <t>91|~67~1~3~~-7~</t>
  </si>
  <si>
    <t>Splitter [67] : Desired flow fraction of 3rd clockwise node</t>
  </si>
  <si>
    <t>91|~14~1~2~~-7~</t>
  </si>
  <si>
    <t>Splitter [14] : Desired flow fraction of 2nd clockwise node</t>
  </si>
  <si>
    <t>91|~14~1~3~~-7~</t>
  </si>
  <si>
    <t>Splitter [14] : Desired flow fraction of 3rd clockwise node</t>
  </si>
  <si>
    <t>91|~15~1~2~~-7~</t>
  </si>
  <si>
    <t>Splitter [15] : Desired flow fraction of 2nd clockwise node</t>
  </si>
  <si>
    <t>91|~15~1~3~~-7~</t>
  </si>
  <si>
    <t>Splitter [15] : Desired flow fraction of 3rd clockwise node</t>
  </si>
  <si>
    <t>91|~16~1~2~~-7~</t>
  </si>
  <si>
    <t>Splitter [16] : Desired flow fraction of 2nd clockwise node</t>
  </si>
  <si>
    <t>91|~16~1~3~~-7~</t>
  </si>
  <si>
    <t>Splitter [16] : Desired flow fraction of 3rd clockwise node</t>
  </si>
  <si>
    <t>91|~21~1~2~~-7~</t>
  </si>
  <si>
    <t>Splitter [21] : Desired flow fraction of 2nd clockwise node</t>
  </si>
  <si>
    <t>91|~21~1~3~~-7~</t>
  </si>
  <si>
    <t>Splitter [21] : Desired flow fraction of 3rd clockwise node</t>
  </si>
  <si>
    <t>91|~22~1~2~~-7~</t>
  </si>
  <si>
    <t>Splitter [22] : Desired flow fraction of 2nd clockwise node</t>
  </si>
  <si>
    <t>91|~22~1~3~~-7~</t>
  </si>
  <si>
    <t>Splitter [22] : Desired flow fraction of 3rd clockwise node</t>
  </si>
  <si>
    <t>91|~29~1~1~~-7~</t>
  </si>
  <si>
    <t>Splitter [29] : Desired flow fraction of 1st clockwise node</t>
  </si>
  <si>
    <t>91|~29~1~3~~-7~</t>
  </si>
  <si>
    <t>Splitter [29] : Desired flow fraction of 3rd clockwise node</t>
  </si>
  <si>
    <t>91|~32~1~1~~-7~</t>
  </si>
  <si>
    <t>Splitter [32] : Desired flow fraction of 1st clockwise node</t>
  </si>
  <si>
    <t>91|~32~1~3~~-7~</t>
  </si>
  <si>
    <t>Splitter [32] : Desired flow fraction of 3rd clockwise node</t>
  </si>
  <si>
    <t>91|~1~1~1~~-7~</t>
  </si>
  <si>
    <t>Splitter [1] : Desired flow fraction of 1st clockwise node</t>
  </si>
  <si>
    <t>91|~1~1~3~~-7~</t>
  </si>
  <si>
    <t>Splitter [1] : Desired flow fraction of 3rd clockwise node</t>
  </si>
  <si>
    <t>91|~38~1~4~~-115~</t>
  </si>
  <si>
    <t>Boiler Assembly [1]: Superheater (PCE) [38] - PLATEN SH : Desired steam outlet temperature</t>
  </si>
  <si>
    <t>~38~1~9~~-115~</t>
  </si>
  <si>
    <t>Boiler Assembly [1]: Superheater (PCE) [38] - PLATEN SH : Heat loss as % of steam heat transfer</t>
  </si>
  <si>
    <t>~38~1~6~~-115~</t>
  </si>
  <si>
    <t>Boiler Assembly [1]: Superheater (PCE) [38] - PLATEN SH : Minimum temperature difference</t>
  </si>
  <si>
    <t>~38~1~8~~-115~</t>
  </si>
  <si>
    <t>Boiler Assembly [1]: Superheater (PCE) [38] - PLATEN SH : Assumed steam side pressure drop for TD mode</t>
  </si>
  <si>
    <t>91|~26~1~4~~-115~</t>
  </si>
  <si>
    <t>Boiler Assembly [1]: Superheater (PCE) [26] - FINAL SH : Desired steam outlet temperature</t>
  </si>
  <si>
    <t>~26~1~9~~-115~</t>
  </si>
  <si>
    <t>Boiler Assembly [1]: Superheater (PCE) [26] - FINAL SH : Heat loss as % of steam heat transfer</t>
  </si>
  <si>
    <t>~26~1~6~~-115~</t>
  </si>
  <si>
    <t>Boiler Assembly [1]: Superheater (PCE) [26] - FINAL SH : Minimum temperature difference</t>
  </si>
  <si>
    <t>~26~1~8~~-115~</t>
  </si>
  <si>
    <t>Boiler Assembly [1]: Superheater (PCE) [26] - FINAL SH : Assumed steam side pressure drop for TD mode</t>
  </si>
  <si>
    <t>~31~2~2~~-32~</t>
  </si>
  <si>
    <t>Valve [31] : Pressure control 0:Upset 1:VWO 2:Dnset 3:dP 4:Rubber 5:Closed</t>
  </si>
  <si>
    <t>~31~1~5~~-32~</t>
  </si>
  <si>
    <t>Valve [31] : Pressure drop at valve wide open (dP/P)</t>
  </si>
  <si>
    <t>~31~1~6~~-32~</t>
  </si>
  <si>
    <t>Valve [31] : Upstream set point</t>
  </si>
  <si>
    <t>~31~1~8~~-32~</t>
  </si>
  <si>
    <t>Valve [31] : Downstream set point</t>
  </si>
  <si>
    <t>~31~1~7~~-32~</t>
  </si>
  <si>
    <t>Valve [31] : Specified pressure drop</t>
  </si>
  <si>
    <t>91|~109~1~1~~-14~</t>
  </si>
  <si>
    <t>Water Sink [109] : Pressure</t>
  </si>
  <si>
    <t>91|~109~1~21~~-14~</t>
  </si>
  <si>
    <t>Water Sink [109] : Heat price: user-defined</t>
  </si>
  <si>
    <t>91|~109~1~22~~-14~</t>
  </si>
  <si>
    <t>Water Sink [109] : Mass price: user-defined</t>
  </si>
  <si>
    <t>91|~30~1~1~~-14~</t>
  </si>
  <si>
    <t>Water Sink [30] : Pressure</t>
  </si>
  <si>
    <t>91|~30~1~21~~-14~</t>
  </si>
  <si>
    <t>Water Sink [30] : Heat price: user-defined</t>
  </si>
  <si>
    <t>91|~30~1~22~~-14~</t>
  </si>
  <si>
    <t>Water Sink [30] : Mass price: user-defined</t>
  </si>
  <si>
    <t>91|~110~1~2~~-9~</t>
  </si>
  <si>
    <t>Water Source [110] : Pressure</t>
  </si>
  <si>
    <t>91|~110~1~3~~-9~</t>
  </si>
  <si>
    <t>Water Source [110] : Temperature</t>
  </si>
  <si>
    <t>91|~110~1~4~~-9~</t>
  </si>
  <si>
    <t>Water Source [110] : Steam quality</t>
  </si>
  <si>
    <t>91|~110~1~5~~-9~</t>
  </si>
  <si>
    <t>Water Source [110] : Mass flow</t>
  </si>
  <si>
    <t>91|~110~1~21~~-9~</t>
  </si>
  <si>
    <t>Water Source [110] : Heat price: user-defined</t>
  </si>
  <si>
    <t>91|~110~1~22~~-9~</t>
  </si>
  <si>
    <t>Water Source [110] : Mass price: user-defined</t>
  </si>
  <si>
    <t>91|~35~1~21~~-9~</t>
  </si>
  <si>
    <t>ST Assembly [1]: Water Source [35] : Heat price: user-defined</t>
  </si>
  <si>
    <t>91|~35~1~22~~-9~</t>
  </si>
  <si>
    <t>ST Assembly [1]: Water Source [35] : Mass price: user-defined</t>
  </si>
  <si>
    <t>91|~24~1~21~~-9~</t>
  </si>
  <si>
    <t>ST Assembly [1]: Water Source [24] : Heat price: user-defined</t>
  </si>
  <si>
    <t>91|~24~1~22~~-9~</t>
  </si>
  <si>
    <t>ST Assembly [1]: Water Source [24] : Mass price: user-defined</t>
  </si>
  <si>
    <t>~101~1~53~~-104~</t>
  </si>
  <si>
    <t>Water-cooled Condenser (PCE) [101] : Condenser pressure</t>
  </si>
  <si>
    <t>~101~1~5~~-104~</t>
  </si>
  <si>
    <t>Water-cooled Condenser (PCE) [101] : Condensate subcooling at condenser pressure</t>
  </si>
  <si>
    <t>~101~1~9~~-104~</t>
  </si>
  <si>
    <t>Water-cooled Condenser (PCE) [101]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</si>
  <si>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</si>
  <si>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</si>
  <si>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</si>
  <si>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</si>
  <si>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</si>
  <si>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</si>
  <si>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~2~45~1~~-10000~</t>
  </si>
  <si>
    <t>Fix Flow Stream 45 - Outlet 3 of Splitter [32] -&gt; Desuperheating water of Reducing Station [27]: Mass flow of Stream A</t>
  </si>
  <si>
    <t>~2~47~1~~-10000~</t>
  </si>
  <si>
    <t>Fix Flow Stream 47 - Outlet 1 of Splitter [32] -&gt; Desuperheating water of Reducing Station [28]: Mass flow of Stream A</t>
  </si>
  <si>
    <t>91|~10~1~1~1~-7000~</t>
  </si>
  <si>
    <t xml:space="preserve">Energy Inflow: Multiplier of Fuel Source [10] - Coal </t>
  </si>
  <si>
    <t>91|~13~1~1~3~-7000~</t>
  </si>
  <si>
    <t>Power Device: Multiplier of ST Assembly [1]: ST Group [13] - HPT 4  - ST Assembly [1]-G</t>
  </si>
  <si>
    <t>91|~23~1~1~4~-7000~</t>
  </si>
  <si>
    <t>Auxiliary Device: Multiplier of Boiler Assembly [1]: Circulating Fluidized Bed [23] : aux</t>
  </si>
  <si>
    <t>91|~42~1~1~4~-7000~</t>
  </si>
  <si>
    <t>Auxiliary Device: Multiplier of Boiler Assembly [1]: Economiser (PCE) [42] - ECO : aux</t>
  </si>
  <si>
    <t>91|~12~1~1~4~-7000~</t>
  </si>
  <si>
    <t>Auxiliary Device: Multiplier of Boiler Assembly [1]: Electrostatic Precipitator [12] - ESP : aux</t>
  </si>
  <si>
    <t>91|~52~1~1~4~-7000~</t>
  </si>
  <si>
    <t>Auxiliary Device: Multiplier of Boiler Assembly [1]: Fan [52] : aux</t>
  </si>
  <si>
    <t>91|~66~1~1~4~-7000~</t>
  </si>
  <si>
    <t>Auxiliary Device: Multiplier of Boiler Assembly [1]: Fan [66] - SA Fan : aux</t>
  </si>
  <si>
    <t>91|~72~1~1~4~-7000~</t>
  </si>
  <si>
    <t>Auxiliary Device: Multiplier of Boiler Assembly [1]: Fan [72] - PA Fan : aux</t>
  </si>
  <si>
    <t>91|~111~1~1~4~-7000~</t>
  </si>
  <si>
    <t xml:space="preserve">Auxiliary Device: Multiplier of Pump (PCE) [111] </t>
  </si>
  <si>
    <t>91|~119~1~1~4~-7000~</t>
  </si>
  <si>
    <t xml:space="preserve">Auxiliary Device: Multiplier of Pump (PCE) [119] </t>
  </si>
  <si>
    <t>91|~25~1~1~4~-7000~</t>
  </si>
  <si>
    <t xml:space="preserve">Auxiliary Device: Multiplier of Pump (PCE) [25] </t>
  </si>
  <si>
    <t>91|~68~1~1~4~-7000~</t>
  </si>
  <si>
    <t xml:space="preserve">Auxiliary Device: Multiplier of Pump (PCE) [68] </t>
  </si>
  <si>
    <t>86|87|68|86|86|~4~1~5~~-4100~</t>
  </si>
  <si>
    <t>ST Assembly [1]: Throttle pressure / first stage exit pressure</t>
  </si>
  <si>
    <t>86|87|68|86|86|~4~1~7~~-4100~</t>
  </si>
  <si>
    <t>ST Assembly [1]: Nameplate throttle pressure / current value</t>
  </si>
  <si>
    <t>86|87|68|86|86|~4~1~25~~-4100~</t>
  </si>
  <si>
    <t>ST Assembly [1]: Nameplate throttle temperature / current value</t>
  </si>
  <si>
    <t>86|87|68|86|86|~4~1~8~~-4100~</t>
  </si>
  <si>
    <t>ST Assembly [1]: Sealing steam condenser pressure</t>
  </si>
  <si>
    <t>86|87|68|86|86|~4~1~9~~-4100~</t>
  </si>
  <si>
    <t>ST Assembly [1]: Sealing steam regulator pressure</t>
  </si>
  <si>
    <t>86|87|68|86|86|~4~1~13~~-4100~</t>
  </si>
  <si>
    <t>ST Assembly [1]: Maximum sealing steam regulator temperature</t>
  </si>
  <si>
    <t>86|87|68|86|86|~4~1~14~~-4100~</t>
  </si>
  <si>
    <t>ST Assembly [1]: Desuperheating water temperature</t>
  </si>
  <si>
    <t>86|87|68|86|86|~4~1~11~~-4100~</t>
  </si>
  <si>
    <t>ST Assembly [1]: ST miscellaneous auxiliary power</t>
  </si>
  <si>
    <t>91|~4~1~4~2000~-4100~</t>
  </si>
  <si>
    <t>ST Assembly [1]: Generator design point power factor</t>
  </si>
  <si>
    <t>91|~4~1~5~2000~-4100~</t>
  </si>
  <si>
    <t>ST Assembly [1]: Generator rating / design point load</t>
  </si>
  <si>
    <t>89|~4~3~18~2000~-4100~</t>
  </si>
  <si>
    <t>ST Assembly [1]: Generator mechanical loss as % of generator total loss @ rating</t>
  </si>
  <si>
    <t>91|~4~1~2~~-11~</t>
  </si>
  <si>
    <t>ST Assembly [1]: ST Group [4] - HPT 1 : Design point Inlet pressure (upstream of any stop or control valves)</t>
  </si>
  <si>
    <t>91|~4~1~20~~-11~</t>
  </si>
  <si>
    <t>ST Assembly [1]: ST Group [4] - HPT 1 : Outlet specific enthalpy (before exhaust loss if any)</t>
  </si>
  <si>
    <t>91|~4~1~7~~-11~</t>
  </si>
  <si>
    <t>ST Assembly [1]: ST Group [4] - HPT 1 : Design point stop valve (and/or internal piping) pressure drop (% of inlet pressure)</t>
  </si>
  <si>
    <t>72|79|91|~4~5~15~~-11~</t>
  </si>
  <si>
    <t>ST Assembly [1]: ST Group [4] - HPT 1 : Design point dry exhaust loss</t>
  </si>
  <si>
    <t>91|~4~1~4~~-11~</t>
  </si>
  <si>
    <t>ST Assembly [1]: ST Group [4] - HPT 1 : Reference pressure ratio for steam turbine expansion step</t>
  </si>
  <si>
    <t>91|~4~1~5~~-11~</t>
  </si>
  <si>
    <t>ST Assembly [1]: ST Group [4] - HPT 1 : Condensation quality (Wilson line)</t>
  </si>
  <si>
    <t>91|~4~1~6~~-11~</t>
  </si>
  <si>
    <t>ST Assembly [1]: ST Group [4] - HPT 1 : Moisture efficiency penalty (Baumann coefficient)</t>
  </si>
  <si>
    <t>91|~4~1~11~~-11~</t>
  </si>
  <si>
    <t>ST Assembly [1]: ST Group [4] - HPT 1 : Mechanical efficiency</t>
  </si>
  <si>
    <t>91|~4~1~12~~-11~</t>
  </si>
  <si>
    <t>ST Assembly [1]: ST Group [4] - HPT 1 : Sizing flow / design point flow</t>
  </si>
  <si>
    <t>91|~5~1~2~~-11~</t>
  </si>
  <si>
    <t>ST Assembly [1]: ST Group [5] - HPT 2 : Design point Inlet pressure (upstream of any stop or control valves)</t>
  </si>
  <si>
    <t>91|~5~1~20~~-11~</t>
  </si>
  <si>
    <t>ST Assembly [1]: ST Group [5] - HPT 2 : Outlet specific enthalpy (before exhaust loss if any)</t>
  </si>
  <si>
    <t>91|~5~1~7~~-11~</t>
  </si>
  <si>
    <t>ST Assembly [1]: ST Group [5] - HPT 2 : Design point stop valve (and/or internal piping) pressure drop (% of inlet pressure)</t>
  </si>
  <si>
    <t>72|79|91|~5~5~15~~-11~</t>
  </si>
  <si>
    <t>ST Assembly [1]: ST Group [5] - HPT 2 : Design point dry exhaust loss</t>
  </si>
  <si>
    <t>91|~5~1~4~~-11~</t>
  </si>
  <si>
    <t>ST Assembly [1]: ST Group [5] - HPT 2 : Reference pressure ratio for steam turbine expansion step</t>
  </si>
  <si>
    <t>91|~5~1~5~~-11~</t>
  </si>
  <si>
    <t>ST Assembly [1]: ST Group [5] - HPT 2 : Condensation quality (Wilson line)</t>
  </si>
  <si>
    <t>91|~5~1~6~~-11~</t>
  </si>
  <si>
    <t>ST Assembly [1]: ST Group [5] - HPT 2 : Moisture efficiency penalty (Baumann coefficient)</t>
  </si>
  <si>
    <t>91|~5~1~11~~-11~</t>
  </si>
  <si>
    <t>ST Assembly [1]: ST Group [5] - HPT 2 : Mechanical efficiency</t>
  </si>
  <si>
    <t>91|~5~1~12~~-11~</t>
  </si>
  <si>
    <t>ST Assembly [1]: ST Group [5] - HPT 2 : Sizing flow / design point flow</t>
  </si>
  <si>
    <t>91|~6~1~2~~-11~</t>
  </si>
  <si>
    <t>ST Assembly [1]: ST Group [6] - HPT 3 : Design point Inlet pressure (upstream of any stop or control valves)</t>
  </si>
  <si>
    <t>91|~6~1~20~~-11~</t>
  </si>
  <si>
    <t>ST Assembly [1]: ST Group [6] - HPT 3 : Outlet specific enthalpy (before exhaust loss if any)</t>
  </si>
  <si>
    <t>91|~6~1~7~~-11~</t>
  </si>
  <si>
    <t>ST Assembly [1]: ST Group [6] - HPT 3 : Design point stop valve (and/or internal piping) pressure drop (% of inlet pressure)</t>
  </si>
  <si>
    <t>72|79|91|~6~5~15~~-11~</t>
  </si>
  <si>
    <t>ST Assembly [1]: ST Group [6] - HPT 3 : Design point dry exhaust loss</t>
  </si>
  <si>
    <t>91|~6~1~4~~-11~</t>
  </si>
  <si>
    <t>ST Assembly [1]: ST Group [6] - HPT 3 : Reference pressure ratio for steam turbine expansion step</t>
  </si>
  <si>
    <t>91|~6~1~5~~-11~</t>
  </si>
  <si>
    <t>ST Assembly [1]: ST Group [6] - HPT 3 : Condensation quality (Wilson line)</t>
  </si>
  <si>
    <t>91|~6~1~6~~-11~</t>
  </si>
  <si>
    <t>ST Assembly [1]: ST Group [6] - HPT 3 : Moisture efficiency penalty (Baumann coefficient)</t>
  </si>
  <si>
    <t>91|~6~1~11~~-11~</t>
  </si>
  <si>
    <t>ST Assembly [1]: ST Group [6] - HPT 3 : Mechanical efficiency</t>
  </si>
  <si>
    <t>91|~6~1~12~~-11~</t>
  </si>
  <si>
    <t>ST Assembly [1]: ST Group [6] - HPT 3 : Sizing flow / design point flow</t>
  </si>
  <si>
    <t>91|~13~1~2~~-11~</t>
  </si>
  <si>
    <t>ST Assembly [1]: ST Group [13] - HPT 4 : Design point Inlet pressure (upstream of any stop or control valves)</t>
  </si>
  <si>
    <t>91|~13~1~3~~-11~</t>
  </si>
  <si>
    <t>ST Assembly [1]: ST Group [13] - HPT 4 : Design point dry step efficiency</t>
  </si>
  <si>
    <t>91|~13~1~7~~-11~</t>
  </si>
  <si>
    <t>ST Assembly [1]: ST Group [13] - HPT 4 : Design point stop valve (and/or internal piping) pressure drop (% of inlet pressure)</t>
  </si>
  <si>
    <t>72|79|91|~13~5~15~~-11~</t>
  </si>
  <si>
    <t>ST Assembly [1]: ST Group [13] - HPT 4 : Design point dry exhaust loss</t>
  </si>
  <si>
    <t>91|~13~1~4~~-11~</t>
  </si>
  <si>
    <t>ST Assembly [1]: ST Group [13] - HPT 4 : Reference pressure ratio for steam turbine expansion step</t>
  </si>
  <si>
    <t>91|~13~1~5~~-11~</t>
  </si>
  <si>
    <t>ST Assembly [1]: ST Group [13] - HPT 4 : Condensation quality (Wilson line)</t>
  </si>
  <si>
    <t>91|~13~1~6~~-11~</t>
  </si>
  <si>
    <t>ST Assembly [1]: ST Group [13] - HPT 4 : Moisture efficiency penalty (Baumann coefficient)</t>
  </si>
  <si>
    <t>91|~13~1~11~~-11~</t>
  </si>
  <si>
    <t>ST Assembly [1]: ST Group [13] - HPT 4 : Mechanical efficiency</t>
  </si>
  <si>
    <t>91|~13~1~12~~-11~</t>
  </si>
  <si>
    <t>ST Assembly [1]: ST Group [13] - HPT 4 : Sizing flow / design point flow</t>
  </si>
  <si>
    <t>91|~17~1~2~~-11~</t>
  </si>
  <si>
    <t>ST Assembly [1]: ST Group [17] - LPT 1 : Design point Inlet pressure (upstream of any stop or control valves)</t>
  </si>
  <si>
    <t>91|~17~1~3~~-11~</t>
  </si>
  <si>
    <t>ST Assembly [1]: ST Group [17] - LPT 1 : Design point dry step efficiency</t>
  </si>
  <si>
    <t>91|~17~1~7~~-11~</t>
  </si>
  <si>
    <t>ST Assembly [1]: ST Group [17] - LPT 1 : Design point stop valve (and/or internal piping) pressure drop (% of inlet pressure)</t>
  </si>
  <si>
    <t>72|79|91|~17~5~15~~-11~</t>
  </si>
  <si>
    <t>ST Assembly [1]: ST Group [17] - LPT 1 : Design point dry exhaust loss</t>
  </si>
  <si>
    <t>91|~17~1~4~~-11~</t>
  </si>
  <si>
    <t>ST Assembly [1]: ST Group [17] - LPT 1 : Reference pressure ratio for steam turbine expansion step</t>
  </si>
  <si>
    <t>91|~17~1~5~~-11~</t>
  </si>
  <si>
    <t>ST Assembly [1]: ST Group [17] - LPT 1 : Condensation quality (Wilson line)</t>
  </si>
  <si>
    <t>91|~17~1~6~~-11~</t>
  </si>
  <si>
    <t>ST Assembly [1]: ST Group [17] - LPT 1 : Moisture efficiency penalty (Baumann coefficient)</t>
  </si>
  <si>
    <t>91|~17~1~11~~-11~</t>
  </si>
  <si>
    <t>ST Assembly [1]: ST Group [17] - LPT 1 : Mechanical efficiency</t>
  </si>
  <si>
    <t>91|~17~1~12~~-11~</t>
  </si>
  <si>
    <t>ST Assembly [1]: ST Group [17] - LPT 1 : Sizing flow / design point flow</t>
  </si>
  <si>
    <t>91|~18~1~2~~-11~</t>
  </si>
  <si>
    <t>ST Assembly [1]: ST Group [18] - LPT 2 : Design point Inlet pressure (upstream of any stop or control valves)</t>
  </si>
  <si>
    <t>91|~18~1~3~~-11~</t>
  </si>
  <si>
    <t>ST Assembly [1]: ST Group [18] - LPT 2 : Design point dry step efficiency</t>
  </si>
  <si>
    <t>91|~18~1~7~~-11~</t>
  </si>
  <si>
    <t>ST Assembly [1]: ST Group [18] - LPT 2 : Design point stop valve (and/or internal piping) pressure drop (% of inlet pressure)</t>
  </si>
  <si>
    <t>72|79|91|~18~5~15~~-11~</t>
  </si>
  <si>
    <t>ST Assembly [1]: ST Group [18] - LPT 2 : Design point dry exhaust loss</t>
  </si>
  <si>
    <t>91|~18~1~4~~-11~</t>
  </si>
  <si>
    <t>ST Assembly [1]: ST Group [18] - LPT 2 : Reference pressure ratio for steam turbine expansion step</t>
  </si>
  <si>
    <t>91|~18~1~5~~-11~</t>
  </si>
  <si>
    <t>ST Assembly [1]: ST Group [18] - LPT 2 : Condensation quality (Wilson line)</t>
  </si>
  <si>
    <t>91|~18~1~6~~-11~</t>
  </si>
  <si>
    <t>ST Assembly [1]: ST Group [18] - LPT 2 : Moisture efficiency penalty (Baumann coefficient)</t>
  </si>
  <si>
    <t>91|~18~1~11~~-11~</t>
  </si>
  <si>
    <t>ST Assembly [1]: ST Group [18] - LPT 2 : Mechanical efficiency</t>
  </si>
  <si>
    <t>91|~18~1~12~~-11~</t>
  </si>
  <si>
    <t>ST Assembly [1]: ST Group [18] - LPT 2 : Sizing flow / design point flow</t>
  </si>
  <si>
    <t>91|~19~1~2~~-11~</t>
  </si>
  <si>
    <t>ST Assembly [1]: ST Group [19] - LPT 3 : Design point Inlet pressure (upstream of any stop or control valves)</t>
  </si>
  <si>
    <t>91|~19~1~3~~-11~</t>
  </si>
  <si>
    <t>ST Assembly [1]: ST Group [19] - LPT 3 : Design point dry step efficiency</t>
  </si>
  <si>
    <t>91|~19~1~7~~-11~</t>
  </si>
  <si>
    <t>ST Assembly [1]: ST Group [19] - LPT 3 : Design point stop valve (and/or internal piping) pressure drop (% of inlet pressure)</t>
  </si>
  <si>
    <t>72|79|91|~19~5~6~~-11~</t>
  </si>
  <si>
    <t>ST Assembly [1]: ST Group [19] - LPT 3 : Correction factor to automatically computed design point dry exhaust loss</t>
  </si>
  <si>
    <t>91|~19~1~4~~-11~</t>
  </si>
  <si>
    <t>ST Assembly [1]: ST Group [19] - LPT 3 : Reference pressure ratio for steam turbine expansion step</t>
  </si>
  <si>
    <t>91|~19~1~5~~-11~</t>
  </si>
  <si>
    <t>ST Assembly [1]: ST Group [19] - LPT 3 : Condensation quality (Wilson line)</t>
  </si>
  <si>
    <t>91|~19~1~6~~-11~</t>
  </si>
  <si>
    <t>ST Assembly [1]: ST Group [19] - LPT 3 : Moisture efficiency penalty (Baumann coefficient)</t>
  </si>
  <si>
    <t>91|~19~1~11~~-11~</t>
  </si>
  <si>
    <t>ST Assembly [1]: ST Group [19] - LPT 3 : Mechanical efficiency</t>
  </si>
  <si>
    <t>91|~19~1~12~~-11~</t>
  </si>
  <si>
    <t>ST Assembly [1]: ST Group [19] - LPT 3 : Sizing flow / design point flow</t>
  </si>
  <si>
    <t>~1~1~~~-5007~</t>
  </si>
  <si>
    <t>Boiler: Label 1</t>
  </si>
  <si>
    <t>Feed water line</t>
  </si>
  <si>
    <t>~1~2~~~-5007~</t>
  </si>
  <si>
    <t>Boiler: Label 2</t>
  </si>
  <si>
    <t>Stack</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</si>
  <si>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</si>
  <si>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</si>
  <si>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</si>
  <si>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</si>
  <si>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</si>
  <si>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</si>
  <si>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</si>
  <si>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</si>
  <si>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</si>
  <si>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</si>
  <si>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</si>
  <si>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</si>
  <si>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</si>
  <si>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</si>
  <si>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</si>
  <si>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</si>
  <si>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</si>
  <si>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</si>
  <si>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</si>
  <si>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</si>
  <si>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</si>
  <si>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</si>
  <si>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</si>
  <si>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</si>
  <si>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</si>
  <si>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</si>
  <si>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</si>
  <si>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</si>
  <si>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</si>
  <si>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</si>
  <si>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</si>
  <si>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</si>
  <si>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</si>
  <si>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</si>
  <si>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</si>
  <si>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</si>
  <si>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</si>
  <si>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</si>
  <si>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</si>
  <si>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</si>
  <si>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</si>
  <si>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</si>
  <si>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</si>
  <si>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</si>
  <si>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</si>
  <si>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</si>
  <si>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</si>
  <si>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</si>
  <si>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</si>
  <si>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</si>
  <si>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</si>
  <si>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</si>
  <si>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</si>
  <si>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</si>
  <si>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</si>
  <si>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</si>
  <si>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</si>
  <si>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</si>
  <si>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</si>
  <si>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</si>
  <si>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</si>
  <si>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</si>
  <si>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</si>
  <si>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</si>
  <si>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</si>
  <si>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</si>
  <si>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</si>
  <si>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</si>
  <si>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</si>
  <si>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</si>
  <si>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</si>
  <si>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</si>
  <si>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</si>
  <si>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</si>
  <si>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</si>
  <si>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</si>
  <si>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</si>
  <si>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</si>
  <si>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</si>
  <si>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</si>
  <si>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</si>
  <si>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</si>
  <si>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</si>
  <si>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</si>
  <si>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</si>
  <si>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</si>
  <si>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</si>
  <si>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</si>
  <si>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</si>
  <si>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</si>
  <si>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</si>
  <si>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</si>
  <si>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</si>
  <si>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</si>
  <si>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</si>
  <si>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</si>
  <si>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</si>
  <si>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</si>
  <si>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</si>
  <si>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</si>
  <si>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</si>
  <si>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</si>
  <si>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</si>
  <si>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</si>
  <si>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</si>
  <si>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</si>
  <si>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</si>
  <si>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</si>
  <si>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</si>
  <si>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</si>
  <si>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</si>
  <si>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</si>
  <si>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</si>
  <si>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</si>
  <si>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</si>
  <si>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</si>
  <si>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</si>
  <si>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</si>
  <si>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</si>
  <si>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</si>
  <si>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</si>
  <si>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</si>
  <si>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</si>
  <si>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</si>
  <si>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</si>
  <si>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</si>
  <si>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</si>
  <si>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</si>
  <si>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</si>
  <si>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</si>
  <si>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</si>
  <si>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~1~4~~4100~-5003~</t>
  </si>
  <si>
    <t>Generator / Motor Power: ST Assembly [1] generator power</t>
  </si>
  <si>
    <t>~4~23~144~~-5003~</t>
  </si>
  <si>
    <t>Generator / Motor Power: Boiler Assembly [1]: Circulating Fluidized Bed [23] : aux</t>
  </si>
  <si>
    <t>~4~42~113~~-5003~</t>
  </si>
  <si>
    <t>Generator / Motor Power: Boiler Assembly [1]: Economiser (PCE) [42] - ECO : aux</t>
  </si>
  <si>
    <t>~4~12~139~~-5003~</t>
  </si>
  <si>
    <t>Generator / Motor Power: Boiler Assembly [1]: Electrostatic Precipitator [12] - ESP : aux</t>
  </si>
  <si>
    <t>~4~52~65~~-5003~</t>
  </si>
  <si>
    <t>Generator / Motor Power: Boiler Assembly [1]: Fan [52] : aux</t>
  </si>
  <si>
    <t>~4~66~65~~-5003~</t>
  </si>
  <si>
    <t>Generator / Motor Power: Boiler Assembly [1]: Fan [66] - SA Fan : aux</t>
  </si>
  <si>
    <t>~4~72~65~~-5003~</t>
  </si>
  <si>
    <t>Generator / Motor Power: Boiler Assembly [1]: Fan [72] - PA Fan : aux</t>
  </si>
  <si>
    <t>~4~111~100~~-5003~</t>
  </si>
  <si>
    <t xml:space="preserve">Generator / Motor Power: Pump (PCE) [111] </t>
  </si>
  <si>
    <t>~4~119~100~~-5003~</t>
  </si>
  <si>
    <t xml:space="preserve">Generator / Motor Power: Pump (PCE) [119] </t>
  </si>
  <si>
    <t>~4~25~100~~-5003~</t>
  </si>
  <si>
    <t xml:space="preserve">Generator / Motor Power: Pump (PCE) [25] </t>
  </si>
  <si>
    <t>~4~68~100~~-5003~</t>
  </si>
  <si>
    <t xml:space="preserve">Generator / Motor Power: Pump (PCE) [68] </t>
  </si>
  <si>
    <t>~4~~~4101~-5003~</t>
  </si>
  <si>
    <t>Generator / Motor Power: ST Assembly [1] steam turbine auxiliary</t>
  </si>
  <si>
    <t>~4~~~2001~-5003~</t>
  </si>
  <si>
    <t>Generator / Motor Power: Transformer losses</t>
  </si>
  <si>
    <t>Generator / Motor Power: Plant auxiliary</t>
  </si>
  <si>
    <t>93|~10~3~1~1~-7000~</t>
  </si>
  <si>
    <t>Energy Inflow: Fuel Source [10] - Coal  heat transfer</t>
  </si>
  <si>
    <t>Energy Inflow: Fuel Source [10] - Coal  heat transfer multiplier</t>
  </si>
  <si>
    <t>82|71|~10~5~10~1~-7000~</t>
  </si>
  <si>
    <t>Energy Inflow: Fuel Source [10] - Coal  status</t>
  </si>
  <si>
    <t>Charged as Fuel(LHV)</t>
  </si>
  <si>
    <t>93|~3~3~1~1~-7000~</t>
  </si>
  <si>
    <t>Energy Inflow: Gas/Air Source [3] - Prim.Air  heat transfer</t>
  </si>
  <si>
    <t>91|~3~1~1~1~-7000~</t>
  </si>
  <si>
    <t>Energy Inflow: Gas/Air Source [3] - Prim.Air  heat transfer multiplier</t>
  </si>
  <si>
    <t>82|71|~3~5~10~1~-7000~</t>
  </si>
  <si>
    <t>Energy Inflow: Gas/Air Source [3] - Prim.Air  status</t>
  </si>
  <si>
    <t>Ignored</t>
  </si>
  <si>
    <t>93|~11~3~1~1~-7000~</t>
  </si>
  <si>
    <t>Energy Inflow: Gas/Air Source [11] - Sec.Air  heat transfer</t>
  </si>
  <si>
    <t>91|~11~1~1~1~-7000~</t>
  </si>
  <si>
    <t>Energy Inflow: Gas/Air Source [11] - Sec.Air  heat transfer multiplier</t>
  </si>
  <si>
    <t>82|71|~11~5~10~1~-7000~</t>
  </si>
  <si>
    <t>Energy Inflow: Gas/Air Source [11] - Sec.Air  status</t>
  </si>
  <si>
    <t>93|~118~3~1~1~-7000~</t>
  </si>
  <si>
    <t>Energy Inflow: Makeup / Blowdown [118]  heat transfer</t>
  </si>
  <si>
    <t>91|~118~1~1~1~-7000~</t>
  </si>
  <si>
    <t>Energy Inflow: Makeup / Blowdown [118]  heat transfer multiplier</t>
  </si>
  <si>
    <t>82|71|~118~5~10~1~-7000~</t>
  </si>
  <si>
    <t>Energy Inflow: Makeup / Blowdown [118]  status</t>
  </si>
  <si>
    <t>93|~24~3~1~1~-7000~</t>
  </si>
  <si>
    <t>Energy Inflow: ST Assembly [1]: Water Source [24]  heat transfer linked to ST Assembly [1]</t>
  </si>
  <si>
    <t>91|~24~1~1~1~-7000~</t>
  </si>
  <si>
    <t>Energy Inflow: ST Assembly [1]: Water Source [24]  heat transfer linked to ST Assembly [1] multiplier</t>
  </si>
  <si>
    <t>82|71|~24~5~10~1~-7000~</t>
  </si>
  <si>
    <t>Energy Inflow: ST Assembly [1]: Water Source [24]  status</t>
  </si>
  <si>
    <t>93|~35~3~1~1~-7000~</t>
  </si>
  <si>
    <t>Energy Inflow: ST Assembly [1]: Water Source [35]  heat transfer linked to ST Assembly [1]</t>
  </si>
  <si>
    <t>91|~35~1~1~1~-7000~</t>
  </si>
  <si>
    <t>Energy Inflow: ST Assembly [1]: Water Source [35]  heat transfer linked to ST Assembly [1] multiplier</t>
  </si>
  <si>
    <t>82|71|~35~5~10~1~-7000~</t>
  </si>
  <si>
    <t>Energy Inflow: ST Assembly [1]: Water Source [35]  status</t>
  </si>
  <si>
    <t>93|~110~3~1~1~-7000~</t>
  </si>
  <si>
    <t>Energy Inflow: Water Source [110]  heat transfer</t>
  </si>
  <si>
    <t>91|~110~1~1~1~-7000~</t>
  </si>
  <si>
    <t>Energy Inflow: Water Source [110]  heat transfer multiplier</t>
  </si>
  <si>
    <t>82|71|~110~5~10~1~-7000~</t>
  </si>
  <si>
    <t>Energy Inflow: Water Source [110]  status</t>
  </si>
  <si>
    <t>93|~118~3~1~2~-7000~</t>
  </si>
  <si>
    <t>Energy Outflow: Makeup / Blowdown [118]  heat transfer</t>
  </si>
  <si>
    <t>91|~118~1~1~2~-7000~</t>
  </si>
  <si>
    <t>Energy Outflow: Makeup / Blowdown [118]  heat transfer multiplier</t>
  </si>
  <si>
    <t>82|71|~118~5~10~2~-7000~</t>
  </si>
  <si>
    <t>Energy Outflow: Makeup / Blowdown [118]  status</t>
  </si>
  <si>
    <t>93|~30~3~1~2~-7000~</t>
  </si>
  <si>
    <t>Energy Outflow: Water Sink [30]  heat transfer</t>
  </si>
  <si>
    <t>91|~30~1~1~2~-7000~</t>
  </si>
  <si>
    <t>Energy Outflow: Water Sink [30]  heat transfer multiplier</t>
  </si>
  <si>
    <t>82|71|~30~5~10~2~-7000~</t>
  </si>
  <si>
    <t>Energy Outflow: Water Sink [30]  status</t>
  </si>
  <si>
    <t>93|~109~3~1~2~-7000~</t>
  </si>
  <si>
    <t>Energy Outflow: Water Sink [109]  heat transfer</t>
  </si>
  <si>
    <t>91|~109~1~1~2~-7000~</t>
  </si>
  <si>
    <t>Energy Outflow: Water Sink [109]  heat transfer multiplier</t>
  </si>
  <si>
    <t>82|71|~109~5~10~2~-7000~</t>
  </si>
  <si>
    <t>Energy Outflow: Water Sink [109]  status</t>
  </si>
  <si>
    <t>93|~13~3~1~3~-7000~</t>
  </si>
  <si>
    <t>Power Device: ST Assembly [1]: ST Group [13] - HPT 4  shaft power</t>
  </si>
  <si>
    <t>93|~17~3~1~3~-7000~</t>
  </si>
  <si>
    <t>Power Device: ST Assembly [1]: ST Group [17] - LPT 1  shaft power</t>
  </si>
  <si>
    <t>93|~18~3~1~3~-7000~</t>
  </si>
  <si>
    <t>Power Device: ST Assembly [1]: ST Group [18] - LPT 2  shaft power</t>
  </si>
  <si>
    <t>93|~19~3~1~3~-7000~</t>
  </si>
  <si>
    <t>Power Device: ST Assembly [1]: ST Group [19] - LPT 3  shaft power</t>
  </si>
  <si>
    <t>93|~4~3~1~3~-7000~</t>
  </si>
  <si>
    <t>Power Device: ST Assembly [1]: ST Group [4] - HPT 1  shaft power</t>
  </si>
  <si>
    <t>93|~5~3~1~3~-7000~</t>
  </si>
  <si>
    <t>Power Device: ST Assembly [1]: ST Group [5] - HPT 2  shaft power</t>
  </si>
  <si>
    <t>93|~6~3~1~3~-7000~</t>
  </si>
  <si>
    <t>Power Device: ST Assembly [1]: ST Group [6] - HPT 3  shaft power</t>
  </si>
  <si>
    <t>93|~23~3~2~4~-7000~</t>
  </si>
  <si>
    <t>Auxiliary Device: Boiler Assembly [1]: Circulating Fluidized Bed [23] : aux power</t>
  </si>
  <si>
    <t>Auxiliary Device: Boiler Assembly [1]: Circulating Fluidized Bed [23] : aux multiplier</t>
  </si>
  <si>
    <t>82|71|~23~5~10~4~-7000~</t>
  </si>
  <si>
    <t>Auxiliary Device: Boiler Assembly [1]: Circulating Fluidized Bed [23] : aux status</t>
  </si>
  <si>
    <t>power consumer</t>
  </si>
  <si>
    <t>93|~42~3~2~4~-7000~</t>
  </si>
  <si>
    <t>Auxiliary Device: Boiler Assembly [1]: Economiser (PCE) [42] - ECO : aux power</t>
  </si>
  <si>
    <t>Auxiliary Device: Boiler Assembly [1]: Economiser (PCE) [42] - ECO : aux multiplier</t>
  </si>
  <si>
    <t>82|71|~42~5~10~4~-7000~</t>
  </si>
  <si>
    <t>Auxiliary Device: Boiler Assembly [1]: Economiser (PCE) [42] - ECO : aux status</t>
  </si>
  <si>
    <t>93|~12~3~2~4~-7000~</t>
  </si>
  <si>
    <t>Auxiliary Device: Boiler Assembly [1]: Electrostatic Precipitator [12] - ESP : aux power</t>
  </si>
  <si>
    <t>Auxiliary Device: Boiler Assembly [1]: Electrostatic Precipitator [12] - ESP : aux multiplier</t>
  </si>
  <si>
    <t>82|71|~12~5~10~4~-7000~</t>
  </si>
  <si>
    <t>Auxiliary Device: Boiler Assembly [1]: Electrostatic Precipitator [12] - ESP : aux status</t>
  </si>
  <si>
    <t>93|~52~3~2~4~-7000~</t>
  </si>
  <si>
    <t>Auxiliary Device: Boiler Assembly [1]: Fan [52] : aux power</t>
  </si>
  <si>
    <t>Auxiliary Device: Boiler Assembly [1]: Fan [52] : aux multiplier</t>
  </si>
  <si>
    <t>82|71|~52~5~10~4~-7000~</t>
  </si>
  <si>
    <t>Auxiliary Device: Boiler Assembly [1]: Fan [52] : aux status</t>
  </si>
  <si>
    <t>93|~66~3~2~4~-7000~</t>
  </si>
  <si>
    <t>Auxiliary Device: Boiler Assembly [1]: Fan [66] - SA Fan : aux power</t>
  </si>
  <si>
    <t>Auxiliary Device: Boiler Assembly [1]: Fan [66] - SA Fan : aux multiplier</t>
  </si>
  <si>
    <t>82|71|~66~5~10~4~-7000~</t>
  </si>
  <si>
    <t>Auxiliary Device: Boiler Assembly [1]: Fan [66] - SA Fan : aux status</t>
  </si>
  <si>
    <t>93|~72~3~2~4~-7000~</t>
  </si>
  <si>
    <t>Auxiliary Device: Boiler Assembly [1]: Fan [72] - PA Fan : aux power</t>
  </si>
  <si>
    <t>Auxiliary Device: Boiler Assembly [1]: Fan [72] - PA Fan : aux multiplier</t>
  </si>
  <si>
    <t>82|71|~72~5~10~4~-7000~</t>
  </si>
  <si>
    <t>Auxiliary Device: Boiler Assembly [1]: Fan [72] - PA Fan : aux status</t>
  </si>
  <si>
    <t>93|~111~3~2~4~-7000~</t>
  </si>
  <si>
    <t>Auxiliary Device: Pump (PCE) [111]  power</t>
  </si>
  <si>
    <t>Auxiliary Device: Pump (PCE) [111]  multiplier</t>
  </si>
  <si>
    <t>82|71|~111~5~10~4~-7000~</t>
  </si>
  <si>
    <t>Auxiliary Device: Pump (PCE) [111]  status</t>
  </si>
  <si>
    <t>93|~119~3~2~4~-7000~</t>
  </si>
  <si>
    <t>Auxiliary Device: Pump (PCE) [119]  power</t>
  </si>
  <si>
    <t>Auxiliary Device: Pump (PCE) [119]  multiplier</t>
  </si>
  <si>
    <t>82|71|~119~5~10~4~-7000~</t>
  </si>
  <si>
    <t>Auxiliary Device: Pump (PCE) [119]  status</t>
  </si>
  <si>
    <t>93|~25~3~2~4~-7000~</t>
  </si>
  <si>
    <t>Auxiliary Device: Pump (PCE) [25]  power</t>
  </si>
  <si>
    <t>Auxiliary Device: Pump (PCE) [25]  multiplier</t>
  </si>
  <si>
    <t>82|71|~25~5~10~4~-7000~</t>
  </si>
  <si>
    <t>Auxiliary Device: Pump (PCE) [25]  status</t>
  </si>
  <si>
    <t>93|~68~3~2~4~-7000~</t>
  </si>
  <si>
    <t>Auxiliary Device: Pump (PCE) [68]  power</t>
  </si>
  <si>
    <t>Auxiliary Device: Pump (PCE) [68]  multiplier</t>
  </si>
  <si>
    <t>82|71|~68~5~10~4~-7000~</t>
  </si>
  <si>
    <t>Auxiliary Device: Pump (PCE) [68]  status</t>
  </si>
  <si>
    <t>93|~23~4~57~~-144~</t>
  </si>
  <si>
    <t>Boiler Assembly [1]: Circulating Fluidized Bed [23] : Steam produced by waterwall</t>
  </si>
  <si>
    <t>93|~23~4~54~~-144~</t>
  </si>
  <si>
    <t>Boiler Assembly [1]: Circulating Fluidized Bed [23] : Steam pressure</t>
  </si>
  <si>
    <t>93|~23~4~55~~-144~</t>
  </si>
  <si>
    <t>Boiler Assembly [1]: Circulating Fluidized Bed [23] : Steam temperature</t>
  </si>
  <si>
    <t>93|~23~4~56~~-144~</t>
  </si>
  <si>
    <t>Boiler Assembly [1]: Circulating Fluidized Bed [23] : Steam enthalpy</t>
  </si>
  <si>
    <t>93|~23~4~14~~-144~</t>
  </si>
  <si>
    <t>Boiler Assembly [1]: Circulating Fluidized Bed [23] : Blowdown mass flow</t>
  </si>
  <si>
    <t>93|~23~4~15~~-144~</t>
  </si>
  <si>
    <t>Boiler Assembly [1]: Circulating Fluidized Bed [23] : Blowdown enthalpy</t>
  </si>
  <si>
    <t>93|~23~4~2~~-144~</t>
  </si>
  <si>
    <t>Boiler Assembly [1]: Circulating Fluidized Bed [23] : Furnace temperature</t>
  </si>
  <si>
    <t>93|~23~4~4~~-144~</t>
  </si>
  <si>
    <t>Boiler Assembly [1]: Circulating Fluidized Bed [23] : Waterwall mean water temperature</t>
  </si>
  <si>
    <t>93|~23~4~19~~-144~</t>
  </si>
  <si>
    <t>82|71|~23~6~1~~-144~</t>
  </si>
  <si>
    <t>Boiler Assembly [1]: Circulating Fluidized Bed [23] : Flue gas N2 mol%</t>
  </si>
  <si>
    <t>93|~23~4~103~~-144~</t>
  </si>
  <si>
    <t>Boiler Assembly [1]: Circulating Fluidized Bed [23] : Flue gas O2 mol%</t>
  </si>
  <si>
    <t>93|~23~4~104~~-144~</t>
  </si>
  <si>
    <t>Boiler Assembly [1]: Circulating Fluidized Bed [23] : Flue gas CO2 mol%</t>
  </si>
  <si>
    <t>93|~23~4~105~~-144~</t>
  </si>
  <si>
    <t>Boiler Assembly [1]: Circulating Fluidized Bed [23] : Flue gas H2O mol%</t>
  </si>
  <si>
    <t>93|~23~4~191~~-144~</t>
  </si>
  <si>
    <t>Boiler Assembly [1]: Circulating Fluidized Bed [23] : Flue gas SO2 mol%</t>
  </si>
  <si>
    <t>82|71|~23~6~2~~-144~</t>
  </si>
  <si>
    <t>Boiler Assembly [1]: Circulating Fluidized Bed [23] : Flue gas Ar mol%</t>
  </si>
  <si>
    <t>93|~23~4~289~~-144~</t>
  </si>
  <si>
    <t>Boiler Assembly [1]: Circulating Fluidized Bed [23] : Total heat transfer to water/steam side</t>
  </si>
  <si>
    <t>93|~23~4~5~~-144~</t>
  </si>
  <si>
    <t>Boiler Assembly [1]: Circulating Fluidized Bed [23] : Heat transfer to waterwall</t>
  </si>
  <si>
    <t>93|~23~4~8~~-144~</t>
  </si>
  <si>
    <t>Boiler Assembly [1]: Circulating Fluidized Bed [23] : Heat transfer to HX3 Cyclone wall</t>
  </si>
  <si>
    <t>82|71|~23~6~3~~-144~</t>
  </si>
  <si>
    <t>Boiler Assembly [1]: Circulating Fluidized Bed [23] : Unburnt carbon in ash</t>
  </si>
  <si>
    <t>93|~23~4~13~~-144~</t>
  </si>
  <si>
    <t>Boiler Assembly [1]: Circulating Fluidized Bed [23] : Heat losses</t>
  </si>
  <si>
    <t>93|~23~4~321~~-144~</t>
  </si>
  <si>
    <t>Boiler Assembly [1]: Circulating Fluidized Bed [23] : Bottom ash (bed drain) sensible heat</t>
  </si>
  <si>
    <t>93|~23~4~322~~-144~</t>
  </si>
  <si>
    <t>Boiler Assembly [1]: Circulating Fluidized Bed [23] : Fly ash sensible heat</t>
  </si>
  <si>
    <t>93|~23~4~43~~-144~</t>
  </si>
  <si>
    <t>Boiler Assembly [1]: Circulating Fluidized Bed [23] : Heat absorption rate</t>
  </si>
  <si>
    <t>kW/m^2</t>
  </si>
  <si>
    <t>93|~23~4~41~~-144~</t>
  </si>
  <si>
    <t>Boiler Assembly [1]: Circulating Fluidized Bed [23] : Heat release rate</t>
  </si>
  <si>
    <t>93|~23~4~42~~-144~</t>
  </si>
  <si>
    <t>Boiler Assembly [1]: Circulating Fluidized Bed [23] : Volumetric fuel release rate</t>
  </si>
  <si>
    <t>kW/m^3</t>
  </si>
  <si>
    <t>93|~23~4~305~~-144~</t>
  </si>
  <si>
    <t>Boiler Assembly [1]: Circulating Fluidized Bed [23] : SO2 removal efficiency</t>
  </si>
  <si>
    <t>93|~23~4~302~~-144~</t>
  </si>
  <si>
    <t>Boiler Assembly [1]: Circulating Fluidized Bed [23] : Sulfur removed</t>
  </si>
  <si>
    <t>93|~23~4~301~~-144~</t>
  </si>
  <si>
    <t>Boiler Assembly [1]: Circulating Fluidized Bed [23] : Reagent consumption</t>
  </si>
  <si>
    <t>93|~23~4~339~~-144~</t>
  </si>
  <si>
    <t>Boiler Assembly [1]: Circulating Fluidized Bed [23] : Fuel mass flow</t>
  </si>
  <si>
    <t>82|71|~23~6~4~~-144~</t>
  </si>
  <si>
    <t>Boiler Assembly [1]: Circulating Fluidized Bed [23] : Fuel consumption per day</t>
  </si>
  <si>
    <t>tonne/day</t>
  </si>
  <si>
    <t>93|~23~4~17~~-144~</t>
  </si>
  <si>
    <t>Boiler Assembly [1]: Circulating Fluidized Bed [23] : Fuel input (LHV)</t>
  </si>
  <si>
    <t>93|~23~4~49~~-144~</t>
  </si>
  <si>
    <t>Boiler Assembly [1]: Circulating Fluidized Bed [23] : Fuel input (HHV)</t>
  </si>
  <si>
    <t>93|~23~4~28~~-144~</t>
  </si>
  <si>
    <t>Boiler Assembly [1]: Circulating Fluidized Bed [23] : Fuel delivery power</t>
  </si>
  <si>
    <t>93|~23~4~246~~-144~</t>
  </si>
  <si>
    <t>Boiler Assembly [1]: Circulating Fluidized Bed [23] : Ash handling power</t>
  </si>
  <si>
    <t>93|~23~4~16~~-144~</t>
  </si>
  <si>
    <t>Boiler Assembly [1]: Circulating Fluidized Bed [23] : Fuel ash flow</t>
  </si>
  <si>
    <t>93|~23~4~24~~-144~</t>
  </si>
  <si>
    <t>Boiler Assembly [1]: Circulating Fluidized Bed [23] : Unburnt carbon flow</t>
  </si>
  <si>
    <t>93|~23~4~312~~-144~</t>
  </si>
  <si>
    <t>Boiler Assembly [1]: Circulating Fluidized Bed [23] : Total solids added to ash due to reagent addition</t>
  </si>
  <si>
    <t>93|~23~4~326~~-144~</t>
  </si>
  <si>
    <t>Boiler Assembly [1]: Circulating Fluidized Bed [23] : Inert bed material feed</t>
  </si>
  <si>
    <t>93|~23~4~327~~-144~</t>
  </si>
  <si>
    <t>Boiler Assembly [1]: Circulating Fluidized Bed [23] : Total solid produced from combustion</t>
  </si>
  <si>
    <t>93|~23~4~314~~-144~</t>
  </si>
  <si>
    <t>Boiler Assembly [1]: Circulating Fluidized Bed [23] : Bottom ash flow</t>
  </si>
  <si>
    <t>93|~23~4~317~~-144~</t>
  </si>
  <si>
    <t>Boiler Assembly [1]: Circulating Fluidized Bed [23] : Fly ash flow</t>
  </si>
  <si>
    <t>Boiler Assembly [1]: Circulating Fluidized Bed [23] : Reference O2 content</t>
  </si>
  <si>
    <t>93|~23~4~431~~-144~</t>
  </si>
  <si>
    <t>Boiler Assembly [1]: Circulating Fluidized Bed [23] : Hg from combustion</t>
  </si>
  <si>
    <t>kg/hr</t>
  </si>
  <si>
    <t>93|~23~4~432~~-144~</t>
  </si>
  <si>
    <t>Boiler Assembly [1]: Circulating Fluidized Bed [23] : Hg in exit gas</t>
  </si>
  <si>
    <t>93|~23~4~193~~-144~</t>
  </si>
  <si>
    <t>Boiler Assembly [1]: Circulating Fluidized Bed [23] : HCl in exit gas</t>
  </si>
  <si>
    <t>93|~23~4~194~~-144~</t>
  </si>
  <si>
    <t>Boiler Assembly [1]: Circulating Fluidized Bed [23] : NOx production</t>
  </si>
  <si>
    <t>93|~23~4~333~~-144~</t>
  </si>
  <si>
    <t>Boiler Assembly [1]: Circulating Fluidized Bed [23] : NOx volume concentration in exit flue gas</t>
  </si>
  <si>
    <t>ppmv</t>
  </si>
  <si>
    <t>93|~23~4~336~~-144~</t>
  </si>
  <si>
    <t>Boiler Assembly [1]: Circulating Fluidized Bed [23] : NOx mass concentration in exit flue gas</t>
  </si>
  <si>
    <t>ppm</t>
  </si>
  <si>
    <t>93|~23~4~334~~-144~</t>
  </si>
  <si>
    <t>Boiler Assembly [1]: Circulating Fluidized Bed [23] : NOx volume concentration in exit flue gas (dry base, actual O2%)</t>
  </si>
  <si>
    <t>ppmvd</t>
  </si>
  <si>
    <t>93|~23~4~335~~-144~</t>
  </si>
  <si>
    <t>Boiler Assembly [1]: Circulating Fluidized Bed [23] : NOx volume concentration in exit flue gas (dry base, reference O2%)</t>
  </si>
  <si>
    <t>~100~6~1~~-27~</t>
  </si>
  <si>
    <t>Deaerator [100] : Mode</t>
  </si>
  <si>
    <t>TD</t>
  </si>
  <si>
    <t>~100~6~3~~-27~</t>
  </si>
  <si>
    <t>Deaerator [100] : DA pressure specification</t>
  </si>
  <si>
    <t>Specified by user</t>
  </si>
  <si>
    <t>~100~4~4~~-27~</t>
  </si>
  <si>
    <t>Deaerator [100] : Operating pressure</t>
  </si>
  <si>
    <t>~100~4~5~~-27~</t>
  </si>
  <si>
    <t>Deaerator [100] : Temperature</t>
  </si>
  <si>
    <t>93|~100~4~7~~-27~</t>
  </si>
  <si>
    <t>Deaerator [100] : FW inlet pressure</t>
  </si>
  <si>
    <t>93|~100~4~8~~-27~</t>
  </si>
  <si>
    <t>Deaerator [100] : FW inlet temperature</t>
  </si>
  <si>
    <t>93|~100~4~28~~-27~</t>
  </si>
  <si>
    <t>Deaerator [100] : FW inlet enthalpy</t>
  </si>
  <si>
    <t>93|~100~4~9~~-27~</t>
  </si>
  <si>
    <t>Deaerator [100] : FW inlet mass flow</t>
  </si>
  <si>
    <t>93|~100~4~23~~-27~</t>
  </si>
  <si>
    <t>Deaerator [100] : Additional water head at inlet</t>
  </si>
  <si>
    <t>93|~100~4~10~~-27~</t>
  </si>
  <si>
    <t>Deaerator [100] : Heating stream pressure</t>
  </si>
  <si>
    <t>93|~100~4~12~~-27~</t>
  </si>
  <si>
    <t>Deaerator [100] : Heating stream temperature</t>
  </si>
  <si>
    <t>93|~100~4~11~~-27~</t>
  </si>
  <si>
    <t>Deaerator [100] : Heating stream enthalpy</t>
  </si>
  <si>
    <t>93|~100~4~13~~-27~</t>
  </si>
  <si>
    <t>Deaerator [100] : Heating stream mass flow</t>
  </si>
  <si>
    <t>93|~100~4~17~~-27~</t>
  </si>
  <si>
    <t>Deaerator [100] : Flash in pressure</t>
  </si>
  <si>
    <t>93|~100~4~18~~-27~</t>
  </si>
  <si>
    <t>Deaerator [100] : Flash in temperature</t>
  </si>
  <si>
    <t>93|~100~4~19~~-27~</t>
  </si>
  <si>
    <t>Deaerator [100] : Flash in enthalpy</t>
  </si>
  <si>
    <t>93|~100~4~20~~-27~</t>
  </si>
  <si>
    <t>Deaerator [100] : Flash in mass flow</t>
  </si>
  <si>
    <t>93|~100~4~14~~-27~</t>
  </si>
  <si>
    <t>Deaerator [100] : FW outlet pressure</t>
  </si>
  <si>
    <t>93|~100~4~15~~-27~</t>
  </si>
  <si>
    <t>Deaerator [100] : FW outlet temperature</t>
  </si>
  <si>
    <t>93|~100~4~29~~-27~</t>
  </si>
  <si>
    <t>Deaerator [100] : FW outlet enthalpy</t>
  </si>
  <si>
    <t>93|~100~4~16~~-27~</t>
  </si>
  <si>
    <t>Deaerator [100] : FW outlet mass flow</t>
  </si>
  <si>
    <t>93|~100~4~24~~-27~</t>
  </si>
  <si>
    <t>Deaerator [100] : Additional water head at outlet</t>
  </si>
  <si>
    <t>82|71|~2~8~2~~-122~</t>
  </si>
  <si>
    <t>Boiler Assembly [1]: Duct - Classic [2] - Inlet SA Duct : Mode</t>
  </si>
  <si>
    <t>ED</t>
  </si>
  <si>
    <t>73|74|93|~2~4~1~~-122~</t>
  </si>
  <si>
    <t>Boiler Assembly [1]: Duct - Classic [2] - Inlet SA Duct : Pressure drop</t>
  </si>
  <si>
    <t>82|71|~2~8~1~~-122~</t>
  </si>
  <si>
    <t>Boiler Assembly [1]: Duct - Classic [2] - Inlet SA Duct : Temperature drop</t>
  </si>
  <si>
    <t>73|74|93|~2~4~5~~-122~</t>
  </si>
  <si>
    <t>Boiler Assembly [1]: Duct - Classic [2] - Inlet SA Duct : Heat loss</t>
  </si>
  <si>
    <t>82|71|~48~8~2~~-122~</t>
  </si>
  <si>
    <t>Boiler Assembly [1]: Duct - Classic [48] - Outlet Flue Gas Duct : Mode</t>
  </si>
  <si>
    <t>73|74|93|~48~4~1~~-122~</t>
  </si>
  <si>
    <t>Boiler Assembly [1]: Duct - Classic [48] - Outlet Flue Gas Duct : Pressure drop</t>
  </si>
  <si>
    <t>82|71|~48~8~1~~-122~</t>
  </si>
  <si>
    <t>Boiler Assembly [1]: Duct - Classic [48] - Outlet Flue Gas Duct : Temperature drop</t>
  </si>
  <si>
    <t>73|74|93|~48~4~5~~-122~</t>
  </si>
  <si>
    <t>Boiler Assembly [1]: Duct - Classic [48] - Outlet Flue Gas Duct : Heat loss</t>
  </si>
  <si>
    <t>82|71|~65~8~2~~-122~</t>
  </si>
  <si>
    <t>Boiler Assembly [1]: Duct - Classic [65] - Inlet PA Duct : Mode</t>
  </si>
  <si>
    <t>73|74|93|~65~4~1~~-122~</t>
  </si>
  <si>
    <t>Boiler Assembly [1]: Duct - Classic [65] - Inlet PA Duct : Pressure drop</t>
  </si>
  <si>
    <t>82|71|~65~8~1~~-122~</t>
  </si>
  <si>
    <t>Boiler Assembly [1]: Duct - Classic [65] - Inlet PA Duct : Temperature drop</t>
  </si>
  <si>
    <t>73|74|93|~65~4~5~~-122~</t>
  </si>
  <si>
    <t>Boiler Assembly [1]: Duct - Classic [65] - Inlet PA Duct : Heat loss</t>
  </si>
  <si>
    <t>~42~10~1~~-113~</t>
  </si>
  <si>
    <t>Boiler Assembly [1]: Economiser (PCE) [42] - ECO : Mode</t>
  </si>
  <si>
    <t>~42~1~35~~-113~</t>
  </si>
  <si>
    <t>Boiler Assembly [1]: Economiser (PCE) [42] - ECO : Water inlet mass flow</t>
  </si>
  <si>
    <t>~42~1~36~~-113~</t>
  </si>
  <si>
    <t>Boiler Assembly [1]: Economiser (PCE) [42] - ECO : Water inlet pressure</t>
  </si>
  <si>
    <t>~42~1~38~~-113~</t>
  </si>
  <si>
    <t>Boiler Assembly [1]: Economiser (PCE) [42] - ECO : Water inlet enthalpy</t>
  </si>
  <si>
    <t>~42~1~37~~-113~</t>
  </si>
  <si>
    <t>Boiler Assembly [1]: Economiser (PCE) [42] - ECO : Water inlet temperature</t>
  </si>
  <si>
    <t>~42~3~12~~-113~</t>
  </si>
  <si>
    <t>Boiler Assembly [1]: Economiser (PCE) [42] - ECO : Water exit mass flow</t>
  </si>
  <si>
    <t>~42~3~13~~-113~</t>
  </si>
  <si>
    <t>Boiler Assembly [1]: Economiser (PCE) [42] - ECO : Water exit pressure</t>
  </si>
  <si>
    <t>~42~3~14~~-113~</t>
  </si>
  <si>
    <t>Boiler Assembly [1]: Economiser (PCE) [42] - ECO : Water exit temperature</t>
  </si>
  <si>
    <t>~42~3~15~~-113~</t>
  </si>
  <si>
    <t>Boiler Assembly [1]: Economiser (PCE) [42] - ECO : Water exit enthalpy</t>
  </si>
  <si>
    <t>~42~1~24~~-113~</t>
  </si>
  <si>
    <t>Boiler Assembly [1]: Economiser (PCE) [42] - ECO : Gas mass flow</t>
  </si>
  <si>
    <t>~42~1~105~~-113~</t>
  </si>
  <si>
    <t>Boiler Assembly [1]: Economiser (PCE) [42] - ECO : Flyash mass flow</t>
  </si>
  <si>
    <t>~42~1~26~~-113~</t>
  </si>
  <si>
    <t>Boiler Assembly [1]: Economiser (PCE) [42] - ECO : Gas inlet temperature</t>
  </si>
  <si>
    <t>~42~3~3~~-113~</t>
  </si>
  <si>
    <t>Boiler Assembly [1]: Economiser (PCE) [42] - ECO : Gas exit temperature</t>
  </si>
  <si>
    <t>~42~3~20~~-113~</t>
  </si>
  <si>
    <t>Boiler Assembly [1]: Economiser (PCE) [42] - ECO : Dew point temperature</t>
  </si>
  <si>
    <t>~42~3~10~~-113~</t>
  </si>
  <si>
    <t>Boiler Assembly [1]: Economiser (PCE) [42] - ECO : Condensed water flow from air</t>
  </si>
  <si>
    <t>~42~3~11~~-113~</t>
  </si>
  <si>
    <t>Boiler Assembly [1]: Economiser (PCE) [42] - ECO : Condensed water enthalpy from air</t>
  </si>
  <si>
    <t>~42~3~17~~-113~</t>
  </si>
  <si>
    <t>Boiler Assembly [1]: Economiser (PCE) [42] - ECO : Heat transfer in non-condensing section</t>
  </si>
  <si>
    <t>~42~3~18~~-113~</t>
  </si>
  <si>
    <t>Boiler Assembly [1]: Economiser (PCE) [42] - ECO : Heat transfer in condensing section</t>
  </si>
  <si>
    <t>~42~3~19~~-113~</t>
  </si>
  <si>
    <t>Boiler Assembly [1]: Economiser (PCE) [42] - ECO : Total heat transfer to liquid</t>
  </si>
  <si>
    <t>~42~3~26~~-113~</t>
  </si>
  <si>
    <t>Boiler Assembly [1]: Economiser (PCE) [42] - ECO : Heat loss</t>
  </si>
  <si>
    <t>~42~1~16~~-113~</t>
  </si>
  <si>
    <t>Boiler Assembly [1]: Economiser (PCE) [42] - ECO : Radiant heat influx</t>
  </si>
  <si>
    <t>~42~3~29~~-113~</t>
  </si>
  <si>
    <t>Boiler Assembly [1]: Economiser (PCE) [42] - ECO : Gas side pressure drop</t>
  </si>
  <si>
    <t>~42~3~28~~-113~</t>
  </si>
  <si>
    <t>Boiler Assembly [1]: Economiser (PCE) [42] - ECO : Water side pressure drop</t>
  </si>
  <si>
    <t>89|~12~3~6~~-139~</t>
  </si>
  <si>
    <t>Boiler Assembly [1]: Electrostatic Precipitator [12] - ESP : Particulate collection efficiency</t>
  </si>
  <si>
    <t>89|~12~3~5~~-139~</t>
  </si>
  <si>
    <t>Boiler Assembly [1]: Electrostatic Precipitator [12] - ESP : Electricity consumption</t>
  </si>
  <si>
    <t>91|~12~1~81~~-139~</t>
  </si>
  <si>
    <t>Boiler Assembly [1]: Electrostatic Precipitator [12] - ESP : Flue gas pressure</t>
  </si>
  <si>
    <t>91|~12~1~82~~-139~</t>
  </si>
  <si>
    <t>Boiler Assembly [1]: Electrostatic Precipitator [12] - ESP : Flue gas temperature</t>
  </si>
  <si>
    <t>91|~12~1~84~~-139~</t>
  </si>
  <si>
    <t>Boiler Assembly [1]: Electrostatic Precipitator [12] - ESP : Flue gas volume flow</t>
  </si>
  <si>
    <t>m^3/hr</t>
  </si>
  <si>
    <t>91|~12~1~83~~-139~</t>
  </si>
  <si>
    <t>Boiler Assembly [1]: Electrostatic Precipitator [12] - ESP : Flue gas mass flow</t>
  </si>
  <si>
    <t>91|~12~1~93~~-139~</t>
  </si>
  <si>
    <t>Boiler Assembly [1]: Electrostatic Precipitator [12] - ESP : Inlet particulate flow</t>
  </si>
  <si>
    <t>89|~12~3~3~~-139~</t>
  </si>
  <si>
    <t>Boiler Assembly [1]: Electrostatic Precipitator [12] - ESP : Particulate removal</t>
  </si>
  <si>
    <t>91|~12~1~95~~-139~</t>
  </si>
  <si>
    <t>Boiler Assembly [1]: Electrostatic Precipitator [12] - ESP : Outlet particulate flow</t>
  </si>
  <si>
    <t>89|~12~3~8~~-139~</t>
  </si>
  <si>
    <t>Boiler Assembly [1]: Electrostatic Precipitator [12] - ESP : Inlet particulate load per energy input</t>
  </si>
  <si>
    <t>89|~12~3~25~~-139~</t>
  </si>
  <si>
    <t>Boiler Assembly [1]: Electrostatic Precipitator [12] - ESP : Inlet particulate load per gas flow @ 6% O2, dry</t>
  </si>
  <si>
    <t>89|~12~3~7~~-139~</t>
  </si>
  <si>
    <t>Boiler Assembly [1]: Electrostatic Precipitator [12] - ESP : Outlet particulate load per energy input</t>
  </si>
  <si>
    <t>89|~12~3~24~~-139~</t>
  </si>
  <si>
    <t>Boiler Assembly [1]: Electrostatic Precipitator [12] - ESP : Outlet particulate load per gas flow @ 6% O2, dry</t>
  </si>
  <si>
    <t>89|~12~3~4~~-139~</t>
  </si>
  <si>
    <t>Boiler Assembly [1]: Electrostatic Precipitator [12] - ESP : Pressure drop</t>
  </si>
  <si>
    <t>89|~12~3~97~~-139~</t>
  </si>
  <si>
    <t>Boiler Assembly [1]: Electrostatic Precipitator [12] - ESP : Heat loss</t>
  </si>
  <si>
    <t>89|~12~3~2~~-139~</t>
  </si>
  <si>
    <t>Boiler Assembly [1]: Electrostatic Precipitator [12] - ESP : Flue gas velocity</t>
  </si>
  <si>
    <t>82|71|~52~5~10~~-65~</t>
  </si>
  <si>
    <t>Boiler Assembly [1]: Fan [52] : Mode</t>
  </si>
  <si>
    <t>TD - Fixed RPM</t>
  </si>
  <si>
    <t>82|71|~52~5~20~~-65~</t>
  </si>
  <si>
    <t>Boiler Assembly [1]: Fan [52] : Actual operating mode</t>
  </si>
  <si>
    <t>91|~52~1~19~~-65~</t>
  </si>
  <si>
    <t>Boiler Assembly [1]: Fan [52] : Number of existing units</t>
  </si>
  <si>
    <t>93|~52~3~20~~-65~</t>
  </si>
  <si>
    <t>93|~52~3~19~~-65~</t>
  </si>
  <si>
    <t>Boiler Assembly [1]: Fan [52] : Total shaft power</t>
  </si>
  <si>
    <t>93|~52~3~1~~-65~</t>
  </si>
  <si>
    <t>Boiler Assembly [1]: Fan [52] : Shaft power per unit</t>
  </si>
  <si>
    <t>93|~52~3~2~~-65~</t>
  </si>
  <si>
    <t>Boiler Assembly [1]: Fan [52] : Fan compression power per unit</t>
  </si>
  <si>
    <t>93|~52~3~3~~-65~</t>
  </si>
  <si>
    <t>Boiler Assembly [1]: Fan [52] : Fan inlet volume flow per unit</t>
  </si>
  <si>
    <t>93|~52~3~4~~-65~</t>
  </si>
  <si>
    <t>Boiler Assembly [1]: Fan [52] : Fan pressure rise (before control damper)</t>
  </si>
  <si>
    <t>93|~52~3~5~~-65~</t>
  </si>
  <si>
    <t>Boiler Assembly [1]: Fan [52] : Fan overall pressure rise</t>
  </si>
  <si>
    <t>93|~52~3~6~~-65~</t>
  </si>
  <si>
    <t>Boiler Assembly [1]: Fan [52] : Fan isentropic efficiency</t>
  </si>
  <si>
    <t>93|~52~3~11~~-65~</t>
  </si>
  <si>
    <t>Boiler Assembly [1]: Fan [52] : Fan polytropic efficiency</t>
  </si>
  <si>
    <t>93|~52~3~7~~-65~</t>
  </si>
  <si>
    <t>Boiler Assembly [1]: Fan [52] : Fan overall apparent isentropic efficiency</t>
  </si>
  <si>
    <t>93|~52~3~8~~-65~</t>
  </si>
  <si>
    <t>93|~52~3~9~~-65~</t>
  </si>
  <si>
    <t>Boiler Assembly [1]: Fan [52] : Mechanical loss per unit</t>
  </si>
  <si>
    <t>93|~52~3~10~~-65~</t>
  </si>
  <si>
    <t>82|71|~52~6~1~2~-65~</t>
  </si>
  <si>
    <t>Boiler Assembly [1]: Fan [52] : Motor: Mode</t>
  </si>
  <si>
    <t>Design</t>
  </si>
  <si>
    <t>91|~52~1~7~2~-65~</t>
  </si>
  <si>
    <t>Boiler Assembly [1]: Fan [52] : Motor: Nameplate power</t>
  </si>
  <si>
    <t>91|~52~1~19~2~-65~</t>
  </si>
  <si>
    <t>Boiler Assembly [1]: Fan [52] : Motor: Nameplate efficiency</t>
  </si>
  <si>
    <t>Boiler Assembly [1]: Fan [52] : Motor: Nameplate / Design point load</t>
  </si>
  <si>
    <t>76|~52~2~8~2~-65~</t>
  </si>
  <si>
    <t>Boiler Assembly [1]: Fan [52] : Motor: Number of operating units</t>
  </si>
  <si>
    <t>93|~52~7~2~2~-65~</t>
  </si>
  <si>
    <t>Boiler Assembly [1]: Fan [52] : Motor: Electricity consumption</t>
  </si>
  <si>
    <t>93|~52~7~6~2~-65~</t>
  </si>
  <si>
    <t>Boiler Assembly [1]: Fan [52] : Motor: Shaft power</t>
  </si>
  <si>
    <t>93|~52~7~4~2~-65~</t>
  </si>
  <si>
    <t>Boiler Assembly [1]: Fan [52] : Motor: Efficiency</t>
  </si>
  <si>
    <t>93|~52~7~3~2~-65~</t>
  </si>
  <si>
    <t>Boiler Assembly [1]: Fan [52] : Motor: Electrical loss</t>
  </si>
  <si>
    <t>89|~52~3~5~2~-65~</t>
  </si>
  <si>
    <t>Boiler Assembly [1]: Fan [52] : Motor: Nameplate motor shaft power</t>
  </si>
  <si>
    <t>82|71|~66~5~10~~-65~</t>
  </si>
  <si>
    <t>Boiler Assembly [1]: Fan [66] - SA Fan : Mode</t>
  </si>
  <si>
    <t>82|71|~66~5~20~~-65~</t>
  </si>
  <si>
    <t>Boiler Assembly [1]: Fan [66] - SA Fan : Actual operating mode</t>
  </si>
  <si>
    <t>91|~66~1~19~~-65~</t>
  </si>
  <si>
    <t>Boiler Assembly [1]: Fan [66] - SA Fan : Number of existing units</t>
  </si>
  <si>
    <t>93|~66~3~20~~-65~</t>
  </si>
  <si>
    <t>93|~66~3~19~~-65~</t>
  </si>
  <si>
    <t>Boiler Assembly [1]: Fan [66] - SA Fan : Total shaft power</t>
  </si>
  <si>
    <t>93|~66~3~1~~-65~</t>
  </si>
  <si>
    <t>Boiler Assembly [1]: Fan [66] - SA Fan : Shaft power per unit</t>
  </si>
  <si>
    <t>93|~66~3~2~~-65~</t>
  </si>
  <si>
    <t>Boiler Assembly [1]: Fan [66] - SA Fan : Fan compression power per unit</t>
  </si>
  <si>
    <t>93|~66~3~3~~-65~</t>
  </si>
  <si>
    <t>Boiler Assembly [1]: Fan [66] - SA Fan : Fan inlet volume flow per unit</t>
  </si>
  <si>
    <t>93|~66~3~4~~-65~</t>
  </si>
  <si>
    <t>Boiler Assembly [1]: Fan [66] - SA Fan : Fan pressure rise (before control damper)</t>
  </si>
  <si>
    <t>93|~66~3~5~~-65~</t>
  </si>
  <si>
    <t>Boiler Assembly [1]: Fan [66] - SA Fan : Fan overall pressure rise</t>
  </si>
  <si>
    <t>93|~66~3~6~~-65~</t>
  </si>
  <si>
    <t>Boiler Assembly [1]: Fan [66] - SA Fan : Fan isentropic efficiency</t>
  </si>
  <si>
    <t>93|~66~3~11~~-65~</t>
  </si>
  <si>
    <t>Boiler Assembly [1]: Fan [66] - SA Fan : Fan polytropic efficiency</t>
  </si>
  <si>
    <t>93|~66~3~7~~-65~</t>
  </si>
  <si>
    <t>Boiler Assembly [1]: Fan [66] - SA Fan : Fan overall apparent isentropic efficiency</t>
  </si>
  <si>
    <t>93|~66~3~8~~-65~</t>
  </si>
  <si>
    <t>93|~66~3~9~~-65~</t>
  </si>
  <si>
    <t>Boiler Assembly [1]: Fan [66] - SA Fan : Mechanical loss per unit</t>
  </si>
  <si>
    <t>93|~66~3~10~~-65~</t>
  </si>
  <si>
    <t>82|71|~66~6~1~2~-65~</t>
  </si>
  <si>
    <t>Boiler Assembly [1]: Fan [66] - SA Fan : Motor: Mode</t>
  </si>
  <si>
    <t>91|~66~1~7~2~-65~</t>
  </si>
  <si>
    <t>Boiler Assembly [1]: Fan [66] - SA Fan : Motor: Nameplate power</t>
  </si>
  <si>
    <t>91|~66~1~19~2~-65~</t>
  </si>
  <si>
    <t>Boiler Assembly [1]: Fan [66] - SA Fan : Motor: Nameplate efficiency</t>
  </si>
  <si>
    <t>Boiler Assembly [1]: Fan [66] - SA Fan : Motor: Nameplate / Design point load</t>
  </si>
  <si>
    <t>76|~66~2~8~2~-65~</t>
  </si>
  <si>
    <t>Boiler Assembly [1]: Fan [66] - SA Fan : Motor: Number of operating units</t>
  </si>
  <si>
    <t>93|~66~7~2~2~-65~</t>
  </si>
  <si>
    <t>Boiler Assembly [1]: Fan [66] - SA Fan : Motor: Electricity consumption</t>
  </si>
  <si>
    <t>93|~66~7~6~2~-65~</t>
  </si>
  <si>
    <t>Boiler Assembly [1]: Fan [66] - SA Fan : Motor: Shaft power</t>
  </si>
  <si>
    <t>93|~66~7~4~2~-65~</t>
  </si>
  <si>
    <t>Boiler Assembly [1]: Fan [66] - SA Fan : Motor: Efficiency</t>
  </si>
  <si>
    <t>93|~66~7~3~2~-65~</t>
  </si>
  <si>
    <t>Boiler Assembly [1]: Fan [66] - SA Fan : Motor: Electrical loss</t>
  </si>
  <si>
    <t>89|~66~3~5~2~-65~</t>
  </si>
  <si>
    <t>Boiler Assembly [1]: Fan [66] - SA Fan : Motor: Nameplate motor shaft power</t>
  </si>
  <si>
    <t>82|71|~72~5~10~~-65~</t>
  </si>
  <si>
    <t>Boiler Assembly [1]: Fan [72] - PA Fan : Mode</t>
  </si>
  <si>
    <t>82|71|~72~5~20~~-65~</t>
  </si>
  <si>
    <t>Boiler Assembly [1]: Fan [72] - PA Fan : Actual operating mode</t>
  </si>
  <si>
    <t>91|~72~1~19~~-65~</t>
  </si>
  <si>
    <t>Boiler Assembly [1]: Fan [72] - PA Fan : Number of existing units</t>
  </si>
  <si>
    <t>93|~72~3~20~~-65~</t>
  </si>
  <si>
    <t>93|~72~3~19~~-65~</t>
  </si>
  <si>
    <t>Boiler Assembly [1]: Fan [72] - PA Fan : Total shaft power</t>
  </si>
  <si>
    <t>93|~72~3~1~~-65~</t>
  </si>
  <si>
    <t>Boiler Assembly [1]: Fan [72] - PA Fan : Shaft power per unit</t>
  </si>
  <si>
    <t>93|~72~3~2~~-65~</t>
  </si>
  <si>
    <t>Boiler Assembly [1]: Fan [72] - PA Fan : Fan compression power per unit</t>
  </si>
  <si>
    <t>93|~72~3~3~~-65~</t>
  </si>
  <si>
    <t>Boiler Assembly [1]: Fan [72] - PA Fan : Fan inlet volume flow per unit</t>
  </si>
  <si>
    <t>93|~72~3~4~~-65~</t>
  </si>
  <si>
    <t>Boiler Assembly [1]: Fan [72] - PA Fan : Fan pressure rise (before control damper)</t>
  </si>
  <si>
    <t>93|~72~3~5~~-65~</t>
  </si>
  <si>
    <t>Boiler Assembly [1]: Fan [72] - PA Fan : Fan overall pressure rise</t>
  </si>
  <si>
    <t>93|~72~3~6~~-65~</t>
  </si>
  <si>
    <t>Boiler Assembly [1]: Fan [72] - PA Fan : Fan isentropic efficiency</t>
  </si>
  <si>
    <t>93|~72~3~11~~-65~</t>
  </si>
  <si>
    <t>Boiler Assembly [1]: Fan [72] - PA Fan : Fan polytropic efficiency</t>
  </si>
  <si>
    <t>93|~72~3~7~~-65~</t>
  </si>
  <si>
    <t>Boiler Assembly [1]: Fan [72] - PA Fan : Fan overall apparent isentropic efficiency</t>
  </si>
  <si>
    <t>93|~72~3~8~~-65~</t>
  </si>
  <si>
    <t>93|~72~3~9~~-65~</t>
  </si>
  <si>
    <t>Boiler Assembly [1]: Fan [72] - PA Fan : Mechanical loss per unit</t>
  </si>
  <si>
    <t>93|~72~3~10~~-65~</t>
  </si>
  <si>
    <t>82|71|~72~6~1~2~-65~</t>
  </si>
  <si>
    <t>Boiler Assembly [1]: Fan [72] - PA Fan : Motor: Mode</t>
  </si>
  <si>
    <t>91|~72~1~7~2~-65~</t>
  </si>
  <si>
    <t>Boiler Assembly [1]: Fan [72] - PA Fan : Motor: Nameplate power</t>
  </si>
  <si>
    <t>91|~72~1~19~2~-65~</t>
  </si>
  <si>
    <t>Boiler Assembly [1]: Fan [72] - PA Fan : Motor: Nameplate efficiency</t>
  </si>
  <si>
    <t>Boiler Assembly [1]: Fan [72] - PA Fan : Motor: Nameplate / Design point load</t>
  </si>
  <si>
    <t>76|~72~2~8~2~-65~</t>
  </si>
  <si>
    <t>Boiler Assembly [1]: Fan [72] - PA Fan : Motor: Number of operating units</t>
  </si>
  <si>
    <t>93|~72~7~2~2~-65~</t>
  </si>
  <si>
    <t>Boiler Assembly [1]: Fan [72] - PA Fan : Motor: Electricity consumption</t>
  </si>
  <si>
    <t>93|~72~7~6~2~-65~</t>
  </si>
  <si>
    <t>Boiler Assembly [1]: Fan [72] - PA Fan : Motor: Shaft power</t>
  </si>
  <si>
    <t>93|~72~7~4~2~-65~</t>
  </si>
  <si>
    <t>Boiler Assembly [1]: Fan [72] - PA Fan : Motor: Efficiency</t>
  </si>
  <si>
    <t>93|~72~7~3~2~-65~</t>
  </si>
  <si>
    <t>Boiler Assembly [1]: Fan [72] - PA Fan : Motor: Electrical loss</t>
  </si>
  <si>
    <t>89|~72~3~5~2~-65~</t>
  </si>
  <si>
    <t>Boiler Assembly [1]: Fan [72] - PA Fan : Motor: Nameplate motor shaft power</t>
  </si>
  <si>
    <t>91|~93~1~13~~-102~</t>
  </si>
  <si>
    <t>Feedwater Heater (PCE) [93] : Shell pressure</t>
  </si>
  <si>
    <t>91|~93~1~71~~-102~</t>
  </si>
  <si>
    <t>Feedwater Heater (PCE) [93] : Saturation temperature</t>
  </si>
  <si>
    <t>89|~93~3~7~~-102~</t>
  </si>
  <si>
    <t>Feedwater Heater (PCE) [93] : Total heat transfer</t>
  </si>
  <si>
    <t>82|71|~93~5~1~~-102~</t>
  </si>
  <si>
    <t>Feedwater Heater (PCE) [93] : Heat transfer in condensing section</t>
  </si>
  <si>
    <t>89|~93~3~6~~-102~</t>
  </si>
  <si>
    <t>Feedwater Heater (PCE) [93] : Heat transfer in drain cooler</t>
  </si>
  <si>
    <t>91|~93~1~101~~-102~</t>
  </si>
  <si>
    <t>Feedwater Heater (PCE) [93] : Feedwater temperature rise (overall)</t>
  </si>
  <si>
    <t>82|71|~93~5~2~~-102~</t>
  </si>
  <si>
    <t>Feedwater Heater (PCE) [93] : Terminal difference</t>
  </si>
  <si>
    <t>82|71|~93~5~3~~-102~</t>
  </si>
  <si>
    <t>Feedwater Heater (PCE) [93] : Drain cooler approach</t>
  </si>
  <si>
    <t>91|~93~1~45~~-102~</t>
  </si>
  <si>
    <t>Feedwater Heater (PCE) [93] : Total heat transfer area</t>
  </si>
  <si>
    <t>91|~93~1~82~~-102~</t>
  </si>
  <si>
    <t>Feedwater Heater (PCE) [93] : Nameplate steam pressure</t>
  </si>
  <si>
    <t>89|~93~3~52~~-102~</t>
  </si>
  <si>
    <t>Feedwater Heater (PCE) [93] : Shell length</t>
  </si>
  <si>
    <t>89|~93~3~53~~-102~</t>
  </si>
  <si>
    <t>Feedwater Heater (PCE) [93] : Shell inner diameter</t>
  </si>
  <si>
    <t>89|~93~3~56~~-102~</t>
  </si>
  <si>
    <t>Feedwater Heater (PCE) [93] : Overall length</t>
  </si>
  <si>
    <t>89|~93~3~27~~-102~</t>
  </si>
  <si>
    <t>Feedwater Heater (PCE) [93] : Overall outer diameter</t>
  </si>
  <si>
    <t>89|~93~3~45~~-102~</t>
  </si>
  <si>
    <t>Feedwater Heater (PCE) [93] : Total dry weight</t>
  </si>
  <si>
    <t>kg</t>
  </si>
  <si>
    <t>89|~93~3~57~~-102~</t>
  </si>
  <si>
    <t>Feedwater Heater (PCE) [93] : Total operating (wet) weight</t>
  </si>
  <si>
    <t>82|71|~93~5~5~~-102~</t>
  </si>
  <si>
    <t>Feedwater Heater (PCE) [93] : Total estimated installed cost</t>
  </si>
  <si>
    <t>91|~94~1~13~~-102~</t>
  </si>
  <si>
    <t>Feedwater Heater (PCE) [94] : Shell pressure</t>
  </si>
  <si>
    <t>91|~94~1~71~~-102~</t>
  </si>
  <si>
    <t>Feedwater Heater (PCE) [94] : Saturation temperature</t>
  </si>
  <si>
    <t>89|~94~3~7~~-102~</t>
  </si>
  <si>
    <t>Feedwater Heater (PCE) [94] : Total heat transfer</t>
  </si>
  <si>
    <t>82|71|~94~5~1~~-102~</t>
  </si>
  <si>
    <t>Feedwater Heater (PCE) [94] : Heat transfer in condensing section</t>
  </si>
  <si>
    <t>89|~94~3~6~~-102~</t>
  </si>
  <si>
    <t>Feedwater Heater (PCE) [94] : Heat transfer in drain cooler</t>
  </si>
  <si>
    <t>91|~94~1~101~~-102~</t>
  </si>
  <si>
    <t>Feedwater Heater (PCE) [94] : Feedwater temperature rise (overall)</t>
  </si>
  <si>
    <t>82|71|~94~5~2~~-102~</t>
  </si>
  <si>
    <t>Feedwater Heater (PCE) [94] : Terminal difference</t>
  </si>
  <si>
    <t>82|71|~94~5~3~~-102~</t>
  </si>
  <si>
    <t>Feedwater Heater (PCE) [94] : Drain cooler approach</t>
  </si>
  <si>
    <t>91|~94~1~45~~-102~</t>
  </si>
  <si>
    <t>Feedwater Heater (PCE) [94] : Total heat transfer area</t>
  </si>
  <si>
    <t>91|~94~1~82~~-102~</t>
  </si>
  <si>
    <t>Feedwater Heater (PCE) [94] : Nameplate steam pressure</t>
  </si>
  <si>
    <t>89|~94~3~52~~-102~</t>
  </si>
  <si>
    <t>Feedwater Heater (PCE) [94] : Shell length</t>
  </si>
  <si>
    <t>89|~94~3~53~~-102~</t>
  </si>
  <si>
    <t>Feedwater Heater (PCE) [94] : Shell inner diameter</t>
  </si>
  <si>
    <t>89|~94~3~56~~-102~</t>
  </si>
  <si>
    <t>Feedwater Heater (PCE) [94] : Overall length</t>
  </si>
  <si>
    <t>89|~94~3~27~~-102~</t>
  </si>
  <si>
    <t>Feedwater Heater (PCE) [94] : Overall outer diameter</t>
  </si>
  <si>
    <t>89|~94~3~45~~-102~</t>
  </si>
  <si>
    <t>Feedwater Heater (PCE) [94] : Total dry weight</t>
  </si>
  <si>
    <t>89|~94~3~57~~-102~</t>
  </si>
  <si>
    <t>Feedwater Heater (PCE) [94] : Total operating (wet) weight</t>
  </si>
  <si>
    <t>82|71|~94~5~5~~-102~</t>
  </si>
  <si>
    <t>Feedwater Heater (PCE) [94] : Total estimated installed cost</t>
  </si>
  <si>
    <t>91|~96~1~13~~-102~</t>
  </si>
  <si>
    <t>Feedwater Heater (PCE) [96] : Shell pressure</t>
  </si>
  <si>
    <t>91|~96~1~71~~-102~</t>
  </si>
  <si>
    <t>Feedwater Heater (PCE) [96] : Saturation temperature</t>
  </si>
  <si>
    <t>89|~96~3~7~~-102~</t>
  </si>
  <si>
    <t>Feedwater Heater (PCE) [96] : Total heat transfer</t>
  </si>
  <si>
    <t>82|71|~96~5~1~~-102~</t>
  </si>
  <si>
    <t>Feedwater Heater (PCE) [96] : Heat transfer in condensing section</t>
  </si>
  <si>
    <t>89|~96~3~6~~-102~</t>
  </si>
  <si>
    <t>Feedwater Heater (PCE) [96] : Heat transfer in drain cooler</t>
  </si>
  <si>
    <t>91|~96~1~101~~-102~</t>
  </si>
  <si>
    <t>Feedwater Heater (PCE) [96] : Feedwater temperature rise (overall)</t>
  </si>
  <si>
    <t>82|71|~96~5~2~~-102~</t>
  </si>
  <si>
    <t>Feedwater Heater (PCE) [96] : Terminal difference</t>
  </si>
  <si>
    <t>82|71|~96~5~3~~-102~</t>
  </si>
  <si>
    <t>Feedwater Heater (PCE) [96] : Drain cooler approach</t>
  </si>
  <si>
    <t>91|~96~1~45~~-102~</t>
  </si>
  <si>
    <t>Feedwater Heater (PCE) [96] : Total heat transfer area</t>
  </si>
  <si>
    <t>91|~96~1~82~~-102~</t>
  </si>
  <si>
    <t>Feedwater Heater (PCE) [96] : Nameplate steam pressure</t>
  </si>
  <si>
    <t>89|~96~3~52~~-102~</t>
  </si>
  <si>
    <t>Feedwater Heater (PCE) [96] : Shell length</t>
  </si>
  <si>
    <t>89|~96~3~53~~-102~</t>
  </si>
  <si>
    <t>Feedwater Heater (PCE) [96] : Shell inner diameter</t>
  </si>
  <si>
    <t>89|~96~3~56~~-102~</t>
  </si>
  <si>
    <t>Feedwater Heater (PCE) [96] : Overall length</t>
  </si>
  <si>
    <t>89|~96~3~27~~-102~</t>
  </si>
  <si>
    <t>Feedwater Heater (PCE) [96] : Overall outer diameter</t>
  </si>
  <si>
    <t>89|~96~3~45~~-102~</t>
  </si>
  <si>
    <t>Feedwater Heater (PCE) [96] : Total dry weight</t>
  </si>
  <si>
    <t>89|~96~3~57~~-102~</t>
  </si>
  <si>
    <t>Feedwater Heater (PCE) [96] : Total operating (wet) weight</t>
  </si>
  <si>
    <t>82|71|~96~5~5~~-102~</t>
  </si>
  <si>
    <t>Feedwater Heater (PCE) [96] : Total estimated installed cost</t>
  </si>
  <si>
    <t>91|~97~1~13~~-102~</t>
  </si>
  <si>
    <t>Feedwater Heater (PCE) [97] : Shell pressure</t>
  </si>
  <si>
    <t>91|~97~1~71~~-102~</t>
  </si>
  <si>
    <t>Feedwater Heater (PCE) [97] : Saturation temperature</t>
  </si>
  <si>
    <t>89|~97~3~7~~-102~</t>
  </si>
  <si>
    <t>Feedwater Heater (PCE) [97] : Total heat transfer</t>
  </si>
  <si>
    <t>82|71|~97~5~1~~-102~</t>
  </si>
  <si>
    <t>Feedwater Heater (PCE) [97] : Heat transfer in condensing section</t>
  </si>
  <si>
    <t>89|~97~3~6~~-102~</t>
  </si>
  <si>
    <t>Feedwater Heater (PCE) [97] : Heat transfer in drain cooler</t>
  </si>
  <si>
    <t>91|~97~1~101~~-102~</t>
  </si>
  <si>
    <t>Feedwater Heater (PCE) [97] : Feedwater temperature rise (overall)</t>
  </si>
  <si>
    <t>82|71|~97~5~2~~-102~</t>
  </si>
  <si>
    <t>Feedwater Heater (PCE) [97] : Terminal difference</t>
  </si>
  <si>
    <t>82|71|~97~5~3~~-102~</t>
  </si>
  <si>
    <t>Feedwater Heater (PCE) [97] : Drain cooler approach</t>
  </si>
  <si>
    <t>91|~97~1~45~~-102~</t>
  </si>
  <si>
    <t>Feedwater Heater (PCE) [97] : Total heat transfer area</t>
  </si>
  <si>
    <t>91|~97~1~82~~-102~</t>
  </si>
  <si>
    <t>Feedwater Heater (PCE) [97] : Nameplate steam pressure</t>
  </si>
  <si>
    <t>89|~97~3~52~~-102~</t>
  </si>
  <si>
    <t>Feedwater Heater (PCE) [97] : Shell length</t>
  </si>
  <si>
    <t>89|~97~3~53~~-102~</t>
  </si>
  <si>
    <t>Feedwater Heater (PCE) [97] : Shell inner diameter</t>
  </si>
  <si>
    <t>89|~97~3~56~~-102~</t>
  </si>
  <si>
    <t>Feedwater Heater (PCE) [97] : Overall length</t>
  </si>
  <si>
    <t>89|~97~3~27~~-102~</t>
  </si>
  <si>
    <t>Feedwater Heater (PCE) [97] : Overall outer diameter</t>
  </si>
  <si>
    <t>89|~97~3~45~~-102~</t>
  </si>
  <si>
    <t>Feedwater Heater (PCE) [97] : Total dry weight</t>
  </si>
  <si>
    <t>89|~97~3~57~~-102~</t>
  </si>
  <si>
    <t>Feedwater Heater (PCE) [97] : Total operating (wet) weight</t>
  </si>
  <si>
    <t>82|71|~97~5~5~~-102~</t>
  </si>
  <si>
    <t>Feedwater Heater (PCE) [97] : Total estimated installed cost</t>
  </si>
  <si>
    <t>91|~98~1~13~~-102~</t>
  </si>
  <si>
    <t>Feedwater Heater (PCE) [98] : Shell pressure</t>
  </si>
  <si>
    <t>91|~98~1~71~~-102~</t>
  </si>
  <si>
    <t>Feedwater Heater (PCE) [98] : Saturation temperature</t>
  </si>
  <si>
    <t>89|~98~3~7~~-102~</t>
  </si>
  <si>
    <t>Feedwater Heater (PCE) [98] : Total heat transfer</t>
  </si>
  <si>
    <t>82|71|~98~5~1~~-102~</t>
  </si>
  <si>
    <t>Feedwater Heater (PCE) [98] : Heat transfer in condensing section</t>
  </si>
  <si>
    <t>89|~98~3~6~~-102~</t>
  </si>
  <si>
    <t>Feedwater Heater (PCE) [98] : Heat transfer in drain cooler</t>
  </si>
  <si>
    <t>91|~98~1~101~~-102~</t>
  </si>
  <si>
    <t>Feedwater Heater (PCE) [98] : Feedwater temperature rise (overall)</t>
  </si>
  <si>
    <t>82|71|~98~5~2~~-102~</t>
  </si>
  <si>
    <t>Feedwater Heater (PCE) [98] : Terminal difference</t>
  </si>
  <si>
    <t>82|71|~98~5~3~~-102~</t>
  </si>
  <si>
    <t>Feedwater Heater (PCE) [98] : Drain cooler approach</t>
  </si>
  <si>
    <t>91|~98~1~45~~-102~</t>
  </si>
  <si>
    <t>Feedwater Heater (PCE) [98] : Total heat transfer area</t>
  </si>
  <si>
    <t>91|~98~1~82~~-102~</t>
  </si>
  <si>
    <t>Feedwater Heater (PCE) [98] : Nameplate steam pressure</t>
  </si>
  <si>
    <t>89|~98~3~52~~-102~</t>
  </si>
  <si>
    <t>Feedwater Heater (PCE) [98] : Shell length</t>
  </si>
  <si>
    <t>89|~98~3~53~~-102~</t>
  </si>
  <si>
    <t>Feedwater Heater (PCE) [98] : Shell inner diameter</t>
  </si>
  <si>
    <t>89|~98~3~56~~-102~</t>
  </si>
  <si>
    <t>Feedwater Heater (PCE) [98] : Overall length</t>
  </si>
  <si>
    <t>89|~98~3~27~~-102~</t>
  </si>
  <si>
    <t>Feedwater Heater (PCE) [98] : Overall outer diameter</t>
  </si>
  <si>
    <t>89|~98~3~45~~-102~</t>
  </si>
  <si>
    <t>Feedwater Heater (PCE) [98] : Total dry weight</t>
  </si>
  <si>
    <t>89|~98~3~57~~-102~</t>
  </si>
  <si>
    <t>Feedwater Heater (PCE) [98] : Total operating (wet) weight</t>
  </si>
  <si>
    <t>82|71|~98~5~5~~-102~</t>
  </si>
  <si>
    <t>Feedwater Heater (PCE) [98] : Total estimated installed cost</t>
  </si>
  <si>
    <t>93|~10~3~1~~-24~</t>
  </si>
  <si>
    <t>Fuel Source [10] - Coal : Pressure</t>
  </si>
  <si>
    <t>93|~10~3~2~~-24~</t>
  </si>
  <si>
    <t>Fuel Source [10] - Coal : Temperature</t>
  </si>
  <si>
    <t>93|~10~3~3~~-24~</t>
  </si>
  <si>
    <t>Fuel Source [10] - Coal : Enthalpy</t>
  </si>
  <si>
    <t>93|~10~3~4~~-24~</t>
  </si>
  <si>
    <t>93|~10~3~10~~-24~</t>
  </si>
  <si>
    <t>Fuel Source [10] - Coal : Energy flow (LHV)</t>
  </si>
  <si>
    <t>93|~10~3~11~~-24~</t>
  </si>
  <si>
    <t>Fuel Source [10] - Coal : Energy flow (HHV)</t>
  </si>
  <si>
    <t>93|~10~3~25~~-24~</t>
  </si>
  <si>
    <t>Fuel Source [10] - Coal : Fuel LHV price</t>
  </si>
  <si>
    <t>93|~10~3~26~~-24~</t>
  </si>
  <si>
    <t>Fuel Source [10] - Coal : Fuel expense</t>
  </si>
  <si>
    <t>~10~4~15~200~-24~</t>
  </si>
  <si>
    <t>~10~10~2~200~-24~</t>
  </si>
  <si>
    <t>Fuel Source [10] - Coal : Fuel type</t>
  </si>
  <si>
    <t>Solid</t>
  </si>
  <si>
    <t>~10~3~50~200~-24~</t>
  </si>
  <si>
    <t>Fuel Source [10] - Coal : LHV @ 25C</t>
  </si>
  <si>
    <t>~10~3~49~200~-24~</t>
  </si>
  <si>
    <t>~10~3~20~200~-24~</t>
  </si>
  <si>
    <t>~10~10~3~200~-24~</t>
  </si>
  <si>
    <t>Fuel Source [10] - Coal : Total LHV + Sensible heat referenced to 25C</t>
  </si>
  <si>
    <t>~10~10~4~200~-24~</t>
  </si>
  <si>
    <t>Fuel Source [10] - Coal : Total fuel enthalpy referenced to 0C</t>
  </si>
  <si>
    <t>~10~3~42~200~-24~</t>
  </si>
  <si>
    <t>Fuel Source [10] - Coal : Weight % of C</t>
  </si>
  <si>
    <t>~10~3~43~200~-24~</t>
  </si>
  <si>
    <t>Fuel Source [10] - Coal : Weight % of H</t>
  </si>
  <si>
    <t>~10~3~48~200~-24~</t>
  </si>
  <si>
    <t>Fuel Source [10] - Coal : Weight % of O</t>
  </si>
  <si>
    <t>~10~3~44~200~-24~</t>
  </si>
  <si>
    <t>Fuel Source [10] - Coal : Weight % of N</t>
  </si>
  <si>
    <t>~10~3~46~200~-24~</t>
  </si>
  <si>
    <t>Fuel Source [10] - Coal : Weight % of S</t>
  </si>
  <si>
    <t>~10~3~41~200~-24~</t>
  </si>
  <si>
    <t>Fuel Source [10] - Coal : Weight % of Ar</t>
  </si>
  <si>
    <t>~10~3~45~200~-24~</t>
  </si>
  <si>
    <t>Fuel Source [10] - Coal : Weight % of Chlorine</t>
  </si>
  <si>
    <t>~10~3~47~200~-24~</t>
  </si>
  <si>
    <t>Fuel Source [10] - Coal : Weight % of Ash</t>
  </si>
  <si>
    <t>~10~3~30~200~-24~</t>
  </si>
  <si>
    <t>Fuel Source [10] - Coal : Weight % of Moisture</t>
  </si>
  <si>
    <t>~10~3~23~200~-24~</t>
  </si>
  <si>
    <t>Fuel Source [10] - Coal : Equivalent molecular weight</t>
  </si>
  <si>
    <t>93|~3~3~1~~-1~</t>
  </si>
  <si>
    <t>Gas/Air Source [3] - Prim.Air : Pressure</t>
  </si>
  <si>
    <t>93|~3~3~2~~-1~</t>
  </si>
  <si>
    <t>Gas/Air Source [3] - Prim.Air : Temperature</t>
  </si>
  <si>
    <t>93|~3~3~3~~-1~</t>
  </si>
  <si>
    <t>Gas/Air Source [3] - Prim.Air : Enthalpy</t>
  </si>
  <si>
    <t>93|~3~3~4~~-1~</t>
  </si>
  <si>
    <t>93|~3~3~5~~-1~</t>
  </si>
  <si>
    <t>Gas/Air Source [3] - Prim.Air : Molecular weight</t>
  </si>
  <si>
    <t>93|~3~3~11~~-1~</t>
  </si>
  <si>
    <t>Gas/Air Source [3] - Prim.Air : N2 mole percent</t>
  </si>
  <si>
    <t>93|~3~3~12~~-1~</t>
  </si>
  <si>
    <t>Gas/Air Source [3] - Prim.Air : O2 mole percent</t>
  </si>
  <si>
    <t>93|~3~3~13~~-1~</t>
  </si>
  <si>
    <t>Gas/Air Source [3] - Prim.Air : CO2 mole percent</t>
  </si>
  <si>
    <t>93|~3~3~14~~-1~</t>
  </si>
  <si>
    <t>Gas/Air Source [3] - Prim.Air : H2O mole percent</t>
  </si>
  <si>
    <t>93|~3~3~15~~-1~</t>
  </si>
  <si>
    <t>Gas/Air Source [3] - Prim.Air : SO2 mole percent</t>
  </si>
  <si>
    <t>93|~3~3~16~~-1~</t>
  </si>
  <si>
    <t>Gas/Air Source [3] - Prim.Air : Ar mole percent</t>
  </si>
  <si>
    <t>93|~3~3~20~~-1~</t>
  </si>
  <si>
    <t>Gas/Air Source [3] - Prim.Air : Liquid H2O mole percent</t>
  </si>
  <si>
    <t>93|~3~3~21~~-1~</t>
  </si>
  <si>
    <t>Gas/Air Source [3] - Prim.Air : CO2 mass flow</t>
  </si>
  <si>
    <t>93|~11~3~1~~-1~</t>
  </si>
  <si>
    <t>Gas/Air Source [11] - Sec.Air : Pressure</t>
  </si>
  <si>
    <t>93|~11~3~2~~-1~</t>
  </si>
  <si>
    <t>Gas/Air Source [11] - Sec.Air : Temperature</t>
  </si>
  <si>
    <t>93|~11~3~3~~-1~</t>
  </si>
  <si>
    <t>Gas/Air Source [11] - Sec.Air : Enthalpy</t>
  </si>
  <si>
    <t>93|~11~3~4~~-1~</t>
  </si>
  <si>
    <t>93|~11~3~5~~-1~</t>
  </si>
  <si>
    <t>Gas/Air Source [11] - Sec.Air : Molecular weight</t>
  </si>
  <si>
    <t>93|~11~3~11~~-1~</t>
  </si>
  <si>
    <t>Gas/Air Source [11] - Sec.Air : N2 mole percent</t>
  </si>
  <si>
    <t>93|~11~3~12~~-1~</t>
  </si>
  <si>
    <t>Gas/Air Source [11] - Sec.Air : O2 mole percent</t>
  </si>
  <si>
    <t>93|~11~3~13~~-1~</t>
  </si>
  <si>
    <t>Gas/Air Source [11] - Sec.Air : CO2 mole percent</t>
  </si>
  <si>
    <t>93|~11~3~14~~-1~</t>
  </si>
  <si>
    <t>Gas/Air Source [11] - Sec.Air : H2O mole percent</t>
  </si>
  <si>
    <t>93|~11~3~15~~-1~</t>
  </si>
  <si>
    <t>Gas/Air Source [11] - Sec.Air : SO2 mole percent</t>
  </si>
  <si>
    <t>93|~11~3~16~~-1~</t>
  </si>
  <si>
    <t>Gas/Air Source [11] - Sec.Air : Ar mole percent</t>
  </si>
  <si>
    <t>93|~11~3~20~~-1~</t>
  </si>
  <si>
    <t>Gas/Air Source [11] - Sec.Air : Liquid H2O mole percent</t>
  </si>
  <si>
    <t>93|~11~3~21~~-1~</t>
  </si>
  <si>
    <t>Gas/Air Source [11] - Sec.Air : CO2 mass flow</t>
  </si>
  <si>
    <t>93|~9~3~11~~-95~</t>
  </si>
  <si>
    <t>Leakage [9] : Inlet pressure</t>
  </si>
  <si>
    <t>93|~9~3~12~~-95~</t>
  </si>
  <si>
    <t>Leakage [9] : Inlet flow</t>
  </si>
  <si>
    <t>93|~9~3~14~~-95~</t>
  </si>
  <si>
    <t>Leakage [9] : Inlet temperature</t>
  </si>
  <si>
    <t>93|~9~3~13~~-95~</t>
  </si>
  <si>
    <t>Leakage [9] : Inlet enthalpy</t>
  </si>
  <si>
    <t>93|~9~3~15~~-95~</t>
  </si>
  <si>
    <t>Leakage [9] : Inlet specific volume</t>
  </si>
  <si>
    <t>m^3/kg</t>
  </si>
  <si>
    <t>93|~9~3~22~~-95~</t>
  </si>
  <si>
    <t>Leakage [9] : Leakage flow</t>
  </si>
  <si>
    <t>93|~9~3~21~~-95~</t>
  </si>
  <si>
    <t>Leakage [9] : Leakage destination pressure</t>
  </si>
  <si>
    <t>93|~9~3~16~~-95~</t>
  </si>
  <si>
    <t>Leakage [9] : Outlet flow</t>
  </si>
  <si>
    <t>93|~118~3~1~~-46~</t>
  </si>
  <si>
    <t>Makeup / Blowdown [118] : Makeup flow</t>
  </si>
  <si>
    <t>93|~118~3~3~~-46~</t>
  </si>
  <si>
    <t>93|~118~3~2~~-46~</t>
  </si>
  <si>
    <t>Makeup / Blowdown [118] : Makeup enthalpy</t>
  </si>
  <si>
    <t>93|~118~3~4~~-46~</t>
  </si>
  <si>
    <t>Makeup / Blowdown [118] : Blowdown flow</t>
  </si>
  <si>
    <t>93|~118~3~6~~-46~</t>
  </si>
  <si>
    <t>Makeup / Blowdown [118] : Blowdown temperature</t>
  </si>
  <si>
    <t>93|~118~3~5~~-46~</t>
  </si>
  <si>
    <t>Makeup / Blowdown [118] : Blowdown enthalpy</t>
  </si>
  <si>
    <t>93|~118~3~11~~-46~</t>
  </si>
  <si>
    <t>Makeup / Blowdown [118] : Inlet pressure</t>
  </si>
  <si>
    <t>93|~118~3~12~~-46~</t>
  </si>
  <si>
    <t>Makeup / Blowdown [118] : Inlet flow</t>
  </si>
  <si>
    <t>93|~118~3~14~~-46~</t>
  </si>
  <si>
    <t>Makeup / Blowdown [118] : Inlet temperature</t>
  </si>
  <si>
    <t>93|~118~3~13~~-46~</t>
  </si>
  <si>
    <t>Makeup / Blowdown [118] : Inlet enthalpy</t>
  </si>
  <si>
    <t>93|~118~3~22~~-46~</t>
  </si>
  <si>
    <t>Makeup / Blowdown [118] : Outlet flow</t>
  </si>
  <si>
    <t>93|~118~3~24~~-46~</t>
  </si>
  <si>
    <t>Makeup / Blowdown [118] : Outlet temperature</t>
  </si>
  <si>
    <t>93|~118~3~23~~-46~</t>
  </si>
  <si>
    <t>Makeup / Blowdown [118] : Outlet enthalpy</t>
  </si>
  <si>
    <t>93|~7~3~1~~-6~</t>
  </si>
  <si>
    <t>Mixer [7] : Actual mass flow fraction of 1st clockwise inlet</t>
  </si>
  <si>
    <t>93|~7~3~3~~-6~</t>
  </si>
  <si>
    <t>Mixer [7] : Actual mass flow fraction of 3rd clockwise inlet</t>
  </si>
  <si>
    <t>93|~20~3~1~~-6~</t>
  </si>
  <si>
    <t>Mixer [20] : Actual mass flow fraction of 1st clockwise inlet</t>
  </si>
  <si>
    <t>93|~20~3~3~~-6~</t>
  </si>
  <si>
    <t>Mixer [20] : Actual mass flow fraction of 3rd clockwise inlet</t>
  </si>
  <si>
    <t>93|~33~3~1~~-6~</t>
  </si>
  <si>
    <t>Mixer [33] : Actual mass flow fraction of 1st clockwise inlet</t>
  </si>
  <si>
    <t>93|~33~3~3~~-6~</t>
  </si>
  <si>
    <t>Mixer [33] : Actual mass flow fraction of 3rd clockwise inlet</t>
  </si>
  <si>
    <t>93|~64~3~1~~-6~</t>
  </si>
  <si>
    <t>Mixer [64] : Actual mass flow fraction of 1st clockwise inlet</t>
  </si>
  <si>
    <t>93|~64~3~3~~-6~</t>
  </si>
  <si>
    <t>Mixer [64] : Actual mass flow fraction of 3rd clockwise inlet</t>
  </si>
  <si>
    <t>~8~10~1~~-162~</t>
  </si>
  <si>
    <t>Boiler Assembly [1]: Parallel Tubular Air Heaters [8] : Mode</t>
  </si>
  <si>
    <t>~8~3~125~~-162~</t>
  </si>
  <si>
    <t>Boiler Assembly [1]: Parallel Tubular Air Heaters [8] : Total heat transfered away from external gases</t>
  </si>
  <si>
    <t>~8~3~120~~-162~</t>
  </si>
  <si>
    <t>Boiler Assembly [1]: Parallel Tubular Air Heaters [8] : Heat transfered away from external gases on SA side</t>
  </si>
  <si>
    <t>~8~3~121~~-162~</t>
  </si>
  <si>
    <t>Boiler Assembly [1]: Parallel Tubular Air Heaters [8] : Heat transfered away from external gases on PA side</t>
  </si>
  <si>
    <t>~8~3~122~~-162~</t>
  </si>
  <si>
    <t>Boiler Assembly [1]: Parallel Tubular Air Heaters [8] : Heat transfer to internal gases on SA side</t>
  </si>
  <si>
    <t>~8~3~123~~-162~</t>
  </si>
  <si>
    <t>Boiler Assembly [1]: Parallel Tubular Air Heaters [8] : Heat transfer to internal gases on PA side</t>
  </si>
  <si>
    <t>~8~3~124~~-162~</t>
  </si>
  <si>
    <t>Boiler Assembly [1]: Parallel Tubular Air Heaters [8] : Heat loss from heater</t>
  </si>
  <si>
    <t>~8~3~53~~-162~</t>
  </si>
  <si>
    <t>Boiler Assembly [1]: Parallel Tubular Air Heaters [8] : External pressure drop</t>
  </si>
  <si>
    <t>~8~3~83~~-162~</t>
  </si>
  <si>
    <t>Boiler Assembly [1]: Parallel Tubular Air Heaters [8] : Internal pressure drop on SA side</t>
  </si>
  <si>
    <t>~8~3~103~~-162~</t>
  </si>
  <si>
    <t>Boiler Assembly [1]: Parallel Tubular Air Heaters [8] : Internal pressure drop on PA side</t>
  </si>
  <si>
    <t>~47~6~5~~-107~</t>
  </si>
  <si>
    <t>Pipe (PCE) [47] : Mode</t>
  </si>
  <si>
    <t>~47~6~1~~-107~</t>
  </si>
  <si>
    <t>Pipe (PCE) [47] : Pressure drop from inlet to exit</t>
  </si>
  <si>
    <t>~47~6~2~~-107~</t>
  </si>
  <si>
    <t>Pipe (PCE) [47] : Pressure drop as percent of exit pressure</t>
  </si>
  <si>
    <t>~47~6~4~~-107~</t>
  </si>
  <si>
    <t>Pipe (PCE) [47] : Heat loss</t>
  </si>
  <si>
    <t>~49~6~5~~-107~</t>
  </si>
  <si>
    <t>Pipe (PCE) [49] : Mode</t>
  </si>
  <si>
    <t>~49~6~1~~-107~</t>
  </si>
  <si>
    <t>Pipe (PCE) [49] : Pressure drop from inlet to exit</t>
  </si>
  <si>
    <t>~49~6~2~~-107~</t>
  </si>
  <si>
    <t>Pipe (PCE) [49] : Pressure drop as percent of exit pressure</t>
  </si>
  <si>
    <t>~49~6~4~~-107~</t>
  </si>
  <si>
    <t>Pipe (PCE) [49] : Heat loss</t>
  </si>
  <si>
    <t>~51~6~5~~-107~</t>
  </si>
  <si>
    <t>Pipe (PCE) [51] : Mode</t>
  </si>
  <si>
    <t>~51~6~1~~-107~</t>
  </si>
  <si>
    <t>Pipe (PCE) [51] : Pressure drop from inlet to exit</t>
  </si>
  <si>
    <t>~51~6~2~~-107~</t>
  </si>
  <si>
    <t>Pipe (PCE) [51] : Pressure drop as percent of exit pressure</t>
  </si>
  <si>
    <t>~51~6~4~~-107~</t>
  </si>
  <si>
    <t>Pipe (PCE) [51] : Heat loss</t>
  </si>
  <si>
    <t>~53~6~5~~-107~</t>
  </si>
  <si>
    <t>Pipe (PCE) [53] : Mode</t>
  </si>
  <si>
    <t>~53~6~1~~-107~</t>
  </si>
  <si>
    <t>Pipe (PCE) [53] : Pressure drop from inlet to exit</t>
  </si>
  <si>
    <t>~53~6~2~~-107~</t>
  </si>
  <si>
    <t>Pipe (PCE) [53] : Pressure drop as percent of exit pressure</t>
  </si>
  <si>
    <t>~53~6~4~~-107~</t>
  </si>
  <si>
    <t>Pipe (PCE) [53] : Heat loss</t>
  </si>
  <si>
    <t>~54~6~5~~-107~</t>
  </si>
  <si>
    <t>Pipe (PCE) [54] : Mode</t>
  </si>
  <si>
    <t>~54~6~1~~-107~</t>
  </si>
  <si>
    <t>Pipe (PCE) [54] : Pressure drop from inlet to exit</t>
  </si>
  <si>
    <t>~54~6~2~~-107~</t>
  </si>
  <si>
    <t>Pipe (PCE) [54] : Pressure drop as percent of exit pressure</t>
  </si>
  <si>
    <t>~54~6~4~~-107~</t>
  </si>
  <si>
    <t>Pipe (PCE) [54] : Heat loss</t>
  </si>
  <si>
    <t>~55~6~5~~-107~</t>
  </si>
  <si>
    <t>Pipe (PCE) [55] : Mode</t>
  </si>
  <si>
    <t>~55~6~1~~-107~</t>
  </si>
  <si>
    <t>Pipe (PCE) [55] : Pressure drop from inlet to exit</t>
  </si>
  <si>
    <t>~55~6~2~~-107~</t>
  </si>
  <si>
    <t>Pipe (PCE) [55] : Pressure drop as percent of exit pressure</t>
  </si>
  <si>
    <t>~55~6~4~~-107~</t>
  </si>
  <si>
    <t>Pipe (PCE) [55] : Heat loss</t>
  </si>
  <si>
    <t>~76~6~5~~-107~</t>
  </si>
  <si>
    <t>Pipe (PCE) [76] : Mode</t>
  </si>
  <si>
    <t>~76~6~1~~-107~</t>
  </si>
  <si>
    <t>Pipe (PCE) [76] : Pressure drop from inlet to exit</t>
  </si>
  <si>
    <t>~76~6~2~~-107~</t>
  </si>
  <si>
    <t>Pipe (PCE) [76] : Pressure drop as percent of exit pressure</t>
  </si>
  <si>
    <t>~76~6~4~~-107~</t>
  </si>
  <si>
    <t>Pipe (PCE) [76] : Heat loss</t>
  </si>
  <si>
    <t>82|71|~25~10~3~~-100~</t>
  </si>
  <si>
    <t>Pump (PCE) [25] : Mode</t>
  </si>
  <si>
    <t>82|71|~25~10~7~~-100~</t>
  </si>
  <si>
    <t>Pump (PCE) [25] : Multi-pump utilization label</t>
  </si>
  <si>
    <t>1 installed / 1 running</t>
  </si>
  <si>
    <t>82|71|~25~10~6~~-100~</t>
  </si>
  <si>
    <t>Pump (PCE) [25] : Pump head</t>
  </si>
  <si>
    <t>83|93|~25~3~15~~-100~</t>
  </si>
  <si>
    <t>Pump (PCE) [25] : Pressure rise before control valve</t>
  </si>
  <si>
    <t>83|93|~25~3~18~~-100~</t>
  </si>
  <si>
    <t>Pump (PCE) [25] : Pressure rise after valve pressure drop</t>
  </si>
  <si>
    <t>83|93|~25~3~16~~-100~</t>
  </si>
  <si>
    <t>Pump (PCE) [25] : Pressure drop across valve</t>
  </si>
  <si>
    <t>83|93|~25~3~12~~-100~</t>
  </si>
  <si>
    <t>Pump (PCE) [25] : Apparent isentropic efficiency</t>
  </si>
  <si>
    <t>83|93|~25~3~13~~-100~</t>
  </si>
  <si>
    <t>Pump (PCE) [25] : Shaft work per station</t>
  </si>
  <si>
    <t>82|71|~25~10~1~~-100~</t>
  </si>
  <si>
    <t>Pump (PCE) [25] : Hydraulic work per station</t>
  </si>
  <si>
    <t>82|71|~25~10~2~~-100~</t>
  </si>
  <si>
    <t>Pump (PCE) [25] : Electricity consumption per station</t>
  </si>
  <si>
    <t>83|93|~25~3~5~~-100~</t>
  </si>
  <si>
    <t>Pump (PCE) [25] : Suction flow</t>
  </si>
  <si>
    <t>83|93|~25~3~27~~-100~</t>
  </si>
  <si>
    <t>Pump (PCE) [25] : Suction pressure</t>
  </si>
  <si>
    <t>83|93|~25~3~28~~-100~</t>
  </si>
  <si>
    <t>Pump (PCE) [25] : Suction temperature</t>
  </si>
  <si>
    <t>83|93|~25~3~4~~-100~</t>
  </si>
  <si>
    <t>Pump (PCE) [25] : Suction enthalpy</t>
  </si>
  <si>
    <t>83|93|~25~3~8~~-100~</t>
  </si>
  <si>
    <t>Pump (PCE) [25] : Discharge flow</t>
  </si>
  <si>
    <t>83|93|~25~3~29~~-100~</t>
  </si>
  <si>
    <t>Pump (PCE) [25] : Discharge pressure</t>
  </si>
  <si>
    <t>83|93|~25~3~6~~-100~</t>
  </si>
  <si>
    <t>Pump (PCE) [25] : Discharge temperature</t>
  </si>
  <si>
    <t>83|93|~25~3~7~~-100~</t>
  </si>
  <si>
    <t>Pump (PCE) [25] : Discharge enthalpy</t>
  </si>
  <si>
    <t>82|71|~25~6~1~1000~-100~</t>
  </si>
  <si>
    <t>Pump (PCE) [25] : Motor: Mode</t>
  </si>
  <si>
    <t>91|~25~1~7~1000~-100~</t>
  </si>
  <si>
    <t>Pump (PCE) [25] : Motor: Nameplate power</t>
  </si>
  <si>
    <t>91|~25~1~19~1000~-100~</t>
  </si>
  <si>
    <t>Pump (PCE) [25] : Motor: Nameplate efficiency</t>
  </si>
  <si>
    <t>Pump (PCE) [25] : Motor: Nameplate / Design point load</t>
  </si>
  <si>
    <t>76|~25~2~8~1000~-100~</t>
  </si>
  <si>
    <t>Pump (PCE) [25] : Motor: Number of operating units</t>
  </si>
  <si>
    <t>93|~25~7~2~1000~-100~</t>
  </si>
  <si>
    <t>Pump (PCE) [25] : Motor: Electricity consumption</t>
  </si>
  <si>
    <t>93|~25~7~6~1000~-100~</t>
  </si>
  <si>
    <t>Pump (PCE) [25] : Motor: Shaft power</t>
  </si>
  <si>
    <t>93|~25~7~4~1000~-100~</t>
  </si>
  <si>
    <t>Pump (PCE) [25] : Motor: Efficiency</t>
  </si>
  <si>
    <t>93|~25~7~3~1000~-100~</t>
  </si>
  <si>
    <t>Pump (PCE) [25] : Motor: Electrical loss</t>
  </si>
  <si>
    <t>89|~25~3~5~1000~-100~</t>
  </si>
  <si>
    <t>Pump (PCE) [25] : Motor: Nameplate motor shaft power</t>
  </si>
  <si>
    <t>82|71|~68~10~3~~-100~</t>
  </si>
  <si>
    <t>Pump (PCE) [68] : Mode</t>
  </si>
  <si>
    <t>82|71|~68~10~7~~-100~</t>
  </si>
  <si>
    <t>Pump (PCE) [68] : Multi-pump utilization label</t>
  </si>
  <si>
    <t>82|71|~68~10~6~~-100~</t>
  </si>
  <si>
    <t>Pump (PCE) [68] : Pump head</t>
  </si>
  <si>
    <t>83|93|~68~3~15~~-100~</t>
  </si>
  <si>
    <t>Pump (PCE) [68] : Pressure rise before control valve</t>
  </si>
  <si>
    <t>83|93|~68~3~18~~-100~</t>
  </si>
  <si>
    <t>Pump (PCE) [68] : Pressure rise after valve pressure drop</t>
  </si>
  <si>
    <t>83|93|~68~3~16~~-100~</t>
  </si>
  <si>
    <t>Pump (PCE) [68] : Pressure drop across valve</t>
  </si>
  <si>
    <t>83|93|~68~3~12~~-100~</t>
  </si>
  <si>
    <t>Pump (PCE) [68] : Apparent isentropic efficiency</t>
  </si>
  <si>
    <t>83|93|~68~3~13~~-100~</t>
  </si>
  <si>
    <t>Pump (PCE) [68] : Shaft work per station</t>
  </si>
  <si>
    <t>82|71|~68~10~1~~-100~</t>
  </si>
  <si>
    <t>Pump (PCE) [68] : Hydraulic work per station</t>
  </si>
  <si>
    <t>82|71|~68~10~2~~-100~</t>
  </si>
  <si>
    <t>Pump (PCE) [68] : Electricity consumption per station</t>
  </si>
  <si>
    <t>83|93|~68~3~5~~-100~</t>
  </si>
  <si>
    <t>Pump (PCE) [68] : Suction flow</t>
  </si>
  <si>
    <t>83|93|~68~3~27~~-100~</t>
  </si>
  <si>
    <t>Pump (PCE) [68] : Suction pressure</t>
  </si>
  <si>
    <t>83|93|~68~3~28~~-100~</t>
  </si>
  <si>
    <t>Pump (PCE) [68] : Suction temperature</t>
  </si>
  <si>
    <t>83|93|~68~3~4~~-100~</t>
  </si>
  <si>
    <t>Pump (PCE) [68] : Suction enthalpy</t>
  </si>
  <si>
    <t>83|93|~68~3~8~~-100~</t>
  </si>
  <si>
    <t>Pump (PCE) [68] : Discharge flow</t>
  </si>
  <si>
    <t>83|93|~68~3~29~~-100~</t>
  </si>
  <si>
    <t>Pump (PCE) [68] : Discharge pressure</t>
  </si>
  <si>
    <t>83|93|~68~3~6~~-100~</t>
  </si>
  <si>
    <t>Pump (PCE) [68] : Discharge temperature</t>
  </si>
  <si>
    <t>83|93|~68~3~7~~-100~</t>
  </si>
  <si>
    <t>Pump (PCE) [68] : Discharge enthalpy</t>
  </si>
  <si>
    <t>82|71|~68~6~1~1000~-100~</t>
  </si>
  <si>
    <t>Pump (PCE) [68] : Motor: Mode</t>
  </si>
  <si>
    <t>91|~68~1~7~1000~-100~</t>
  </si>
  <si>
    <t>Pump (PCE) [68] : Motor: Nameplate power</t>
  </si>
  <si>
    <t>91|~68~1~19~1000~-100~</t>
  </si>
  <si>
    <t>Pump (PCE) [68] : Motor: Nameplate efficiency</t>
  </si>
  <si>
    <t>Pump (PCE) [68] : Motor: Nameplate / Design point load</t>
  </si>
  <si>
    <t>76|~68~2~8~1000~-100~</t>
  </si>
  <si>
    <t>Pump (PCE) [68] : Motor: Number of operating units</t>
  </si>
  <si>
    <t>93|~68~7~2~1000~-100~</t>
  </si>
  <si>
    <t>Pump (PCE) [68] : Motor: Electricity consumption</t>
  </si>
  <si>
    <t>93|~68~7~6~1000~-100~</t>
  </si>
  <si>
    <t>Pump (PCE) [68] : Motor: Shaft power</t>
  </si>
  <si>
    <t>93|~68~7~4~1000~-100~</t>
  </si>
  <si>
    <t>Pump (PCE) [68] : Motor: Efficiency</t>
  </si>
  <si>
    <t>93|~68~7~3~1000~-100~</t>
  </si>
  <si>
    <t>Pump (PCE) [68] : Motor: Electrical loss</t>
  </si>
  <si>
    <t>89|~68~3~5~1000~-100~</t>
  </si>
  <si>
    <t>Pump (PCE) [68] : Motor: Nameplate motor shaft power</t>
  </si>
  <si>
    <t>82|71|~111~10~3~~-100~</t>
  </si>
  <si>
    <t>Pump (PCE) [111] : Mode</t>
  </si>
  <si>
    <t>82|71|~111~10~7~~-100~</t>
  </si>
  <si>
    <t>Pump (PCE) [111] : Multi-pump utilization label</t>
  </si>
  <si>
    <t>82|71|~111~10~6~~-100~</t>
  </si>
  <si>
    <t>Pump (PCE) [111] : Pump head</t>
  </si>
  <si>
    <t>83|93|~111~3~15~~-100~</t>
  </si>
  <si>
    <t>Pump (PCE) [111] : Pressure rise before control valve</t>
  </si>
  <si>
    <t>83|93|~111~3~18~~-100~</t>
  </si>
  <si>
    <t>Pump (PCE) [111] : Pressure rise after valve pressure drop</t>
  </si>
  <si>
    <t>83|93|~111~3~16~~-100~</t>
  </si>
  <si>
    <t>Pump (PCE) [111] : Pressure drop across valve</t>
  </si>
  <si>
    <t>83|93|~111~3~12~~-100~</t>
  </si>
  <si>
    <t>Pump (PCE) [111] : Apparent isentropic efficiency</t>
  </si>
  <si>
    <t>83|93|~111~3~13~~-100~</t>
  </si>
  <si>
    <t>Pump (PCE) [111] : Shaft work per station</t>
  </si>
  <si>
    <t>82|71|~111~10~1~~-100~</t>
  </si>
  <si>
    <t>Pump (PCE) [111] : Hydraulic work per station</t>
  </si>
  <si>
    <t>82|71|~111~10~2~~-100~</t>
  </si>
  <si>
    <t>Pump (PCE) [111] : Electricity consumption per station</t>
  </si>
  <si>
    <t>83|93|~111~3~5~~-100~</t>
  </si>
  <si>
    <t>Pump (PCE) [111] : Suction flow</t>
  </si>
  <si>
    <t>83|93|~111~3~27~~-100~</t>
  </si>
  <si>
    <t>Pump (PCE) [111] : Suction pressure</t>
  </si>
  <si>
    <t>83|93|~111~3~28~~-100~</t>
  </si>
  <si>
    <t>Pump (PCE) [111] : Suction temperature</t>
  </si>
  <si>
    <t>83|93|~111~3~4~~-100~</t>
  </si>
  <si>
    <t>Pump (PCE) [111] : Suction enthalpy</t>
  </si>
  <si>
    <t>83|93|~111~3~8~~-100~</t>
  </si>
  <si>
    <t>Pump (PCE) [111] : Discharge flow</t>
  </si>
  <si>
    <t>83|93|~111~3~29~~-100~</t>
  </si>
  <si>
    <t>Pump (PCE) [111] : Discharge pressure</t>
  </si>
  <si>
    <t>83|93|~111~3~6~~-100~</t>
  </si>
  <si>
    <t>Pump (PCE) [111] : Discharge temperature</t>
  </si>
  <si>
    <t>83|93|~111~3~7~~-100~</t>
  </si>
  <si>
    <t>Pump (PCE) [111] : Discharge enthalpy</t>
  </si>
  <si>
    <t>82|71|~111~6~1~1000~-100~</t>
  </si>
  <si>
    <t>Pump (PCE) [111] : Motor: Mode</t>
  </si>
  <si>
    <t>91|~111~1~7~1000~-100~</t>
  </si>
  <si>
    <t>Pump (PCE) [111] : Motor: Nameplate power</t>
  </si>
  <si>
    <t>91|~111~1~19~1000~-100~</t>
  </si>
  <si>
    <t>Pump (PCE) [111] : Motor: Nameplate efficiency</t>
  </si>
  <si>
    <t>Pump (PCE) [111] : Motor: Nameplate / Design point load</t>
  </si>
  <si>
    <t>76|~111~2~8~1000~-100~</t>
  </si>
  <si>
    <t>Pump (PCE) [111] : Motor: Number of operating units</t>
  </si>
  <si>
    <t>93|~111~7~2~1000~-100~</t>
  </si>
  <si>
    <t>Pump (PCE) [111] : Motor: Electricity consumption</t>
  </si>
  <si>
    <t>93|~111~7~6~1000~-100~</t>
  </si>
  <si>
    <t>Pump (PCE) [111] : Motor: Shaft power</t>
  </si>
  <si>
    <t>93|~111~7~4~1000~-100~</t>
  </si>
  <si>
    <t>Pump (PCE) [111] : Motor: Efficiency</t>
  </si>
  <si>
    <t>93|~111~7~3~1000~-100~</t>
  </si>
  <si>
    <t>Pump (PCE) [111] : Motor: Electrical loss</t>
  </si>
  <si>
    <t>89|~111~3~5~1000~-100~</t>
  </si>
  <si>
    <t>Pump (PCE) [111] : Motor: Nameplate motor shaft power</t>
  </si>
  <si>
    <t>82|71|~119~10~3~~-100~</t>
  </si>
  <si>
    <t>Pump (PCE) [119] : Mode</t>
  </si>
  <si>
    <t>82|71|~119~10~7~~-100~</t>
  </si>
  <si>
    <t>Pump (PCE) [119] : Multi-pump utilization label</t>
  </si>
  <si>
    <t>82|71|~119~10~6~~-100~</t>
  </si>
  <si>
    <t>Pump (PCE) [119] : Pump head</t>
  </si>
  <si>
    <t>83|93|~119~3~15~~-100~</t>
  </si>
  <si>
    <t>Pump (PCE) [119] : Pressure rise before control valve</t>
  </si>
  <si>
    <t>83|93|~119~3~18~~-100~</t>
  </si>
  <si>
    <t>Pump (PCE) [119] : Pressure rise after valve pressure drop</t>
  </si>
  <si>
    <t>83|93|~119~3~16~~-100~</t>
  </si>
  <si>
    <t>Pump (PCE) [119] : Pressure drop across valve</t>
  </si>
  <si>
    <t>83|93|~119~3~12~~-100~</t>
  </si>
  <si>
    <t>Pump (PCE) [119] : Apparent isentropic efficiency</t>
  </si>
  <si>
    <t>83|93|~119~3~13~~-100~</t>
  </si>
  <si>
    <t>Pump (PCE) [119] : Shaft work per station</t>
  </si>
  <si>
    <t>82|71|~119~10~1~~-100~</t>
  </si>
  <si>
    <t>Pump (PCE) [119] : Hydraulic work per station</t>
  </si>
  <si>
    <t>82|71|~119~10~2~~-100~</t>
  </si>
  <si>
    <t>Pump (PCE) [119] : Electricity consumption per station</t>
  </si>
  <si>
    <t>83|93|~119~3~5~~-100~</t>
  </si>
  <si>
    <t>Pump (PCE) [119] : Suction flow</t>
  </si>
  <si>
    <t>83|93|~119~3~27~~-100~</t>
  </si>
  <si>
    <t>Pump (PCE) [119] : Suction pressure</t>
  </si>
  <si>
    <t>83|93|~119~3~28~~-100~</t>
  </si>
  <si>
    <t>Pump (PCE) [119] : Suction temperature</t>
  </si>
  <si>
    <t>83|93|~119~3~4~~-100~</t>
  </si>
  <si>
    <t>Pump (PCE) [119] : Suction enthalpy</t>
  </si>
  <si>
    <t>83|93|~119~3~8~~-100~</t>
  </si>
  <si>
    <t>Pump (PCE) [119] : Discharge flow</t>
  </si>
  <si>
    <t>83|93|~119~3~29~~-100~</t>
  </si>
  <si>
    <t>Pump (PCE) [119] : Discharge pressure</t>
  </si>
  <si>
    <t>83|93|~119~3~6~~-100~</t>
  </si>
  <si>
    <t>Pump (PCE) [119] : Discharge temperature</t>
  </si>
  <si>
    <t>83|93|~119~3~7~~-100~</t>
  </si>
  <si>
    <t>Pump (PCE) [119] : Discharge enthalpy</t>
  </si>
  <si>
    <t>82|71|~119~6~1~1000~-100~</t>
  </si>
  <si>
    <t>Pump (PCE) [119] : Motor: Mode</t>
  </si>
  <si>
    <t>91|~119~1~7~1000~-100~</t>
  </si>
  <si>
    <t>Pump (PCE) [119] : Motor: Nameplate power</t>
  </si>
  <si>
    <t>91|~119~1~19~1000~-100~</t>
  </si>
  <si>
    <t>Pump (PCE) [119] : Motor: Nameplate efficiency</t>
  </si>
  <si>
    <t>Pump (PCE) [119] : Motor: Nameplate / Design point load</t>
  </si>
  <si>
    <t>76|~119~2~8~1000~-100~</t>
  </si>
  <si>
    <t>Pump (PCE) [119] : Motor: Number of operating units</t>
  </si>
  <si>
    <t>93|~119~7~2~1000~-100~</t>
  </si>
  <si>
    <t>Pump (PCE) [119] : Motor: Electricity consumption</t>
  </si>
  <si>
    <t>93|~119~7~6~1000~-100~</t>
  </si>
  <si>
    <t>Pump (PCE) [119] : Motor: Shaft power</t>
  </si>
  <si>
    <t>93|~119~7~4~1000~-100~</t>
  </si>
  <si>
    <t>Pump (PCE) [119] : Motor: Efficiency</t>
  </si>
  <si>
    <t>93|~119~7~3~1000~-100~</t>
  </si>
  <si>
    <t>Pump (PCE) [119] : Motor: Electrical loss</t>
  </si>
  <si>
    <t>89|~119~3~5~1000~-100~</t>
  </si>
  <si>
    <t>Pump (PCE) [119] : Motor: Nameplate motor shaft power</t>
  </si>
  <si>
    <t>~27~5~3~~-137~</t>
  </si>
  <si>
    <t>Reducing Station [27] : Temperature control mode</t>
  </si>
  <si>
    <t>Outlet T</t>
  </si>
  <si>
    <t>~27~5~1~~-137~</t>
  </si>
  <si>
    <t>Reducing Station [27] : Pressure control mode</t>
  </si>
  <si>
    <t xml:space="preserve">VWO </t>
  </si>
  <si>
    <t>~27~5~2~~-137~</t>
  </si>
  <si>
    <t>Reducing Station [27] : Valve current status</t>
  </si>
  <si>
    <t>Wide open</t>
  </si>
  <si>
    <t>~27~3~1~~-137~</t>
  </si>
  <si>
    <t>Reducing Station [27] : Pressure drop @ VWO</t>
  </si>
  <si>
    <t>~27~3~21~~-137~</t>
  </si>
  <si>
    <t>Reducing Station [27] : Pressure drop</t>
  </si>
  <si>
    <t>~27~3~22~~-137~</t>
  </si>
  <si>
    <t>Reducing Station [27] : Temperature drop</t>
  </si>
  <si>
    <t>~27~3~3~~-137~</t>
  </si>
  <si>
    <t>Reducing Station [27] : Inlet pressure</t>
  </si>
  <si>
    <t>~27~3~4~~-137~</t>
  </si>
  <si>
    <t>Reducing Station [27] : Inlet temperature</t>
  </si>
  <si>
    <t>~27~3~5~~-137~</t>
  </si>
  <si>
    <t>Reducing Station [27] : Inlet mass flow</t>
  </si>
  <si>
    <t>~27~3~6~~-137~</t>
  </si>
  <si>
    <t>Reducing Station [27] : Inlet enthalpy</t>
  </si>
  <si>
    <t>~27~3~11~~-137~</t>
  </si>
  <si>
    <t>Reducing Station [27] : Outlet pressure</t>
  </si>
  <si>
    <t>~27~3~12~~-137~</t>
  </si>
  <si>
    <t>Reducing Station [27] : Outlet temperature</t>
  </si>
  <si>
    <t>~27~3~13~~-137~</t>
  </si>
  <si>
    <t>Reducing Station [27] : Outlet mass flow</t>
  </si>
  <si>
    <t>~27~3~14~~-137~</t>
  </si>
  <si>
    <t>Reducing Station [27] : Outlet enthalpy</t>
  </si>
  <si>
    <t>~27~3~9~~-137~</t>
  </si>
  <si>
    <t>Reducing Station [27] : Spray mass flow</t>
  </si>
  <si>
    <t>~27~3~10~~-137~</t>
  </si>
  <si>
    <t>Reducing Station [27] : Spray water enthalpy</t>
  </si>
  <si>
    <t>~28~5~3~~-137~</t>
  </si>
  <si>
    <t>Reducing Station [28] : Temperature control mode</t>
  </si>
  <si>
    <t>~28~5~1~~-137~</t>
  </si>
  <si>
    <t>Reducing Station [28] : Pressure control mode</t>
  </si>
  <si>
    <t>~28~5~2~~-137~</t>
  </si>
  <si>
    <t>Reducing Station [28] : Valve current status</t>
  </si>
  <si>
    <t>~28~3~1~~-137~</t>
  </si>
  <si>
    <t>Reducing Station [28] : Pressure drop @ VWO</t>
  </si>
  <si>
    <t>~28~3~21~~-137~</t>
  </si>
  <si>
    <t>Reducing Station [28] : Pressure drop</t>
  </si>
  <si>
    <t>~28~3~22~~-137~</t>
  </si>
  <si>
    <t>Reducing Station [28] : Temperature drop</t>
  </si>
  <si>
    <t>~28~3~3~~-137~</t>
  </si>
  <si>
    <t>Reducing Station [28] : Inlet pressure</t>
  </si>
  <si>
    <t>~28~3~4~~-137~</t>
  </si>
  <si>
    <t>Reducing Station [28] : Inlet temperature</t>
  </si>
  <si>
    <t>~28~3~5~~-137~</t>
  </si>
  <si>
    <t>Reducing Station [28] : Inlet mass flow</t>
  </si>
  <si>
    <t>~28~3~6~~-137~</t>
  </si>
  <si>
    <t>Reducing Station [28] : Inlet enthalpy</t>
  </si>
  <si>
    <t>~28~3~11~~-137~</t>
  </si>
  <si>
    <t>Reducing Station [28] : Outlet pressure</t>
  </si>
  <si>
    <t>~28~3~12~~-137~</t>
  </si>
  <si>
    <t>Reducing Station [28] : Outlet temperature</t>
  </si>
  <si>
    <t>~28~3~13~~-137~</t>
  </si>
  <si>
    <t>Reducing Station [28] : Outlet mass flow</t>
  </si>
  <si>
    <t>~28~3~14~~-137~</t>
  </si>
  <si>
    <t>Reducing Station [28] : Outlet enthalpy</t>
  </si>
  <si>
    <t>~28~3~9~~-137~</t>
  </si>
  <si>
    <t>Reducing Station [28] : Spray mass flow</t>
  </si>
  <si>
    <t>~28~3~10~~-137~</t>
  </si>
  <si>
    <t>Reducing Station [28] : Spray water enthalpy</t>
  </si>
  <si>
    <t>91|~34~1~13~~-127~</t>
  </si>
  <si>
    <t>Shell-Tube Water Heater (PCE) [34] - GSC : Shell pressure</t>
  </si>
  <si>
    <t>91|~34~1~71~~-127~</t>
  </si>
  <si>
    <t>Shell-Tube Water Heater (PCE) [34] - GSC : Saturation temperature</t>
  </si>
  <si>
    <t>89|~34~3~7~~-127~</t>
  </si>
  <si>
    <t>Shell-Tube Water Heater (PCE) [34] - GSC : Total heat transfer</t>
  </si>
  <si>
    <t>91|~34~1~101~~-127~</t>
  </si>
  <si>
    <t>Shell-Tube Water Heater (PCE) [34] - GSC : Feedwater temperature rise (overall)</t>
  </si>
  <si>
    <t>82|71|~34~5~2~~-127~</t>
  </si>
  <si>
    <t>Shell-Tube Water Heater (PCE) [34] - GSC : Terminal difference</t>
  </si>
  <si>
    <t>91|~34~1~45~~-127~</t>
  </si>
  <si>
    <t>Shell-Tube Water Heater (PCE) [34] - GSC : Total heat transfer area</t>
  </si>
  <si>
    <t>91|~34~1~82~~-127~</t>
  </si>
  <si>
    <t>Shell-Tube Water Heater (PCE) [34] - GSC : Nameplate steam pressure</t>
  </si>
  <si>
    <t>89|~34~3~52~~-127~</t>
  </si>
  <si>
    <t>Shell-Tube Water Heater (PCE) [34] - GSC : Shell length</t>
  </si>
  <si>
    <t>89|~34~3~53~~-127~</t>
  </si>
  <si>
    <t>Shell-Tube Water Heater (PCE) [34] - GSC : Shell inner diameter</t>
  </si>
  <si>
    <t>89|~34~3~56~~-127~</t>
  </si>
  <si>
    <t>Shell-Tube Water Heater (PCE) [34] - GSC : Overall length</t>
  </si>
  <si>
    <t>89|~34~3~27~~-127~</t>
  </si>
  <si>
    <t>Shell-Tube Water Heater (PCE) [34] - GSC : Overall outer diameter</t>
  </si>
  <si>
    <t>89|~34~3~45~~-127~</t>
  </si>
  <si>
    <t>Shell-Tube Water Heater (PCE) [34] - GSC : Total dry weight</t>
  </si>
  <si>
    <t>89|~34~3~57~~-127~</t>
  </si>
  <si>
    <t>Shell-Tube Water Heater (PCE) [34] - GSC : Total operating (wet) weight</t>
  </si>
  <si>
    <t>82|71|~34~5~5~~-127~</t>
  </si>
  <si>
    <t>Shell-Tube Water Heater (PCE) [34] - GSC : Total estimated installed cost</t>
  </si>
  <si>
    <t>93|~1~3~1~~-7~</t>
  </si>
  <si>
    <t>Splitter [1] : Actual flow fraction of 1st clockwise outlet</t>
  </si>
  <si>
    <t>93|~1~3~3~~-7~</t>
  </si>
  <si>
    <t>Splitter [1] : Actual flow fraction of 3rd clockwise outlet</t>
  </si>
  <si>
    <t>93|~14~3~2~~-7~</t>
  </si>
  <si>
    <t>Splitter [14] : Actual flow fraction of 2nd clockwise outlet</t>
  </si>
  <si>
    <t>93|~14~3~3~~-7~</t>
  </si>
  <si>
    <t>Splitter [14] : Actual flow fraction of 3rd clockwise outlet</t>
  </si>
  <si>
    <t>93|~15~3~2~~-7~</t>
  </si>
  <si>
    <t>Splitter [15] : Actual flow fraction of 2nd clockwise outlet</t>
  </si>
  <si>
    <t>93|~15~3~3~~-7~</t>
  </si>
  <si>
    <t>Splitter [15] : Actual flow fraction of 3rd clockwise outlet</t>
  </si>
  <si>
    <t>93|~16~3~2~~-7~</t>
  </si>
  <si>
    <t>Splitter [16] : Actual flow fraction of 2nd clockwise outlet</t>
  </si>
  <si>
    <t>93|~16~3~3~~-7~</t>
  </si>
  <si>
    <t>Splitter [16] : Actual flow fraction of 3rd clockwise outlet</t>
  </si>
  <si>
    <t>93|~21~3~2~~-7~</t>
  </si>
  <si>
    <t>Splitter [21] : Actual flow fraction of 2nd clockwise outlet</t>
  </si>
  <si>
    <t>93|~21~3~3~~-7~</t>
  </si>
  <si>
    <t>Splitter [21] : Actual flow fraction of 3rd clockwise outlet</t>
  </si>
  <si>
    <t>93|~22~3~2~~-7~</t>
  </si>
  <si>
    <t>Splitter [22] : Actual flow fraction of 2nd clockwise outlet</t>
  </si>
  <si>
    <t>93|~22~3~3~~-7~</t>
  </si>
  <si>
    <t>Splitter [22] : Actual flow fraction of 3rd clockwise outlet</t>
  </si>
  <si>
    <t>93|~29~3~1~~-7~</t>
  </si>
  <si>
    <t>Splitter [29] : Actual flow fraction of 1st clockwise outlet</t>
  </si>
  <si>
    <t>93|~29~3~3~~-7~</t>
  </si>
  <si>
    <t>Splitter [29] : Actual flow fraction of 3rd clockwise outlet</t>
  </si>
  <si>
    <t>93|~32~3~1~~-7~</t>
  </si>
  <si>
    <t>Splitter [32] : Actual flow fraction of 1st clockwise outlet</t>
  </si>
  <si>
    <t>93|~32~3~3~~-7~</t>
  </si>
  <si>
    <t>Splitter [32] : Actual flow fraction of 3rd clockwise outlet</t>
  </si>
  <si>
    <t>93|~67~3~1~~-7~</t>
  </si>
  <si>
    <t>Splitter [67] : Actual flow fraction of 1st clockwise outlet</t>
  </si>
  <si>
    <t>93|~67~3~3~~-7~</t>
  </si>
  <si>
    <t>Splitter [67] : Actual flow fraction of 3rd clockwise outlet</t>
  </si>
  <si>
    <t>82|71|~43~6~2~~-121~</t>
  </si>
  <si>
    <t>Boiler Assembly [1]: Concrete Stack [43] - Concrete Stack : Mode</t>
  </si>
  <si>
    <t>93|~43~4~11~~-121~</t>
  </si>
  <si>
    <t>Boiler Assembly [1]: Concrete Stack [43] - Concrete Stack : Exit temperature</t>
  </si>
  <si>
    <t>93|~43~4~48~~-121~</t>
  </si>
  <si>
    <t>Boiler Assembly [1]: Concrete Stack [43] - Concrete Stack : Water dew point temperature</t>
  </si>
  <si>
    <t>93|~43~4~47~~-121~</t>
  </si>
  <si>
    <t>Boiler Assembly [1]: Concrete Stack [43] - Concrete Stack : Sulfur dew point temperature</t>
  </si>
  <si>
    <t>93|~43~4~65~~-121~</t>
  </si>
  <si>
    <t>Boiler Assembly [1]: Concrete Stack [43] - Concrete Stack : CO2 emission</t>
  </si>
  <si>
    <t>93|~43~4~16~~-121~</t>
  </si>
  <si>
    <t>Boiler Assembly [1]: Concrete Stack [43] - Concrete Stack : Exhaust gas O2 mol%</t>
  </si>
  <si>
    <t>93|~43~4~17~~-121~</t>
  </si>
  <si>
    <t>Boiler Assembly [1]: Concrete Stack [43] - Concrete Stack : Exhaust gas CO2 mol%</t>
  </si>
  <si>
    <t>93|~43~4~18~~-121~</t>
  </si>
  <si>
    <t>Boiler Assembly [1]: Concrete Stack [43] - Concrete Stack : Exhaust gas H2O mol%</t>
  </si>
  <si>
    <t>82|71|~43~6~3~~-121~</t>
  </si>
  <si>
    <t>Boiler Assembly [1]: Concrete Stack [43] - Concrete Stack : Exhaust gas N2 mol%</t>
  </si>
  <si>
    <t>82|71|~43~6~5~~-121~</t>
  </si>
  <si>
    <t>Boiler Assembly [1]: Concrete Stack [43] - Concrete Stack : Exhaust gas Ar mol%</t>
  </si>
  <si>
    <t>93|~43~4~36~~-121~</t>
  </si>
  <si>
    <t>Boiler Assembly [1]: Concrete Stack [43] - Concrete Stack : Exhaust gas SO2 mol%</t>
  </si>
  <si>
    <t>93|~43~4~43~~-121~</t>
  </si>
  <si>
    <t>Boiler Assembly [1]: Concrete Stack [43] - Concrete Stack : Exhaust gas SO2 content (energy basis)</t>
  </si>
  <si>
    <t>93|~43~4~44~~-121~</t>
  </si>
  <si>
    <t>Boiler Assembly [1]: Concrete Stack [43] - Concrete Stack : Exhaust gas SO2 content (volume basis, @ 6% O2, dry)</t>
  </si>
  <si>
    <t>93|~43~4~45~~-121~</t>
  </si>
  <si>
    <t>Boiler Assembly [1]: Concrete Stack [43] - Concrete Stack : Exhaust gas SO2 content (ppmv, @ 6% O2, dry)</t>
  </si>
  <si>
    <t>93|~43~4~40~~-121~</t>
  </si>
  <si>
    <t>Boiler Assembly [1]: Concrete Stack [43] - Concrete Stack : Exhaust gas dust flow</t>
  </si>
  <si>
    <t>93|~43~4~41~~-121~</t>
  </si>
  <si>
    <t>Boiler Assembly [1]: Concrete Stack [43] - Concrete Stack : Exhaust gas dust load (energy basis)</t>
  </si>
  <si>
    <t>93|~43~4~42~~-121~</t>
  </si>
  <si>
    <t>Boiler Assembly [1]: Concrete Stack [43] - Concrete Stack : Exhaust gas dust load (volume basis)</t>
  </si>
  <si>
    <t>93|~43~4~46~~-121~</t>
  </si>
  <si>
    <t>Boiler Assembly [1]: Concrete Stack [43] - Concrete Stack : Plume visibility index</t>
  </si>
  <si>
    <t>93|~43~4~64~~-121~</t>
  </si>
  <si>
    <t>Boiler Assembly [1]: Concrete Stack [43] - Concrete Stack : HCL mass flow in exit gas</t>
  </si>
  <si>
    <t>93|~43~4~60~~-121~</t>
  </si>
  <si>
    <t>Boiler Assembly [1]: Concrete Stack [43] - Concrete Stack : Hg mass flow in exit gas</t>
  </si>
  <si>
    <t>91|~43~1~11~100~-121~</t>
  </si>
  <si>
    <t>Boiler Assembly [1]: Concrete Stack [43] - Concrete Stack : Reference O2 content</t>
  </si>
  <si>
    <t>90|~43~4~2~100~-121~</t>
  </si>
  <si>
    <t>Boiler Assembly [1]: Concrete Stack [43] - Concrete Stack : Actual O2 content in exit gas</t>
  </si>
  <si>
    <t>90|~43~4~4~100~-121~</t>
  </si>
  <si>
    <t>Boiler Assembly [1]: Concrete Stack [43] - Concrete Stack : H2O content in exit gas</t>
  </si>
  <si>
    <t>93|~43~2~6~100~-121~</t>
  </si>
  <si>
    <t>Boiler Assembly [1]: Concrete Stack [43] - Concrete Stack : NOx mass flow in exit gas</t>
  </si>
  <si>
    <t>93|~43~2~10~100~-121~</t>
  </si>
  <si>
    <t>Boiler Assembly [1]: Concrete Stack [43] - Concrete Stack : NOx volume concentration in exit gas, wet basis, actual O2% (ppmv)</t>
  </si>
  <si>
    <t>93|~43~2~13~100~-121~</t>
  </si>
  <si>
    <t>Boiler Assembly [1]: Concrete Stack [43] - Concrete Stack : NOx volume concentration in exit gas, dry basis, actual O2% (ppmv)</t>
  </si>
  <si>
    <t>93|~43~2~16~100~-121~</t>
  </si>
  <si>
    <t>Boiler Assembly [1]: Concrete Stack [43] - Concrete Stack : NOx volume concentration in exit gas, dry basis, ref. O2% (ppmv)</t>
  </si>
  <si>
    <t>93|~43~2~20~100~-121~</t>
  </si>
  <si>
    <t>Boiler Assembly [1]: Concrete Stack [43] - Concrete Stack : NOx mass concentration in exit gas, wet basis, actual O2% (ppm)</t>
  </si>
  <si>
    <t>93|~43~2~7~100~-121~</t>
  </si>
  <si>
    <t>Boiler Assembly [1]: Concrete Stack [43] - Concrete Stack : CO mass flow in exit gas</t>
  </si>
  <si>
    <t>93|~43~2~11~100~-121~</t>
  </si>
  <si>
    <t>Boiler Assembly [1]: Concrete Stack [43] - Concrete Stack : CO volume concentration in exit gas, wet basis, actual O2% (ppmv)</t>
  </si>
  <si>
    <t>93|~43~2~14~100~-121~</t>
  </si>
  <si>
    <t>Boiler Assembly [1]: Concrete Stack [43] - Concrete Stack : CO volume concentration in exit gas, dry basis, actual O2% (ppmv)</t>
  </si>
  <si>
    <t>93|~43~2~17~100~-121~</t>
  </si>
  <si>
    <t>Boiler Assembly [1]: Concrete Stack [43] - Concrete Stack : CO volume concentration in exit gas, dry basis, ref. O2% (ppmv)</t>
  </si>
  <si>
    <t>93|~43~2~21~100~-121~</t>
  </si>
  <si>
    <t>Boiler Assembly [1]: Concrete Stack [43] - Concrete Stack : CO mass concentration in exit gas, wet basis, actual O2% (ppm)</t>
  </si>
  <si>
    <t>93|~43~2~8~100~-121~</t>
  </si>
  <si>
    <t>Boiler Assembly [1]: Concrete Stack [43] - Concrete Stack : UHC mass flow in exit gas</t>
  </si>
  <si>
    <t>93|~43~2~12~100~-121~</t>
  </si>
  <si>
    <t>Boiler Assembly [1]: Concrete Stack [43] - Concrete Stack : UHC volume concentration in exit gas, wet basis, actual O2% (ppmv)</t>
  </si>
  <si>
    <t>93|~43~2~15~100~-121~</t>
  </si>
  <si>
    <t>Boiler Assembly [1]: Concrete Stack [43] - Concrete Stack : UHC volume concentration in exit gas, dry basis, actual O2% (ppmv)</t>
  </si>
  <si>
    <t>93|~43~2~18~100~-121~</t>
  </si>
  <si>
    <t>Boiler Assembly [1]: Concrete Stack [43] - Concrete Stack : UHC volume concentration in exit gas, dry basis, ref. O2% (ppmv)</t>
  </si>
  <si>
    <t>93|~43~2~22~100~-121~</t>
  </si>
  <si>
    <t>Boiler Assembly [1]: Concrete Stack [43] - Concrete Stack : UHC mass concentration in exit gas, wet basis, actual O2% (ppm)</t>
  </si>
  <si>
    <t>~26~10~1~~-115~</t>
  </si>
  <si>
    <t>Boiler Assembly [1]: Superheater (PCE) [26] - FINAL SH : Mode</t>
  </si>
  <si>
    <t>~26~1~35~~-115~</t>
  </si>
  <si>
    <t>Boiler Assembly [1]: Superheater (PCE) [26] - FINAL SH : Steam inlet mass flow</t>
  </si>
  <si>
    <t>~26~1~36~~-115~</t>
  </si>
  <si>
    <t>Boiler Assembly [1]: Superheater (PCE) [26] - FINAL SH : Steam inlet pressure</t>
  </si>
  <si>
    <t>~26~1~38~~-115~</t>
  </si>
  <si>
    <t>Boiler Assembly [1]: Superheater (PCE) [26] - FINAL SH : Steam inlet enthalpy</t>
  </si>
  <si>
    <t>~26~1~37~~-115~</t>
  </si>
  <si>
    <t>Boiler Assembly [1]: Superheater (PCE) [26] - FINAL SH : Steam inlet temperature</t>
  </si>
  <si>
    <t>~26~3~12~~-115~</t>
  </si>
  <si>
    <t>Boiler Assembly [1]: Superheater (PCE) [26] - FINAL SH : Steam exit mass flow</t>
  </si>
  <si>
    <t>~26~3~13~~-115~</t>
  </si>
  <si>
    <t>Boiler Assembly [1]: Superheater (PCE) [26] - FINAL SH : Steam exit pressure</t>
  </si>
  <si>
    <t>~26~3~14~~-115~</t>
  </si>
  <si>
    <t>Boiler Assembly [1]: Superheater (PCE) [26] - FINAL SH : Steam exit temperature</t>
  </si>
  <si>
    <t>~26~3~15~~-115~</t>
  </si>
  <si>
    <t>Boiler Assembly [1]: Superheater (PCE) [26] - FINAL SH : Steam exit enthalpy</t>
  </si>
  <si>
    <t>~26~1~24~~-115~</t>
  </si>
  <si>
    <t>Boiler Assembly [1]: Superheater (PCE) [26] - FINAL SH : Gas mass flow</t>
  </si>
  <si>
    <t>~26~1~105~~-115~</t>
  </si>
  <si>
    <t>Boiler Assembly [1]: Superheater (PCE) [26] - FINAL SH : Flyash mass flow</t>
  </si>
  <si>
    <t>~26~1~26~~-115~</t>
  </si>
  <si>
    <t>Boiler Assembly [1]: Superheater (PCE) [26] - FINAL SH : Gas inlet temperature</t>
  </si>
  <si>
    <t>~26~3~3~~-115~</t>
  </si>
  <si>
    <t>Boiler Assembly [1]: Superheater (PCE) [26] - FINAL SH : Gas exit temperature</t>
  </si>
  <si>
    <t>~26~3~19~~-115~</t>
  </si>
  <si>
    <t>Boiler Assembly [1]: Superheater (PCE) [26] - FINAL SH : Heat transfer to steam</t>
  </si>
  <si>
    <t>~26~3~26~~-115~</t>
  </si>
  <si>
    <t>Boiler Assembly [1]: Superheater (PCE) [26] - FINAL SH : Heat loss</t>
  </si>
  <si>
    <t>~26~1~16~~-115~</t>
  </si>
  <si>
    <t>Boiler Assembly [1]: Superheater (PCE) [26] - FINAL SH : Radiant heat influx</t>
  </si>
  <si>
    <t>~26~3~29~~-115~</t>
  </si>
  <si>
    <t>Boiler Assembly [1]: Superheater (PCE) [26] - FINAL SH : Gas side pressure drop</t>
  </si>
  <si>
    <t>~26~3~28~~-115~</t>
  </si>
  <si>
    <t>Boiler Assembly [1]: Superheater (PCE) [26] - FINAL SH : Steam side pressure drop</t>
  </si>
  <si>
    <t>~38~10~1~~-115~</t>
  </si>
  <si>
    <t>Boiler Assembly [1]: Superheater (PCE) [38] - PLATEN SH : Mode</t>
  </si>
  <si>
    <t>~38~1~35~~-115~</t>
  </si>
  <si>
    <t>Boiler Assembly [1]: Superheater (PCE) [38] - PLATEN SH : Steam inlet mass flow</t>
  </si>
  <si>
    <t>~38~1~36~~-115~</t>
  </si>
  <si>
    <t>Boiler Assembly [1]: Superheater (PCE) [38] - PLATEN SH : Steam inlet pressure</t>
  </si>
  <si>
    <t>~38~1~38~~-115~</t>
  </si>
  <si>
    <t>Boiler Assembly [1]: Superheater (PCE) [38] - PLATEN SH : Steam inlet enthalpy</t>
  </si>
  <si>
    <t>~38~1~37~~-115~</t>
  </si>
  <si>
    <t>Boiler Assembly [1]: Superheater (PCE) [38] - PLATEN SH : Steam inlet temperature</t>
  </si>
  <si>
    <t>~38~3~12~~-115~</t>
  </si>
  <si>
    <t>Boiler Assembly [1]: Superheater (PCE) [38] - PLATEN SH : Steam exit mass flow</t>
  </si>
  <si>
    <t>~38~3~13~~-115~</t>
  </si>
  <si>
    <t>Boiler Assembly [1]: Superheater (PCE) [38] - PLATEN SH : Steam exit pressure</t>
  </si>
  <si>
    <t>~38~3~14~~-115~</t>
  </si>
  <si>
    <t>Boiler Assembly [1]: Superheater (PCE) [38] - PLATEN SH : Steam exit temperature</t>
  </si>
  <si>
    <t>~38~3~15~~-115~</t>
  </si>
  <si>
    <t>Boiler Assembly [1]: Superheater (PCE) [38] - PLATEN SH : Steam exit enthalpy</t>
  </si>
  <si>
    <t>~38~1~24~~-115~</t>
  </si>
  <si>
    <t>Boiler Assembly [1]: Superheater (PCE) [38] - PLATEN SH : Gas mass flow</t>
  </si>
  <si>
    <t>~38~1~105~~-115~</t>
  </si>
  <si>
    <t>Boiler Assembly [1]: Superheater (PCE) [38] - PLATEN SH : Flyash mass flow</t>
  </si>
  <si>
    <t>~38~1~26~~-115~</t>
  </si>
  <si>
    <t>Boiler Assembly [1]: Superheater (PCE) [38] - PLATEN SH : Gas inlet temperature</t>
  </si>
  <si>
    <t>~38~3~3~~-115~</t>
  </si>
  <si>
    <t>Boiler Assembly [1]: Superheater (PCE) [38] - PLATEN SH : Gas exit temperature</t>
  </si>
  <si>
    <t>~38~3~19~~-115~</t>
  </si>
  <si>
    <t>Boiler Assembly [1]: Superheater (PCE) [38] - PLATEN SH : Heat transfer to steam</t>
  </si>
  <si>
    <t>~38~3~26~~-115~</t>
  </si>
  <si>
    <t>Boiler Assembly [1]: Superheater (PCE) [38] - PLATEN SH : Heat loss</t>
  </si>
  <si>
    <t>~38~1~16~~-115~</t>
  </si>
  <si>
    <t>Boiler Assembly [1]: Superheater (PCE) [38] - PLATEN SH : Radiant heat influx</t>
  </si>
  <si>
    <t>~38~3~29~~-115~</t>
  </si>
  <si>
    <t>Boiler Assembly [1]: Superheater (PCE) [38] - PLATEN SH : Gas side pressure drop</t>
  </si>
  <si>
    <t>~38~3~28~~-115~</t>
  </si>
  <si>
    <t>Boiler Assembly [1]: Superheater (PCE) [38] - PLATEN SH : Steam side pressure drop</t>
  </si>
  <si>
    <t>~31~5~1~~-32~</t>
  </si>
  <si>
    <t>Valve [31] : Pressure control mode</t>
  </si>
  <si>
    <t>Up set point</t>
  </si>
  <si>
    <t>~31~5~2~~-32~</t>
  </si>
  <si>
    <t>Valve [31] : Valve current status</t>
  </si>
  <si>
    <t>Partially open</t>
  </si>
  <si>
    <t>~31~3~1~~-32~</t>
  </si>
  <si>
    <t>Valve [31] : Pressure drop @ VWO</t>
  </si>
  <si>
    <t>~31~3~10~~-32~</t>
  </si>
  <si>
    <t>Valve [31] : Pressure drop</t>
  </si>
  <si>
    <t>~31~3~3~~-32~</t>
  </si>
  <si>
    <t>Valve [31] : Inlet pressure</t>
  </si>
  <si>
    <t>~31~3~4~~-32~</t>
  </si>
  <si>
    <t>Valve [31] : Inlet temperature</t>
  </si>
  <si>
    <t>~31~3~5~~-32~</t>
  </si>
  <si>
    <t>Valve [31] : Inlet enthalpy</t>
  </si>
  <si>
    <t>~31~3~6~~-32~</t>
  </si>
  <si>
    <t>Valve [31] : Inlet mass flow</t>
  </si>
  <si>
    <t>~31~3~7~~-32~</t>
  </si>
  <si>
    <t>Valve [31] : Outlet pressure</t>
  </si>
  <si>
    <t>~31~3~8~~-32~</t>
  </si>
  <si>
    <t>Valve [31] : Outlet temperature</t>
  </si>
  <si>
    <t>~31~3~9~~-32~</t>
  </si>
  <si>
    <t>Valve [31] : Outlet enthalpy</t>
  </si>
  <si>
    <t>93|~30~3~1~~-14~</t>
  </si>
  <si>
    <t>93|~30~3~2~~-14~</t>
  </si>
  <si>
    <t>Water Sink [30] : Temperature</t>
  </si>
  <si>
    <t>93|~30~3~3~~-14~</t>
  </si>
  <si>
    <t>Water Sink [30] : Enthalpy</t>
  </si>
  <si>
    <t>93|~30~3~4~~-14~</t>
  </si>
  <si>
    <t>Water Sink [30] : Mass flow</t>
  </si>
  <si>
    <t>93|~109~3~1~~-14~</t>
  </si>
  <si>
    <t>93|~109~3~2~~-14~</t>
  </si>
  <si>
    <t>Water Sink [109] : Temperature</t>
  </si>
  <si>
    <t>93|~109~3~3~~-14~</t>
  </si>
  <si>
    <t>Water Sink [109] : Enthalpy</t>
  </si>
  <si>
    <t>93|~109~3~4~~-14~</t>
  </si>
  <si>
    <t>Water Sink [109] : Mass flow</t>
  </si>
  <si>
    <t>93|~24~3~1~~-9~</t>
  </si>
  <si>
    <t>ST Assembly [1]: Water Source [24] : Pressure</t>
  </si>
  <si>
    <t>93|~24~3~2~~-9~</t>
  </si>
  <si>
    <t>ST Assembly [1]: Water Source [24] : Temperature</t>
  </si>
  <si>
    <t>93|~24~3~3~~-9~</t>
  </si>
  <si>
    <t>ST Assembly [1]: Water Source [24] : Enthalpy</t>
  </si>
  <si>
    <t>93|~24~3~4~~-9~</t>
  </si>
  <si>
    <t>ST Assembly [1]: Water Source [24] : Mass flow</t>
  </si>
  <si>
    <t>93|~35~3~1~~-9~</t>
  </si>
  <si>
    <t>ST Assembly [1]: Water Source [35] : Pressure</t>
  </si>
  <si>
    <t>93|~35~3~2~~-9~</t>
  </si>
  <si>
    <t>ST Assembly [1]: Water Source [35] : Temperature</t>
  </si>
  <si>
    <t>93|~35~3~3~~-9~</t>
  </si>
  <si>
    <t>ST Assembly [1]: Water Source [35] : Enthalpy</t>
  </si>
  <si>
    <t>93|~35~3~4~~-9~</t>
  </si>
  <si>
    <t>ST Assembly [1]: Water Source [35] : Mass flow</t>
  </si>
  <si>
    <t>93|~110~3~1~~-9~</t>
  </si>
  <si>
    <t>93|~110~3~2~~-9~</t>
  </si>
  <si>
    <t>93|~110~3~3~~-9~</t>
  </si>
  <si>
    <t>Water Source [110] : Enthalpy</t>
  </si>
  <si>
    <t>93|~110~3~4~~-9~</t>
  </si>
  <si>
    <t>~101~10~1~~-104~</t>
  </si>
  <si>
    <t>Water-cooled Condenser (PCE) [101] : Mode</t>
  </si>
  <si>
    <t>~101~3~27~~-104~</t>
  </si>
  <si>
    <t>~101~3~26~~-104~</t>
  </si>
  <si>
    <t>Water-cooled Condenser (PCE) [101] : Saturation temperature</t>
  </si>
  <si>
    <t>~101~3~21~~-104~</t>
  </si>
  <si>
    <t>Water-cooled Condenser (PCE) [101] : Condenser heat rejection (per unit)</t>
  </si>
  <si>
    <t>~101~3~23~~-104~</t>
  </si>
  <si>
    <t>Water-cooled Condenser (PCE) [101] : Cooling water-side pressure drop</t>
  </si>
  <si>
    <t>86|87|68|86|86|~4~4~31~~-4100~</t>
  </si>
  <si>
    <t>ST Assembly [1]: Current generator power</t>
  </si>
  <si>
    <t>86|87|68|86|86|~4~4~4~~-4100~</t>
  </si>
  <si>
    <t>ST Assembly [1]: Current generator efficiency</t>
  </si>
  <si>
    <t>86|87|68|86|86|~4~4~6~~-4100~</t>
  </si>
  <si>
    <t>ST Assembly [1]: Current ST lube oil pump auxiliary</t>
  </si>
  <si>
    <t>86|87|68|86|86|~4~4~7~~-4100~</t>
  </si>
  <si>
    <t>ST Assembly [1]: Current ST misc auxiliary</t>
  </si>
  <si>
    <t>86|87|68|86|86|~4~3~24~~-4100~</t>
  </si>
  <si>
    <t>ST Assembly [1]: Nameplate capacity</t>
  </si>
  <si>
    <t>MVA</t>
  </si>
  <si>
    <t>86|87|68|86|86|~4~1~19~~-4100~</t>
  </si>
  <si>
    <t>ST Assembly [1]: Design point generator power factor</t>
  </si>
  <si>
    <t>86|87|68|86|86|~4~1~21~~-4100~</t>
  </si>
  <si>
    <t>ST Assembly [1]: Design point generator efficiency</t>
  </si>
  <si>
    <t>86|87|68|86|86|~4~3~25~~-4100~</t>
  </si>
  <si>
    <t>ST Assembly [1]: Nameplate throttle pressure</t>
  </si>
  <si>
    <t>86|87|68|86|86|~4~3~26~~-4100~</t>
  </si>
  <si>
    <t>ST Assembly [1]: Nameplate throttle temperature</t>
  </si>
  <si>
    <t>86|87|68|86|86|~4~3~27~~-4100~</t>
  </si>
  <si>
    <t>ST Assembly [1]: Nameplate throttle mass flow</t>
  </si>
  <si>
    <t>86|87|68|86|86|~4~2~22~~-4100~</t>
  </si>
  <si>
    <t>ST Assembly [1]: Number of LPT exhaust annuli</t>
  </si>
  <si>
    <t>86|87|68|86|86|~4~3~28~~-4100~</t>
  </si>
  <si>
    <t>ST Assembly [1]: Number of extraction/admission ports</t>
  </si>
  <si>
    <t>86|87|68|86|86|~4~3~29~~-4100~</t>
  </si>
  <si>
    <t>ST Assembly [1]: Number of auto extraction/admission ports</t>
  </si>
  <si>
    <t>82|71|~4~6~1~2000~-4100~</t>
  </si>
  <si>
    <t>ST Assembly [1]: Generator mode</t>
  </si>
  <si>
    <t>91|~4~1~7~2000~-4100~</t>
  </si>
  <si>
    <t>ST Assembly [1]: Generator nameplate power</t>
  </si>
  <si>
    <t>91|~4~1~19~2000~-4100~</t>
  </si>
  <si>
    <t>ST Assembly [1]: Generator nameplate efficiency</t>
  </si>
  <si>
    <t>ST Assembly [1]: Generator nameplate / design point load</t>
  </si>
  <si>
    <t>76|~4~2~8~2000~-4100~</t>
  </si>
  <si>
    <t>ST Assembly [1]: Generator number of operating units</t>
  </si>
  <si>
    <t>93|~4~7~2~2000~-4100~</t>
  </si>
  <si>
    <t>ST Assembly [1]: Generator power output</t>
  </si>
  <si>
    <t>93|~4~7~6~2000~-4100~</t>
  </si>
  <si>
    <t>ST Assembly [1]: Generator shaft power</t>
  </si>
  <si>
    <t>93|~4~7~4~2000~-4100~</t>
  </si>
  <si>
    <t>ST Assembly [1]: Generator generator efficiency</t>
  </si>
  <si>
    <t>93|~4~7~3~2000~-4100~</t>
  </si>
  <si>
    <t>ST Assembly [1]: Generator total loss</t>
  </si>
  <si>
    <t>93|~4~7~28~2000~-4100~</t>
  </si>
  <si>
    <t>ST Assembly [1]: Generator electrical &amp; windage loss</t>
  </si>
  <si>
    <t>93|~4~7~29~2000~-4100~</t>
  </si>
  <si>
    <t>ST Assembly [1]: Generator mechanical loss</t>
  </si>
  <si>
    <t>86|87|68|86|86|~4~3~30~~-4100~</t>
  </si>
  <si>
    <t>ST Assembly [1]: Steam turbine length</t>
  </si>
  <si>
    <t>86|87|68|86|86|~4~3~31~~-4100~</t>
  </si>
  <si>
    <t>ST Assembly [1]: Steam turbine width</t>
  </si>
  <si>
    <t>86|87|68|86|86|~4~3~32~~-4100~</t>
  </si>
  <si>
    <t>ST Assembly [1]: Steam turbine weight</t>
  </si>
  <si>
    <t>86|87|68|86|86|~4~3~34~~-4100~</t>
  </si>
  <si>
    <t>ST Assembly [1]: Generator length</t>
  </si>
  <si>
    <t>86|87|68|86|86|~4~3~35~~-4100~</t>
  </si>
  <si>
    <t>ST Assembly [1]: Generator width</t>
  </si>
  <si>
    <t>86|87|68|86|86|~4~3~36~~-4100~</t>
  </si>
  <si>
    <t>ST Assembly [1]: Generator weight</t>
  </si>
  <si>
    <t>86|87|68|86|86|~4~3~37~~-4100~</t>
  </si>
  <si>
    <t>ST Assembly [1]: Overall steam turbine and generator length</t>
  </si>
  <si>
    <t>86|87|68|86|86|~4~3~38~~-4100~</t>
  </si>
  <si>
    <t>ST Assembly [1]: Overall steam turbine and generator width</t>
  </si>
  <si>
    <t>86|87|68|86|86|~4~3~39~~-4100~</t>
  </si>
  <si>
    <t>ST Assembly [1]: Overall steam turbine and generator weight</t>
  </si>
  <si>
    <t>86|87|68|86|86|~4~3~40~~-4100~</t>
  </si>
  <si>
    <t>ST Assembly [1]: Foundation length</t>
  </si>
  <si>
    <t>86|87|68|86|86|~4~3~41~~-4100~</t>
  </si>
  <si>
    <t>ST Assembly [1]: Foundation width</t>
  </si>
  <si>
    <t>86|87|68|86|86|~4~3~6~~-4100~</t>
  </si>
  <si>
    <t>ST Assembly [1]: Steam turbine package reference cost</t>
  </si>
  <si>
    <t>86|87|68|86|86|~4~10~1~~-4100~</t>
  </si>
  <si>
    <t>ST Assembly [1]: Total estimated installed cost</t>
  </si>
  <si>
    <t>82|71|~4~10~3~~-11~</t>
  </si>
  <si>
    <t>ST Assembly [1]: ST Group [4] - HPT 1 : Mode</t>
  </si>
  <si>
    <t>82|71|~4~10~4~~-11~</t>
  </si>
  <si>
    <t>ST Assembly [1]: ST Group [4] - HPT 1 : Type of inlet control</t>
  </si>
  <si>
    <t>Sliding</t>
  </si>
  <si>
    <t>93|~4~3~29~~-11~</t>
  </si>
  <si>
    <t>ST Assembly [1]: ST Group [4] - HPT 1 : Steam supply pressure</t>
  </si>
  <si>
    <t>93|~4~3~11~~-11~</t>
  </si>
  <si>
    <t>ST Assembly [1]: ST Group [4] - HPT 1 : Inlet pressure</t>
  </si>
  <si>
    <t>93|~4~3~12~~-11~</t>
  </si>
  <si>
    <t>ST Assembly [1]: ST Group [4] - HPT 1 : Inlet temperature</t>
  </si>
  <si>
    <t>93|~4~3~14~~-11~</t>
  </si>
  <si>
    <t>ST Assembly [1]: ST Group [4] - HPT 1 : Inlet flow</t>
  </si>
  <si>
    <t>93|~4~3~13~~-11~</t>
  </si>
  <si>
    <t>ST Assembly [1]: ST Group [4] - HPT 1 : Inlet enthalpy</t>
  </si>
  <si>
    <t>93|~4~3~4~~-11~</t>
  </si>
  <si>
    <t>ST Assembly [1]: ST Group [4] - HPT 1 : Expansion initial pressure</t>
  </si>
  <si>
    <t>93|~4~3~16~~-11~</t>
  </si>
  <si>
    <t>ST Assembly [1]: ST Group [4] - HPT 1 : Expansion massflow</t>
  </si>
  <si>
    <t>93|~4~3~15~~-11~</t>
  </si>
  <si>
    <t>ST Assembly [1]: ST Group [4] - HPT 1 : Expansion initial enthalpy</t>
  </si>
  <si>
    <t>93|~4~3~6~~-11~</t>
  </si>
  <si>
    <t>ST Assembly [1]: ST Group [4] - HPT 1 : Expansion end pressure (before Exhaust Loss)</t>
  </si>
  <si>
    <t>93|~4~3~25~~-11~</t>
  </si>
  <si>
    <t>ST Assembly [1]: ST Group [4] - HPT 1 : Expansion end enthalpy (before Exhaust Loss)</t>
  </si>
  <si>
    <t>93|~4~3~21~~-11~</t>
  </si>
  <si>
    <t>ST Assembly [1]: ST Group [4] - HPT 1 : Outlet pressure</t>
  </si>
  <si>
    <t>93|~4~3~22~~-11~</t>
  </si>
  <si>
    <t>ST Assembly [1]: ST Group [4] - HPT 1 : Outlet temperature</t>
  </si>
  <si>
    <t>93|~4~3~24~~-11~</t>
  </si>
  <si>
    <t>ST Assembly [1]: ST Group [4] - HPT 1 : Outlet flow</t>
  </si>
  <si>
    <t>93|~4~3~23~~-11~</t>
  </si>
  <si>
    <t>ST Assembly [1]: ST Group [4] - HPT 1 : Outlet enthalpy</t>
  </si>
  <si>
    <t>72|79|93|~4~7~15~~-11~</t>
  </si>
  <si>
    <t>ST Assembly [1]: ST Group [4] - HPT 1 : Exhaust volume flow</t>
  </si>
  <si>
    <t>72|79|93|~4~7~18~~-11~</t>
  </si>
  <si>
    <t>ST Assembly [1]: ST Group [4] - HPT 1 : Exhaust loss</t>
  </si>
  <si>
    <t>72|79|93|~4~7~17~~-11~</t>
  </si>
  <si>
    <t>ST Assembly [1]: ST Group [4] - HPT 1 : Dry exhaust loss</t>
  </si>
  <si>
    <t>93|~4~3~7~~-11~</t>
  </si>
  <si>
    <t>ST Assembly [1]: ST Group [4] - HPT 1 : Actual flow function</t>
  </si>
  <si>
    <t>93|~4~3~10~~-11~</t>
  </si>
  <si>
    <t>ST Assembly [1]: ST Group [4] - HPT 1 : Actual pressure ratio (blading)</t>
  </si>
  <si>
    <t>93|~4~3~3~~-11~</t>
  </si>
  <si>
    <t>ST Assembly [1]: ST Group [4] - HPT 1 : Dry step efficiency</t>
  </si>
  <si>
    <t>93|~4~3~1~~-11~</t>
  </si>
  <si>
    <t>ST Assembly [1]: ST Group [4] - HPT 1 : Group overall efficiency</t>
  </si>
  <si>
    <t>93|~4~3~30~~-11~</t>
  </si>
  <si>
    <t>ST Assembly [1]: ST Group [4] - HPT 1 : Group blading efficiency</t>
  </si>
  <si>
    <t>93|~4~3~50~~-11~</t>
  </si>
  <si>
    <t>ST Assembly [1]: ST Group [4] - HPT 1 : Expansion power</t>
  </si>
  <si>
    <t>93|~4~3~8~~-11~</t>
  </si>
  <si>
    <t>ST Assembly [1]: ST Group [4] - HPT 1 : Shaft power</t>
  </si>
  <si>
    <t>93|~4~3~9~~-11~</t>
  </si>
  <si>
    <t>ST Assembly [1]: ST Group [4] - HPT 1 : Mechanical loss</t>
  </si>
  <si>
    <t>82|71|~5~10~3~~-11~</t>
  </si>
  <si>
    <t>ST Assembly [1]: ST Group [5] - HPT 2 : Mode</t>
  </si>
  <si>
    <t>82|71|~5~10~4~~-11~</t>
  </si>
  <si>
    <t>ST Assembly [1]: ST Group [5] - HPT 2 : Type of inlet control</t>
  </si>
  <si>
    <t>93|~5~3~29~~-11~</t>
  </si>
  <si>
    <t>ST Assembly [1]: ST Group [5] - HPT 2 : Steam supply pressure</t>
  </si>
  <si>
    <t>93|~5~3~11~~-11~</t>
  </si>
  <si>
    <t>ST Assembly [1]: ST Group [5] - HPT 2 : Inlet pressure</t>
  </si>
  <si>
    <t>93|~5~3~12~~-11~</t>
  </si>
  <si>
    <t>ST Assembly [1]: ST Group [5] - HPT 2 : Inlet temperature</t>
  </si>
  <si>
    <t>93|~5~3~14~~-11~</t>
  </si>
  <si>
    <t>ST Assembly [1]: ST Group [5] - HPT 2 : Inlet flow</t>
  </si>
  <si>
    <t>93|~5~3~13~~-11~</t>
  </si>
  <si>
    <t>ST Assembly [1]: ST Group [5] - HPT 2 : Inlet enthalpy</t>
  </si>
  <si>
    <t>93|~5~3~4~~-11~</t>
  </si>
  <si>
    <t>ST Assembly [1]: ST Group [5] - HPT 2 : Expansion initial pressure</t>
  </si>
  <si>
    <t>93|~5~3~16~~-11~</t>
  </si>
  <si>
    <t>ST Assembly [1]: ST Group [5] - HPT 2 : Expansion massflow</t>
  </si>
  <si>
    <t>93|~5~3~15~~-11~</t>
  </si>
  <si>
    <t>ST Assembly [1]: ST Group [5] - HPT 2 : Expansion initial enthalpy</t>
  </si>
  <si>
    <t>93|~5~3~6~~-11~</t>
  </si>
  <si>
    <t>ST Assembly [1]: ST Group [5] - HPT 2 : Expansion end pressure (before Exhaust Loss)</t>
  </si>
  <si>
    <t>93|~5~3~25~~-11~</t>
  </si>
  <si>
    <t>ST Assembly [1]: ST Group [5] - HPT 2 : Expansion end enthalpy (before Exhaust Loss)</t>
  </si>
  <si>
    <t>93|~5~3~21~~-11~</t>
  </si>
  <si>
    <t>ST Assembly [1]: ST Group [5] - HPT 2 : Outlet pressure</t>
  </si>
  <si>
    <t>93|~5~3~22~~-11~</t>
  </si>
  <si>
    <t>ST Assembly [1]: ST Group [5] - HPT 2 : Outlet temperature</t>
  </si>
  <si>
    <t>93|~5~3~24~~-11~</t>
  </si>
  <si>
    <t>ST Assembly [1]: ST Group [5] - HPT 2 : Outlet flow</t>
  </si>
  <si>
    <t>93|~5~3~23~~-11~</t>
  </si>
  <si>
    <t>ST Assembly [1]: ST Group [5] - HPT 2 : Outlet enthalpy</t>
  </si>
  <si>
    <t>72|79|93|~5~7~15~~-11~</t>
  </si>
  <si>
    <t>ST Assembly [1]: ST Group [5] - HPT 2 : Exhaust volume flow</t>
  </si>
  <si>
    <t>72|79|93|~5~7~18~~-11~</t>
  </si>
  <si>
    <t>ST Assembly [1]: ST Group [5] - HPT 2 : Exhaust loss</t>
  </si>
  <si>
    <t>72|79|93|~5~7~17~~-11~</t>
  </si>
  <si>
    <t>ST Assembly [1]: ST Group [5] - HPT 2 : Dry exhaust loss</t>
  </si>
  <si>
    <t>93|~5~3~7~~-11~</t>
  </si>
  <si>
    <t>ST Assembly [1]: ST Group [5] - HPT 2 : Actual flow function</t>
  </si>
  <si>
    <t>93|~5~3~10~~-11~</t>
  </si>
  <si>
    <t>ST Assembly [1]: ST Group [5] - HPT 2 : Actual pressure ratio (blading)</t>
  </si>
  <si>
    <t>93|~5~3~3~~-11~</t>
  </si>
  <si>
    <t>ST Assembly [1]: ST Group [5] - HPT 2 : Dry step efficiency</t>
  </si>
  <si>
    <t>93|~5~3~1~~-11~</t>
  </si>
  <si>
    <t>ST Assembly [1]: ST Group [5] - HPT 2 : Group overall efficiency</t>
  </si>
  <si>
    <t>93|~5~3~30~~-11~</t>
  </si>
  <si>
    <t>ST Assembly [1]: ST Group [5] - HPT 2 : Group blading efficiency</t>
  </si>
  <si>
    <t>93|~5~3~50~~-11~</t>
  </si>
  <si>
    <t>ST Assembly [1]: ST Group [5] - HPT 2 : Expansion power</t>
  </si>
  <si>
    <t>93|~5~3~8~~-11~</t>
  </si>
  <si>
    <t>ST Assembly [1]: ST Group [5] - HPT 2 : Shaft power</t>
  </si>
  <si>
    <t>93|~5~3~9~~-11~</t>
  </si>
  <si>
    <t>ST Assembly [1]: ST Group [5] - HPT 2 : Mechanical loss</t>
  </si>
  <si>
    <t>82|71|~6~10~3~~-11~</t>
  </si>
  <si>
    <t>ST Assembly [1]: ST Group [6] - HPT 3 : Mode</t>
  </si>
  <si>
    <t>82|71|~6~10~4~~-11~</t>
  </si>
  <si>
    <t>ST Assembly [1]: ST Group [6] - HPT 3 : Type of inlet control</t>
  </si>
  <si>
    <t>93|~6~3~29~~-11~</t>
  </si>
  <si>
    <t>ST Assembly [1]: ST Group [6] - HPT 3 : Steam supply pressure</t>
  </si>
  <si>
    <t>93|~6~3~11~~-11~</t>
  </si>
  <si>
    <t>ST Assembly [1]: ST Group [6] - HPT 3 : Inlet pressure</t>
  </si>
  <si>
    <t>93|~6~3~12~~-11~</t>
  </si>
  <si>
    <t>ST Assembly [1]: ST Group [6] - HPT 3 : Inlet temperature</t>
  </si>
  <si>
    <t>93|~6~3~14~~-11~</t>
  </si>
  <si>
    <t>ST Assembly [1]: ST Group [6] - HPT 3 : Inlet flow</t>
  </si>
  <si>
    <t>93|~6~3~13~~-11~</t>
  </si>
  <si>
    <t>ST Assembly [1]: ST Group [6] - HPT 3 : Inlet enthalpy</t>
  </si>
  <si>
    <t>93|~6~3~4~~-11~</t>
  </si>
  <si>
    <t>ST Assembly [1]: ST Group [6] - HPT 3 : Expansion initial pressure</t>
  </si>
  <si>
    <t>93|~6~3~16~~-11~</t>
  </si>
  <si>
    <t>ST Assembly [1]: ST Group [6] - HPT 3 : Expansion massflow</t>
  </si>
  <si>
    <t>93|~6~3~15~~-11~</t>
  </si>
  <si>
    <t>ST Assembly [1]: ST Group [6] - HPT 3 : Expansion initial enthalpy</t>
  </si>
  <si>
    <t>93|~6~3~6~~-11~</t>
  </si>
  <si>
    <t>ST Assembly [1]: ST Group [6] - HPT 3 : Expansion end pressure (before Exhaust Loss)</t>
  </si>
  <si>
    <t>93|~6~3~25~~-11~</t>
  </si>
  <si>
    <t>ST Assembly [1]: ST Group [6] - HPT 3 : Expansion end enthalpy (before Exhaust Loss)</t>
  </si>
  <si>
    <t>93|~6~3~21~~-11~</t>
  </si>
  <si>
    <t>ST Assembly [1]: ST Group [6] - HPT 3 : Outlet pressure</t>
  </si>
  <si>
    <t>93|~6~3~22~~-11~</t>
  </si>
  <si>
    <t>ST Assembly [1]: ST Group [6] - HPT 3 : Outlet temperature</t>
  </si>
  <si>
    <t>93|~6~3~24~~-11~</t>
  </si>
  <si>
    <t>ST Assembly [1]: ST Group [6] - HPT 3 : Outlet flow</t>
  </si>
  <si>
    <t>93|~6~3~23~~-11~</t>
  </si>
  <si>
    <t>ST Assembly [1]: ST Group [6] - HPT 3 : Outlet enthalpy</t>
  </si>
  <si>
    <t>72|79|93|~6~7~15~~-11~</t>
  </si>
  <si>
    <t>ST Assembly [1]: ST Group [6] - HPT 3 : Exhaust volume flow</t>
  </si>
  <si>
    <t>72|79|93|~6~7~18~~-11~</t>
  </si>
  <si>
    <t>ST Assembly [1]: ST Group [6] - HPT 3 : Exhaust loss</t>
  </si>
  <si>
    <t>72|79|93|~6~7~17~~-11~</t>
  </si>
  <si>
    <t>ST Assembly [1]: ST Group [6] - HPT 3 : Dry exhaust loss</t>
  </si>
  <si>
    <t>93|~6~3~7~~-11~</t>
  </si>
  <si>
    <t>ST Assembly [1]: ST Group [6] - HPT 3 : Actual flow function</t>
  </si>
  <si>
    <t>93|~6~3~10~~-11~</t>
  </si>
  <si>
    <t>ST Assembly [1]: ST Group [6] - HPT 3 : Actual pressure ratio (blading)</t>
  </si>
  <si>
    <t>93|~6~3~3~~-11~</t>
  </si>
  <si>
    <t>ST Assembly [1]: ST Group [6] - HPT 3 : Dry step efficiency</t>
  </si>
  <si>
    <t>93|~6~3~1~~-11~</t>
  </si>
  <si>
    <t>ST Assembly [1]: ST Group [6] - HPT 3 : Group overall efficiency</t>
  </si>
  <si>
    <t>93|~6~3~30~~-11~</t>
  </si>
  <si>
    <t>ST Assembly [1]: ST Group [6] - HPT 3 : Group blading efficiency</t>
  </si>
  <si>
    <t>93|~6~3~50~~-11~</t>
  </si>
  <si>
    <t>ST Assembly [1]: ST Group [6] - HPT 3 : Expansion power</t>
  </si>
  <si>
    <t>93|~6~3~8~~-11~</t>
  </si>
  <si>
    <t>ST Assembly [1]: ST Group [6] - HPT 3 : Shaft power</t>
  </si>
  <si>
    <t>93|~6~3~9~~-11~</t>
  </si>
  <si>
    <t>ST Assembly [1]: ST Group [6] - HPT 3 : Mechanical loss</t>
  </si>
  <si>
    <t>82|71|~13~10~3~~-11~</t>
  </si>
  <si>
    <t>ST Assembly [1]: ST Group [13] - HPT 4 : Mode</t>
  </si>
  <si>
    <t>82|71|~13~10~4~~-11~</t>
  </si>
  <si>
    <t>ST Assembly [1]: ST Group [13] - HPT 4 : Type of inlet control</t>
  </si>
  <si>
    <t>93|~13~3~29~~-11~</t>
  </si>
  <si>
    <t>ST Assembly [1]: ST Group [13] - HPT 4 : Steam supply pressure</t>
  </si>
  <si>
    <t>93|~13~3~11~~-11~</t>
  </si>
  <si>
    <t>ST Assembly [1]: ST Group [13] - HPT 4 : Inlet pressure</t>
  </si>
  <si>
    <t>93|~13~3~12~~-11~</t>
  </si>
  <si>
    <t>ST Assembly [1]: ST Group [13] - HPT 4 : Inlet temperature</t>
  </si>
  <si>
    <t>93|~13~3~14~~-11~</t>
  </si>
  <si>
    <t>ST Assembly [1]: ST Group [13] - HPT 4 : Inlet flow</t>
  </si>
  <si>
    <t>93|~13~3~13~~-11~</t>
  </si>
  <si>
    <t>ST Assembly [1]: ST Group [13] - HPT 4 : Inlet enthalpy</t>
  </si>
  <si>
    <t>93|~13~3~4~~-11~</t>
  </si>
  <si>
    <t>ST Assembly [1]: ST Group [13] - HPT 4 : Expansion initial pressure</t>
  </si>
  <si>
    <t>93|~13~3~16~~-11~</t>
  </si>
  <si>
    <t>ST Assembly [1]: ST Group [13] - HPT 4 : Expansion massflow</t>
  </si>
  <si>
    <t>93|~13~3~15~~-11~</t>
  </si>
  <si>
    <t>ST Assembly [1]: ST Group [13] - HPT 4 : Expansion initial enthalpy</t>
  </si>
  <si>
    <t>93|~13~3~6~~-11~</t>
  </si>
  <si>
    <t>ST Assembly [1]: ST Group [13] - HPT 4 : Expansion end pressure (before Exhaust Loss)</t>
  </si>
  <si>
    <t>93|~13~3~25~~-11~</t>
  </si>
  <si>
    <t>ST Assembly [1]: ST Group [13] - HPT 4 : Expansion end enthalpy (before Exhaust Loss)</t>
  </si>
  <si>
    <t>93|~13~3~21~~-11~</t>
  </si>
  <si>
    <t>ST Assembly [1]: ST Group [13] - HPT 4 : Outlet pressure</t>
  </si>
  <si>
    <t>93|~13~3~22~~-11~</t>
  </si>
  <si>
    <t>ST Assembly [1]: ST Group [13] - HPT 4 : Outlet temperature</t>
  </si>
  <si>
    <t>93|~13~3~24~~-11~</t>
  </si>
  <si>
    <t>ST Assembly [1]: ST Group [13] - HPT 4 : Outlet flow</t>
  </si>
  <si>
    <t>93|~13~3~23~~-11~</t>
  </si>
  <si>
    <t>ST Assembly [1]: ST Group [13] - HPT 4 : Outlet enthalpy</t>
  </si>
  <si>
    <t>72|79|93|~13~7~15~~-11~</t>
  </si>
  <si>
    <t>ST Assembly [1]: ST Group [13] - HPT 4 : Exhaust volume flow</t>
  </si>
  <si>
    <t>72|79|93|~13~7~18~~-11~</t>
  </si>
  <si>
    <t>ST Assembly [1]: ST Group [13] - HPT 4 : Exhaust loss</t>
  </si>
  <si>
    <t>72|79|93|~13~7~17~~-11~</t>
  </si>
  <si>
    <t>ST Assembly [1]: ST Group [13] - HPT 4 : Dry exhaust loss</t>
  </si>
  <si>
    <t>93|~13~3~7~~-11~</t>
  </si>
  <si>
    <t>ST Assembly [1]: ST Group [13] - HPT 4 : Actual flow function</t>
  </si>
  <si>
    <t>93|~13~3~10~~-11~</t>
  </si>
  <si>
    <t>ST Assembly [1]: ST Group [13] - HPT 4 : Actual pressure ratio (blading)</t>
  </si>
  <si>
    <t>93|~13~3~3~~-11~</t>
  </si>
  <si>
    <t>ST Assembly [1]: ST Group [13] - HPT 4 : Dry step efficiency</t>
  </si>
  <si>
    <t>93|~13~3~1~~-11~</t>
  </si>
  <si>
    <t>ST Assembly [1]: ST Group [13] - HPT 4 : Group overall efficiency</t>
  </si>
  <si>
    <t>93|~13~3~30~~-11~</t>
  </si>
  <si>
    <t>ST Assembly [1]: ST Group [13] - HPT 4 : Group blading efficiency</t>
  </si>
  <si>
    <t>93|~13~3~50~~-11~</t>
  </si>
  <si>
    <t>ST Assembly [1]: ST Group [13] - HPT 4 : Expansion power</t>
  </si>
  <si>
    <t>93|~13~3~8~~-11~</t>
  </si>
  <si>
    <t>ST Assembly [1]: ST Group [13] - HPT 4 : Shaft power</t>
  </si>
  <si>
    <t>93|~13~3~9~~-11~</t>
  </si>
  <si>
    <t>ST Assembly [1]: ST Group [13] - HPT 4 : Mechanical loss</t>
  </si>
  <si>
    <t>82|71|~17~10~3~~-11~</t>
  </si>
  <si>
    <t>ST Assembly [1]: ST Group [17] - LPT 1 : Mode</t>
  </si>
  <si>
    <t>82|71|~17~10~4~~-11~</t>
  </si>
  <si>
    <t>ST Assembly [1]: ST Group [17] - LPT 1 : Type of inlet control</t>
  </si>
  <si>
    <t>93|~17~3~29~~-11~</t>
  </si>
  <si>
    <t>ST Assembly [1]: ST Group [17] - LPT 1 : Steam supply pressure</t>
  </si>
  <si>
    <t>93|~17~3~11~~-11~</t>
  </si>
  <si>
    <t>ST Assembly [1]: ST Group [17] - LPT 1 : Inlet pressure</t>
  </si>
  <si>
    <t>93|~17~3~12~~-11~</t>
  </si>
  <si>
    <t>ST Assembly [1]: ST Group [17] - LPT 1 : Inlet temperature</t>
  </si>
  <si>
    <t>93|~17~3~14~~-11~</t>
  </si>
  <si>
    <t>ST Assembly [1]: ST Group [17] - LPT 1 : Inlet flow</t>
  </si>
  <si>
    <t>93|~17~3~13~~-11~</t>
  </si>
  <si>
    <t>ST Assembly [1]: ST Group [17] - LPT 1 : Inlet enthalpy</t>
  </si>
  <si>
    <t>93|~17~3~4~~-11~</t>
  </si>
  <si>
    <t>ST Assembly [1]: ST Group [17] - LPT 1 : Expansion initial pressure</t>
  </si>
  <si>
    <t>93|~17~3~16~~-11~</t>
  </si>
  <si>
    <t>ST Assembly [1]: ST Group [17] - LPT 1 : Expansion massflow</t>
  </si>
  <si>
    <t>93|~17~3~15~~-11~</t>
  </si>
  <si>
    <t>ST Assembly [1]: ST Group [17] - LPT 1 : Expansion initial enthalpy</t>
  </si>
  <si>
    <t>93|~17~3~6~~-11~</t>
  </si>
  <si>
    <t>ST Assembly [1]: ST Group [17] - LPT 1 : Expansion end pressure (before Exhaust Loss)</t>
  </si>
  <si>
    <t>93|~17~3~25~~-11~</t>
  </si>
  <si>
    <t>ST Assembly [1]: ST Group [17] - LPT 1 : Expansion end enthalpy (before Exhaust Loss)</t>
  </si>
  <si>
    <t>93|~17~3~21~~-11~</t>
  </si>
  <si>
    <t>ST Assembly [1]: ST Group [17] - LPT 1 : Outlet pressure</t>
  </si>
  <si>
    <t>93|~17~3~22~~-11~</t>
  </si>
  <si>
    <t>ST Assembly [1]: ST Group [17] - LPT 1 : Outlet temperature</t>
  </si>
  <si>
    <t>93|~17~3~24~~-11~</t>
  </si>
  <si>
    <t>ST Assembly [1]: ST Group [17] - LPT 1 : Outlet flow</t>
  </si>
  <si>
    <t>93|~17~3~23~~-11~</t>
  </si>
  <si>
    <t>ST Assembly [1]: ST Group [17] - LPT 1 : Outlet enthalpy</t>
  </si>
  <si>
    <t>72|79|93|~17~7~15~~-11~</t>
  </si>
  <si>
    <t>ST Assembly [1]: ST Group [17] - LPT 1 : Exhaust volume flow</t>
  </si>
  <si>
    <t>72|79|93|~17~7~18~~-11~</t>
  </si>
  <si>
    <t>ST Assembly [1]: ST Group [17] - LPT 1 : Exhaust loss</t>
  </si>
  <si>
    <t>72|79|93|~17~7~17~~-11~</t>
  </si>
  <si>
    <t>ST Assembly [1]: ST Group [17] - LPT 1 : Dry exhaust loss</t>
  </si>
  <si>
    <t>93|~17~3~7~~-11~</t>
  </si>
  <si>
    <t>ST Assembly [1]: ST Group [17] - LPT 1 : Actual flow function</t>
  </si>
  <si>
    <t>93|~17~3~10~~-11~</t>
  </si>
  <si>
    <t>ST Assembly [1]: ST Group [17] - LPT 1 : Actual pressure ratio (blading)</t>
  </si>
  <si>
    <t>93|~17~3~3~~-11~</t>
  </si>
  <si>
    <t>ST Assembly [1]: ST Group [17] - LPT 1 : Dry step efficiency</t>
  </si>
  <si>
    <t>93|~17~3~1~~-11~</t>
  </si>
  <si>
    <t>ST Assembly [1]: ST Group [17] - LPT 1 : Group overall efficiency</t>
  </si>
  <si>
    <t>93|~17~3~30~~-11~</t>
  </si>
  <si>
    <t>ST Assembly [1]: ST Group [17] - LPT 1 : Group blading efficiency</t>
  </si>
  <si>
    <t>93|~17~3~50~~-11~</t>
  </si>
  <si>
    <t>ST Assembly [1]: ST Group [17] - LPT 1 : Expansion power</t>
  </si>
  <si>
    <t>93|~17~3~8~~-11~</t>
  </si>
  <si>
    <t>ST Assembly [1]: ST Group [17] - LPT 1 : Shaft power</t>
  </si>
  <si>
    <t>93|~17~3~9~~-11~</t>
  </si>
  <si>
    <t>ST Assembly [1]: ST Group [17] - LPT 1 : Mechanical loss</t>
  </si>
  <si>
    <t>82|71|~18~10~3~~-11~</t>
  </si>
  <si>
    <t>ST Assembly [1]: ST Group [18] - LPT 2 : Mode</t>
  </si>
  <si>
    <t>82|71|~18~10~4~~-11~</t>
  </si>
  <si>
    <t>ST Assembly [1]: ST Group [18] - LPT 2 : Type of inlet control</t>
  </si>
  <si>
    <t>93|~18~3~29~~-11~</t>
  </si>
  <si>
    <t>ST Assembly [1]: ST Group [18] - LPT 2 : Steam supply pressure</t>
  </si>
  <si>
    <t>93|~18~3~11~~-11~</t>
  </si>
  <si>
    <t>ST Assembly [1]: ST Group [18] - LPT 2 : Inlet pressure</t>
  </si>
  <si>
    <t>93|~18~3~12~~-11~</t>
  </si>
  <si>
    <t>ST Assembly [1]: ST Group [18] - LPT 2 : Inlet temperature</t>
  </si>
  <si>
    <t>93|~18~3~14~~-11~</t>
  </si>
  <si>
    <t>ST Assembly [1]: ST Group [18] - LPT 2 : Inlet flow</t>
  </si>
  <si>
    <t>93|~18~3~13~~-11~</t>
  </si>
  <si>
    <t>ST Assembly [1]: ST Group [18] - LPT 2 : Inlet enthalpy</t>
  </si>
  <si>
    <t>93|~18~3~4~~-11~</t>
  </si>
  <si>
    <t>ST Assembly [1]: ST Group [18] - LPT 2 : Expansion initial pressure</t>
  </si>
  <si>
    <t>93|~18~3~16~~-11~</t>
  </si>
  <si>
    <t>ST Assembly [1]: ST Group [18] - LPT 2 : Expansion massflow</t>
  </si>
  <si>
    <t>93|~18~3~15~~-11~</t>
  </si>
  <si>
    <t>ST Assembly [1]: ST Group [18] - LPT 2 : Expansion initial enthalpy</t>
  </si>
  <si>
    <t>93|~18~3~6~~-11~</t>
  </si>
  <si>
    <t>ST Assembly [1]: ST Group [18] - LPT 2 : Expansion end pressure (before Exhaust Loss)</t>
  </si>
  <si>
    <t>93|~18~3~25~~-11~</t>
  </si>
  <si>
    <t>ST Assembly [1]: ST Group [18] - LPT 2 : Expansion end enthalpy (before Exhaust Loss)</t>
  </si>
  <si>
    <t>93|~18~3~21~~-11~</t>
  </si>
  <si>
    <t>ST Assembly [1]: ST Group [18] - LPT 2 : Outlet pressure</t>
  </si>
  <si>
    <t>93|~18~3~22~~-11~</t>
  </si>
  <si>
    <t>ST Assembly [1]: ST Group [18] - LPT 2 : Outlet temperature</t>
  </si>
  <si>
    <t>93|~18~3~24~~-11~</t>
  </si>
  <si>
    <t>ST Assembly [1]: ST Group [18] - LPT 2 : Outlet flow</t>
  </si>
  <si>
    <t>93|~18~3~23~~-11~</t>
  </si>
  <si>
    <t>ST Assembly [1]: ST Group [18] - LPT 2 : Outlet enthalpy</t>
  </si>
  <si>
    <t>72|79|93|~18~7~15~~-11~</t>
  </si>
  <si>
    <t>ST Assembly [1]: ST Group [18] - LPT 2 : Exhaust volume flow</t>
  </si>
  <si>
    <t>72|79|93|~18~7~18~~-11~</t>
  </si>
  <si>
    <t>ST Assembly [1]: ST Group [18] - LPT 2 : Exhaust loss</t>
  </si>
  <si>
    <t>72|79|93|~18~7~17~~-11~</t>
  </si>
  <si>
    <t>ST Assembly [1]: ST Group [18] - LPT 2 : Dry exhaust loss</t>
  </si>
  <si>
    <t>93|~18~3~7~~-11~</t>
  </si>
  <si>
    <t>ST Assembly [1]: ST Group [18] - LPT 2 : Actual flow function</t>
  </si>
  <si>
    <t>93|~18~3~10~~-11~</t>
  </si>
  <si>
    <t>ST Assembly [1]: ST Group [18] - LPT 2 : Actual pressure ratio (blading)</t>
  </si>
  <si>
    <t>93|~18~3~3~~-11~</t>
  </si>
  <si>
    <t>ST Assembly [1]: ST Group [18] - LPT 2 : Dry step efficiency</t>
  </si>
  <si>
    <t>93|~18~3~1~~-11~</t>
  </si>
  <si>
    <t>ST Assembly [1]: ST Group [18] - LPT 2 : Group overall efficiency</t>
  </si>
  <si>
    <t>93|~18~3~30~~-11~</t>
  </si>
  <si>
    <t>ST Assembly [1]: ST Group [18] - LPT 2 : Group blading efficiency</t>
  </si>
  <si>
    <t>93|~18~3~50~~-11~</t>
  </si>
  <si>
    <t>ST Assembly [1]: ST Group [18] - LPT 2 : Expansion power</t>
  </si>
  <si>
    <t>93|~18~3~8~~-11~</t>
  </si>
  <si>
    <t>ST Assembly [1]: ST Group [18] - LPT 2 : Shaft power</t>
  </si>
  <si>
    <t>93|~18~3~9~~-11~</t>
  </si>
  <si>
    <t>ST Assembly [1]: ST Group [18] - LPT 2 : Mechanical loss</t>
  </si>
  <si>
    <t>82|71|~19~10~3~~-11~</t>
  </si>
  <si>
    <t>ST Assembly [1]: ST Group [19] - LPT 3 : Mode</t>
  </si>
  <si>
    <t>82|71|~19~10~4~~-11~</t>
  </si>
  <si>
    <t>ST Assembly [1]: ST Group [19] - LPT 3 : Type of inlet control</t>
  </si>
  <si>
    <t>93|~19~3~29~~-11~</t>
  </si>
  <si>
    <t>ST Assembly [1]: ST Group [19] - LPT 3 : Steam supply pressure</t>
  </si>
  <si>
    <t>93|~19~3~11~~-11~</t>
  </si>
  <si>
    <t>ST Assembly [1]: ST Group [19] - LPT 3 : Inlet pressure</t>
  </si>
  <si>
    <t>93|~19~3~12~~-11~</t>
  </si>
  <si>
    <t>ST Assembly [1]: ST Group [19] - LPT 3 : Inlet temperature</t>
  </si>
  <si>
    <t>93|~19~3~14~~-11~</t>
  </si>
  <si>
    <t>ST Assembly [1]: ST Group [19] - LPT 3 : Inlet flow</t>
  </si>
  <si>
    <t>93|~19~3~13~~-11~</t>
  </si>
  <si>
    <t>ST Assembly [1]: ST Group [19] - LPT 3 : Inlet enthalpy</t>
  </si>
  <si>
    <t>93|~19~3~4~~-11~</t>
  </si>
  <si>
    <t>ST Assembly [1]: ST Group [19] - LPT 3 : Expansion initial pressure</t>
  </si>
  <si>
    <t>93|~19~3~16~~-11~</t>
  </si>
  <si>
    <t>ST Assembly [1]: ST Group [19] - LPT 3 : Expansion massflow</t>
  </si>
  <si>
    <t>93|~19~3~15~~-11~</t>
  </si>
  <si>
    <t>ST Assembly [1]: ST Group [19] - LPT 3 : Expansion initial enthalpy</t>
  </si>
  <si>
    <t>93|~19~3~6~~-11~</t>
  </si>
  <si>
    <t>ST Assembly [1]: ST Group [19] - LPT 3 : Expansion end pressure (before Exhaust Loss)</t>
  </si>
  <si>
    <t>93|~19~3~25~~-11~</t>
  </si>
  <si>
    <t>ST Assembly [1]: ST Group [19] - LPT 3 : Expansion end enthalpy (before Exhaust Loss)</t>
  </si>
  <si>
    <t>93|~19~3~21~~-11~</t>
  </si>
  <si>
    <t>ST Assembly [1]: ST Group [19] - LPT 3 : Outlet pressure</t>
  </si>
  <si>
    <t>93|~19~3~22~~-11~</t>
  </si>
  <si>
    <t>ST Assembly [1]: ST Group [19] - LPT 3 : Outlet temperature</t>
  </si>
  <si>
    <t>93|~19~3~24~~-11~</t>
  </si>
  <si>
    <t>ST Assembly [1]: ST Group [19] - LPT 3 : Outlet flow</t>
  </si>
  <si>
    <t>93|~19~3~23~~-11~</t>
  </si>
  <si>
    <t>ST Assembly [1]: ST Group [19] - LPT 3 : Outlet enthalpy</t>
  </si>
  <si>
    <t>72|79|76|~19~6~2~~-11~</t>
  </si>
  <si>
    <t>ST Assembly [1]: ST Group [19] - LPT 3 : Number of exhaust ends</t>
  </si>
  <si>
    <t>72|79|93|~19~7~15~~-11~</t>
  </si>
  <si>
    <t>ST Assembly [1]: ST Group [19] - LPT 3 : Exhaust volume flow per end</t>
  </si>
  <si>
    <t>72|79|91|~19~5~3~~-11~</t>
  </si>
  <si>
    <t>ST Assembly [1]: ST Group [19] - LPT 3 : Exhaust annulus area</t>
  </si>
  <si>
    <t>72|79|93|~19~7~16~~-11~</t>
  </si>
  <si>
    <t>ST Assembly [1]: ST Group [19] - LPT 3 : Exhaust annulus velocity</t>
  </si>
  <si>
    <t>72|79|91|~19~5~1~~-11~</t>
  </si>
  <si>
    <t>ST Assembly [1]: ST Group [19] - LPT 3 : Last stage pitch diameter</t>
  </si>
  <si>
    <t>mm</t>
  </si>
  <si>
    <t>72|79|91|~19~5~2~~-11~</t>
  </si>
  <si>
    <t>ST Assembly [1]: ST Group [19] - LPT 3 : Last stage blade length</t>
  </si>
  <si>
    <t>72|79|93|~19~7~18~~-11~</t>
  </si>
  <si>
    <t>ST Assembly [1]: ST Group [19] - LPT 3 : Exhaust loss</t>
  </si>
  <si>
    <t>72|79|93|~19~7~17~~-11~</t>
  </si>
  <si>
    <t>ST Assembly [1]: ST Group [19] - LPT 3 : Dry exhaust loss</t>
  </si>
  <si>
    <t>93|~19~3~7~~-11~</t>
  </si>
  <si>
    <t>ST Assembly [1]: ST Group [19] - LPT 3 : Actual flow function</t>
  </si>
  <si>
    <t>93|~19~3~10~~-11~</t>
  </si>
  <si>
    <t>ST Assembly [1]: ST Group [19] - LPT 3 : Actual pressure ratio (blading)</t>
  </si>
  <si>
    <t>93|~19~3~3~~-11~</t>
  </si>
  <si>
    <t>ST Assembly [1]: ST Group [19] - LPT 3 : Dry step efficiency</t>
  </si>
  <si>
    <t>93|~19~3~1~~-11~</t>
  </si>
  <si>
    <t>ST Assembly [1]: ST Group [19] - LPT 3 : Group overall efficiency</t>
  </si>
  <si>
    <t>93|~19~3~30~~-11~</t>
  </si>
  <si>
    <t>ST Assembly [1]: ST Group [19] - LPT 3 : Group blading efficiency</t>
  </si>
  <si>
    <t>93|~19~3~50~~-11~</t>
  </si>
  <si>
    <t>ST Assembly [1]: ST Group [19] - LPT 3 : Expansion power</t>
  </si>
  <si>
    <t>93|~19~3~8~~-11~</t>
  </si>
  <si>
    <t>ST Assembly [1]: ST Group [19] - LPT 3 : Shaft power</t>
  </si>
  <si>
    <t>93|~19~3~9~~-11~</t>
  </si>
  <si>
    <t>ST Assembly [1]: ST Group [19] - LPT 3 : Mechanical loss</t>
  </si>
  <si>
    <t>86|87|68|86|86|98|86|79|78|~4~1~4~3~-4100~</t>
  </si>
  <si>
    <t>ST Assembly [1]: HPT HP leak 1 to TFX source: Leakage flow C-factor</t>
  </si>
  <si>
    <t>86|87|68|86|86|98|86|79|78|~4~3~4~1~-4100~</t>
  </si>
  <si>
    <t>ST Assembly [1]: HPT HP leak 1 to TFX source: Mass flow</t>
  </si>
  <si>
    <t>86|87|68|86|86|98|86|79|78|~4~3~4~3~-4100~</t>
  </si>
  <si>
    <t>ST Assembly [1]: HPT HP leak 1 to TFX source: Pressure (source)</t>
  </si>
  <si>
    <t>86|87|68|86|86|98|86|79|78|~4~3~4~5~-4100~</t>
  </si>
  <si>
    <t>ST Assembly [1]: HPT HP leak 1 to TFX source: Pressure (sink)</t>
  </si>
  <si>
    <t>86|87|68|86|86|98|86|79|78|~4~10~1~4~-4100~</t>
  </si>
  <si>
    <t>ST Assembly [1]: HPT HP leak 1 to TFX source: Temperature (source)</t>
  </si>
  <si>
    <t>86|87|68|86|86|98|86|79|78|~4~10~2~4~-4100~</t>
  </si>
  <si>
    <t>ST Assembly [1]: HPT HP leak 1 to TFX source: Temperature (sink)</t>
  </si>
  <si>
    <t>86|87|68|86|86|98|86|79|78|~4~3~4~2~-4100~</t>
  </si>
  <si>
    <t>ST Assembly [1]: HPT HP leak 1 to TFX source: Enthalpy</t>
  </si>
  <si>
    <t>86|87|68|86|86|98|86|79|78|~4~1~5~3~-4100~</t>
  </si>
  <si>
    <t>ST Assembly [1]: HPT HP leak 2 to SSR: Leakage flow C-factor</t>
  </si>
  <si>
    <t>86|87|68|86|86|98|86|79|78|~4~3~5~1~-4100~</t>
  </si>
  <si>
    <t>ST Assembly [1]: HPT HP leak 2 to SSR: Mass flow</t>
  </si>
  <si>
    <t>86|87|68|86|86|98|86|79|78|~4~3~5~3~-4100~</t>
  </si>
  <si>
    <t>ST Assembly [1]: HPT HP leak 2 to SSR: Pressure (source)</t>
  </si>
  <si>
    <t>86|87|68|86|86|98|86|79|78|~4~3~5~5~-4100~</t>
  </si>
  <si>
    <t>ST Assembly [1]: HPT HP leak 2 to SSR: Pressure (sink)</t>
  </si>
  <si>
    <t>86|87|68|86|86|98|86|79|78|~4~10~1~5~-4100~</t>
  </si>
  <si>
    <t>ST Assembly [1]: HPT HP leak 2 to SSR: Temperature (source)</t>
  </si>
  <si>
    <t>86|87|68|86|86|98|86|79|78|~4~10~2~5~-4100~</t>
  </si>
  <si>
    <t>ST Assembly [1]: HPT HP leak 2 to SSR: Temperature (sink)</t>
  </si>
  <si>
    <t>86|87|68|86|86|98|86|79|78|~4~3~5~2~-4100~</t>
  </si>
  <si>
    <t>ST Assembly [1]: HPT HP leak 2 to SSR: Enthalpy</t>
  </si>
  <si>
    <t>86|87|68|86|86|~4~4~8~~-4100~</t>
  </si>
  <si>
    <t>ST Assembly [1]: SSR pressure</t>
  </si>
  <si>
    <t>86|87|68|86|86|~4~4~9~~-4100~</t>
  </si>
  <si>
    <t>ST Assembly [1]: SSR temperature</t>
  </si>
  <si>
    <t>ST Assembly [1]: SSR leakage in (HPT HP leak 2): Mass flow</t>
  </si>
  <si>
    <t>ST Assembly [1]: SSR leakage in (HPT HP leak 2): Enthalpy</t>
  </si>
  <si>
    <t>86|87|68|86|86|~4~4~17~~-4100~</t>
  </si>
  <si>
    <t>ST Assembly [1]: SSR make-up steam mass flow</t>
  </si>
  <si>
    <t>86|87|68|86|86|~4~4~15~~-4100~</t>
  </si>
  <si>
    <t>ST Assembly [1]: SSR desuperheating water mass flow</t>
  </si>
  <si>
    <t>86|87|68|86|86|~4~4~16~~-4100~</t>
  </si>
  <si>
    <t>ST Assembly [1]: SSR desuperheating water enthalpy</t>
  </si>
  <si>
    <t>86|87|68|86|86|~4~10~2~~-4100~</t>
  </si>
  <si>
    <t>ST Assembly [1]: Sealing steam to LPT exhaust: Mass flow</t>
  </si>
  <si>
    <t>86|87|68|86|86|~4~10~3~~-4100~</t>
  </si>
  <si>
    <t>ST Assembly [1]: Sealing steam packing exhaust (destination TFX source): Mass flow</t>
  </si>
  <si>
    <t>86|87|68|86|86|~4~4~14~~-4100~</t>
  </si>
  <si>
    <t>ST Assembly [1]: SSR excess sealing steam (destination Discharged): Mass flow</t>
  </si>
  <si>
    <t>93|~23~3~112~~-4200~</t>
  </si>
  <si>
    <t>Boiler Assembly [1]: Boiler fuel efficiency (LHV)</t>
  </si>
  <si>
    <t>93|~23~3~111~~-4200~</t>
  </si>
  <si>
    <t>Boiler Assembly [1]: Boiler fuel efficiency (HHV)</t>
  </si>
  <si>
    <t>93|~23~3~102~~-4200~</t>
  </si>
  <si>
    <t>Boiler Assembly [1]: Fuel input (LHV)</t>
  </si>
  <si>
    <t>MW</t>
  </si>
  <si>
    <t>93|~23~3~103~~-4200~</t>
  </si>
  <si>
    <t>Boiler Assembly [1]: Fuel input (HHV)</t>
  </si>
  <si>
    <t>93|~23~3~105~~-4200~</t>
  </si>
  <si>
    <t>Boiler Assembly [1]: Fuel massflow</t>
  </si>
  <si>
    <t>93|~23~3~101~~-4200~</t>
  </si>
  <si>
    <t>Boiler Assembly [1]: Total heat transfer to water and steam</t>
  </si>
  <si>
    <t>93|~23~3~155~~-4200~</t>
  </si>
  <si>
    <t>Boiler Assembly [1]: HP steam pressure</t>
  </si>
  <si>
    <t>93|~23~3~156~~-4200~</t>
  </si>
  <si>
    <t>Boiler Assembly [1]: HP steam temperature</t>
  </si>
  <si>
    <t>93|~23~3~157~~-4200~</t>
  </si>
  <si>
    <t>Boiler Assembly [1]: HP steam massflow</t>
  </si>
  <si>
    <t>93|~23~3~158~~-4200~</t>
  </si>
  <si>
    <t>Boiler Assembly [1]: HP steam enthalpy</t>
  </si>
  <si>
    <t>93|~23~3~151~~-4200~</t>
  </si>
  <si>
    <t>Boiler Assembly [1]: Water pressure</t>
  </si>
  <si>
    <t>93|~23~3~152~~-4200~</t>
  </si>
  <si>
    <t>Boiler Assembly [1]: Water temperature</t>
  </si>
  <si>
    <t>93|~23~3~153~~-4200~</t>
  </si>
  <si>
    <t>Boiler Assembly [1]: Water massflow</t>
  </si>
  <si>
    <t>93|~23~3~154~~-4200~</t>
  </si>
  <si>
    <t>Boiler Assembly [1]: Water enthalpy</t>
  </si>
  <si>
    <t>~1~1~0~~-5001~</t>
  </si>
  <si>
    <t>1 - Outlet of Gas/Air Source [3] - Prim.Air -&gt; Inlet of Boiler Assembly [1]: Fan [66] - SA Fan: Pressure</t>
  </si>
  <si>
    <t>~1~1~1~~-5001~</t>
  </si>
  <si>
    <t>1 - Outlet of Gas/Air Source [3] - Prim.Air -&gt; Inlet of Boiler Assembly [1]: Fan [66] - SA Fan: Temperature</t>
  </si>
  <si>
    <t>~1~1~2~~-5001~</t>
  </si>
  <si>
    <t>1 - Outlet of Gas/Air Source [3] - Prim.Air -&gt; Inlet of Boiler Assembly [1]: Fan [66] - SA Fan: Mass flow</t>
  </si>
  <si>
    <t>~1~1~22~~-5001~</t>
  </si>
  <si>
    <t>1 - Outlet of Gas/Air Source [3] - Prim.Air -&gt; Inlet of Boiler Assembly [1]: Fan [66] - SA Fan: Fly ash flow</t>
  </si>
  <si>
    <t>~1~1~16~~-5001~</t>
  </si>
  <si>
    <t>1 - Outlet of Gas/Air Source [3] - Prim.Air -&gt; Inlet of Boiler Assembly [1]: Fan [66] - SA Fan: Fly ash enthalpy</t>
  </si>
  <si>
    <t>~1~1~18~~-5001~</t>
  </si>
  <si>
    <t>1 - Outlet of Gas/Air Source [3] - Prim.Air -&gt; Inlet of Boiler Assembly [1]: Fan [66] - SA Fan: Relative humidity</t>
  </si>
  <si>
    <t>~1~1~20~~-5001~</t>
  </si>
  <si>
    <t>1 - Outlet of Gas/Air Source [3] - Prim.Air -&gt; Inlet of Boiler Assembly [1]: Fan [66] - SA Fan: Entropy</t>
  </si>
  <si>
    <t>~1~1~3~~-5001~</t>
  </si>
  <si>
    <t>1 - Outlet of Gas/Air Source [3] - Prim.Air -&gt; Inlet of Boiler Assembly [1]: Fan [66] - SA Fan: Enthalpy</t>
  </si>
  <si>
    <t>~1~1~19~~-5001~</t>
  </si>
  <si>
    <t>1 - Outlet of Gas/Air Source [3] - Prim.Air -&gt; Inlet of Boiler Assembly [1]: Fan [66] - SA Fan: Molecular weight</t>
  </si>
  <si>
    <t>M.W.</t>
  </si>
  <si>
    <t>~1~1~4~~-5001~</t>
  </si>
  <si>
    <t>1 - Outlet of Gas/Air Source [3] - Prim.Air -&gt; Inlet of Boiler Assembly [1]: Fan [66] - SA Fan: CO2 mass flow</t>
  </si>
  <si>
    <t>~1~1~5~~-5001~</t>
  </si>
  <si>
    <t>1 - Outlet of Gas/Air Source [3] - Prim.Air -&gt; Inlet of Boiler Assembly [1]: Fan [66] - SA Fan: Volume flow</t>
  </si>
  <si>
    <t>~1~1~101~~-5001~</t>
  </si>
  <si>
    <t>1 - Outlet of Gas/Air Source [3] - Prim.Air -&gt; Inlet of Boiler Assembly [1]: Fan [66] - SA Fan: Density</t>
  </si>
  <si>
    <t>kg/m^3</t>
  </si>
  <si>
    <t>~1~1~6~~-5001~</t>
  </si>
  <si>
    <t>1 - Outlet of Gas/Air Source [3] - Prim.Air -&gt; Inlet of Boiler Assembly [1]: Fan [66] - SA Fan: Mole percent of N2</t>
  </si>
  <si>
    <t>~1~1~7~~-5001~</t>
  </si>
  <si>
    <t>1 - Outlet of Gas/Air Source [3] - Prim.Air -&gt; Inlet of Boiler Assembly [1]: Fan [66] - SA Fan: Mole percent of O2</t>
  </si>
  <si>
    <t>~1~1~8~~-5001~</t>
  </si>
  <si>
    <t>1 - Outlet of Gas/Air Source [3] - Prim.Air -&gt; Inlet of Boiler Assembly [1]: Fan [66] - SA Fan: Mole percent of CO2</t>
  </si>
  <si>
    <t>~1~1~9~~-5001~</t>
  </si>
  <si>
    <t>1 - Outlet of Gas/Air Source [3] - Prim.Air -&gt; Inlet of Boiler Assembly [1]: Fan [66] - SA Fan: Mole percent of H2O</t>
  </si>
  <si>
    <t>~1~1~10~~-5001~</t>
  </si>
  <si>
    <t>1 - Outlet of Gas/Air Source [3] - Prim.Air -&gt; Inlet of Boiler Assembly [1]: Fan [66] - SA Fan: Mole percent of H2O liquid</t>
  </si>
  <si>
    <t>~1~1~11~~-5001~</t>
  </si>
  <si>
    <t>1 - Outlet of Gas/Air Source [3] - Prim.Air -&gt; Inlet of Boiler Assembly [1]: Fan [66] - SA Fan: Mole percent of Ar</t>
  </si>
  <si>
    <t>~1~1~12~~-5001~</t>
  </si>
  <si>
    <t>1 - Outlet of Gas/Air Source [3] - Prim.Air -&gt; Inlet of Boiler Assembly [1]: Fan [66] - SA Fan: Mole percent of SO2</t>
  </si>
  <si>
    <t>~1~1~14~~-5001~</t>
  </si>
  <si>
    <t>1 - Outlet of Gas/Air Source [3] - Prim.Air -&gt; Inlet of Boiler Assembly [1]: Fan [66] - SA Fan: Sulfur trioxide SO3</t>
  </si>
  <si>
    <t>~1~1~23~~-5001~</t>
  </si>
  <si>
    <t>1 - Outlet of Gas/Air Source [3] - Prim.Air -&gt; Inlet of Boiler Assembly [1]: Fan [66] - SA Fan: HCl mass flow</t>
  </si>
  <si>
    <t>~1~1~24~~-5001~</t>
  </si>
  <si>
    <t>1 - Outlet of Gas/Air Source [3] - Prim.Air -&gt; Inlet of Boiler Assembly [1]: Fan [66] - SA Fan: NOx mass flow</t>
  </si>
  <si>
    <t>~1~1~25~~-5001~</t>
  </si>
  <si>
    <t>1 - Outlet of Gas/Air Source [3] - Prim.Air -&gt; Inlet of Boiler Assembly [1]: Fan [66] - SA Fan: CO mass flow</t>
  </si>
  <si>
    <t>~1~1~26~~-5001~</t>
  </si>
  <si>
    <t>1 - Outlet of Gas/Air Source [3] - Prim.Air -&gt; Inlet of Boiler Assembly [1]: Fan [66] - SA Fan: UHC mass flow</t>
  </si>
  <si>
    <t>~1~1~29~~-5001~</t>
  </si>
  <si>
    <t>1 - Outlet of Gas/Air Source [3] - Prim.Air -&gt; Inlet of Boiler Assembly [1]: Fan [66] - SA Fan: Hg mass flow</t>
  </si>
  <si>
    <t>~1~1~32~~-5001~</t>
  </si>
  <si>
    <t>1 - Outlet of Gas/Air Source [3] - Prim.Air -&gt; Inlet of Boiler Assembly [1]: Fan [66] - SA Fan: Dry Oxygen</t>
  </si>
  <si>
    <t>~1~1~31~~-5001~</t>
  </si>
  <si>
    <t>1 - Outlet of Gas/Air Source [3] - Prim.Air -&gt; Inlet of Boiler Assembly [1]: Fan [66] - SA Fan: Normal volume flow</t>
  </si>
  <si>
    <t>Nm^3/hr</t>
  </si>
  <si>
    <t>~1~2~0~~-5001~</t>
  </si>
  <si>
    <t>2 - Outlet of Boiler Assembly [1]: Duct - Classic [65] - Inlet PA Duct -&gt; Primary air inlet of Boiler Assembly [1]: Parallel Tubular Air Heaters [8]: Pressure</t>
  </si>
  <si>
    <t>~1~2~1~~-5001~</t>
  </si>
  <si>
    <t>2 - Outlet of Boiler Assembly [1]: Duct - Classic [65] - Inlet PA Duct -&gt; Primary air inlet of Boiler Assembly [1]: Parallel Tubular Air Heaters [8]: Temperature</t>
  </si>
  <si>
    <t>~1~2~2~~-5001~</t>
  </si>
  <si>
    <t>2 - Outlet of Boiler Assembly [1]: Duct - Classic [65] - Inlet PA Duct -&gt; Primary air inlet of Boiler Assembly [1]: Parallel Tubular Air Heaters [8]: Mass flow</t>
  </si>
  <si>
    <t>~1~2~22~~-5001~</t>
  </si>
  <si>
    <t>2 - Outlet of Boiler Assembly [1]: Duct - Classic [65] - Inlet PA Duct -&gt; Primary air inlet of Boiler Assembly [1]: Parallel Tubular Air Heaters [8]: Fly ash flow</t>
  </si>
  <si>
    <t>~1~2~16~~-5001~</t>
  </si>
  <si>
    <t>2 - Outlet of Boiler Assembly [1]: Duct - Classic [65] - Inlet PA Duct -&gt; Primary air inlet of Boiler Assembly [1]: Parallel Tubular Air Heaters [8]: Fly ash enthalpy</t>
  </si>
  <si>
    <t>~1~2~18~~-5001~</t>
  </si>
  <si>
    <t>2 - Outlet of Boiler Assembly [1]: Duct - Classic [65] - Inlet PA Duct -&gt; Primary air inlet of Boiler Assembly [1]: Parallel Tubular Air Heaters [8]: Relative humidity</t>
  </si>
  <si>
    <t>~1~2~20~~-5001~</t>
  </si>
  <si>
    <t>2 - Outlet of Boiler Assembly [1]: Duct - Classic [65] - Inlet PA Duct -&gt; Primary air inlet of Boiler Assembly [1]: Parallel Tubular Air Heaters [8]: Entropy</t>
  </si>
  <si>
    <t>~1~2~3~~-5001~</t>
  </si>
  <si>
    <t>2 - Outlet of Boiler Assembly [1]: Duct - Classic [65] - Inlet PA Duct -&gt; Primary air inlet of Boiler Assembly [1]: Parallel Tubular Air Heaters [8]: Enthalpy</t>
  </si>
  <si>
    <t>~1~2~19~~-5001~</t>
  </si>
  <si>
    <t>2 - Outlet of Boiler Assembly [1]: Duct - Classic [65] - Inlet PA Duct -&gt; Primary air inlet of Boiler Assembly [1]: Parallel Tubular Air Heaters [8]: Molecular weight</t>
  </si>
  <si>
    <t>~1~2~4~~-5001~</t>
  </si>
  <si>
    <t>2 - Outlet of Boiler Assembly [1]: Duct - Classic [65] - Inlet PA Duct -&gt; Primary air inlet of Boiler Assembly [1]: Parallel Tubular Air Heaters [8]: CO2 mass flow</t>
  </si>
  <si>
    <t>~1~2~5~~-5001~</t>
  </si>
  <si>
    <t>2 - Outlet of Boiler Assembly [1]: Duct - Classic [65] - Inlet PA Duct -&gt; Primary air inlet of Boiler Assembly [1]: Parallel Tubular Air Heaters [8]: Volume flow</t>
  </si>
  <si>
    <t>~1~2~101~~-5001~</t>
  </si>
  <si>
    <t>2 - Outlet of Boiler Assembly [1]: Duct - Classic [65] - Inlet PA Duct -&gt; Primary air inlet of Boiler Assembly [1]: Parallel Tubular Air Heaters [8]: Density</t>
  </si>
  <si>
    <t>~1~2~6~~-5001~</t>
  </si>
  <si>
    <t>2 - Outlet of Boiler Assembly [1]: Duct - Classic [65] - Inlet PA Duct -&gt; Primary air inlet of Boiler Assembly [1]: Parallel Tubular Air Heaters [8]: Mole percent of N2</t>
  </si>
  <si>
    <t>~1~2~7~~-5001~</t>
  </si>
  <si>
    <t>2 - Outlet of Boiler Assembly [1]: Duct - Classic [65] - Inlet PA Duct -&gt; Primary air inlet of Boiler Assembly [1]: Parallel Tubular Air Heaters [8]: Mole percent of O2</t>
  </si>
  <si>
    <t>~1~2~8~~-5001~</t>
  </si>
  <si>
    <t>2 - Outlet of Boiler Assembly [1]: Duct - Classic [65] - Inlet PA Duct -&gt; Primary air inlet of Boiler Assembly [1]: Parallel Tubular Air Heaters [8]: Mole percent of CO2</t>
  </si>
  <si>
    <t>~1~2~9~~-5001~</t>
  </si>
  <si>
    <t>2 - Outlet of Boiler Assembly [1]: Duct - Classic [65] - Inlet PA Duct -&gt; Primary air inlet of Boiler Assembly [1]: Parallel Tubular Air Heaters [8]: Mole percent of H2O</t>
  </si>
  <si>
    <t>~1~2~10~~-5001~</t>
  </si>
  <si>
    <t>2 - Outlet of Boiler Assembly [1]: Duct - Classic [65] - Inlet PA Duct -&gt; Primary air inlet of Boiler Assembly [1]: Parallel Tubular Air Heaters [8]: Mole percent of H2O liquid</t>
  </si>
  <si>
    <t>~1~2~11~~-5001~</t>
  </si>
  <si>
    <t>2 - Outlet of Boiler Assembly [1]: Duct - Classic [65] - Inlet PA Duct -&gt; Primary air inlet of Boiler Assembly [1]: Parallel Tubular Air Heaters [8]: Mole percent of Ar</t>
  </si>
  <si>
    <t>~1~2~12~~-5001~</t>
  </si>
  <si>
    <t>2 - Outlet of Boiler Assembly [1]: Duct - Classic [65] - Inlet PA Duct -&gt; Primary air inlet of Boiler Assembly [1]: Parallel Tubular Air Heaters [8]: Mole percent of SO2</t>
  </si>
  <si>
    <t>~1~2~14~~-5001~</t>
  </si>
  <si>
    <t>2 - Outlet of Boiler Assembly [1]: Duct - Classic [65] - Inlet PA Duct -&gt; Primary air inlet of Boiler Assembly [1]: Parallel Tubular Air Heaters [8]: Sulfur trioxide SO3</t>
  </si>
  <si>
    <t>~1~2~23~~-5001~</t>
  </si>
  <si>
    <t>2 - Outlet of Boiler Assembly [1]: Duct - Classic [65] - Inlet PA Duct -&gt; Primary air inlet of Boiler Assembly [1]: Parallel Tubular Air Heaters [8]: HCl mass flow</t>
  </si>
  <si>
    <t>~1~2~24~~-5001~</t>
  </si>
  <si>
    <t>2 - Outlet of Boiler Assembly [1]: Duct - Classic [65] - Inlet PA Duct -&gt; Primary air inlet of Boiler Assembly [1]: Parallel Tubular Air Heaters [8]: NOx mass flow</t>
  </si>
  <si>
    <t>~1~2~25~~-5001~</t>
  </si>
  <si>
    <t>2 - Outlet of Boiler Assembly [1]: Duct - Classic [65] - Inlet PA Duct -&gt; Primary air inlet of Boiler Assembly [1]: Parallel Tubular Air Heaters [8]: CO mass flow</t>
  </si>
  <si>
    <t>~1~2~26~~-5001~</t>
  </si>
  <si>
    <t>2 - Outlet of Boiler Assembly [1]: Duct - Classic [65] - Inlet PA Duct -&gt; Primary air inlet of Boiler Assembly [1]: Parallel Tubular Air Heaters [8]: UHC mass flow</t>
  </si>
  <si>
    <t>~1~2~29~~-5001~</t>
  </si>
  <si>
    <t>2 - Outlet of Boiler Assembly [1]: Duct - Classic [65] - Inlet PA Duct -&gt; Primary air inlet of Boiler Assembly [1]: Parallel Tubular Air Heaters [8]: Hg mass flow</t>
  </si>
  <si>
    <t>~1~2~32~~-5001~</t>
  </si>
  <si>
    <t>2 - Outlet of Boiler Assembly [1]: Duct - Classic [65] - Inlet PA Duct -&gt; Primary air inlet of Boiler Assembly [1]: Parallel Tubular Air Heaters [8]: Dry Oxygen</t>
  </si>
  <si>
    <t>~1~2~31~~-5001~</t>
  </si>
  <si>
    <t>2 - Outlet of Boiler Assembly [1]: Duct - Classic [65] - Inlet PA Duct -&gt; Primary air inlet of Boiler Assembly [1]: Parallel Tubular Air Heaters [8]: Normal volume flow</t>
  </si>
  <si>
    <t>~1~8~0~~-5001~</t>
  </si>
  <si>
    <t>8 - Outlet of Boiler Assembly [1]: Fan [72] - PA Fan -&gt; Inlet of Boiler Assembly [1]: Duct - Classic [2] - Inlet SA Duct: Pressure</t>
  </si>
  <si>
    <t>~1~8~1~~-5001~</t>
  </si>
  <si>
    <t>8 - Outlet of Boiler Assembly [1]: Fan [72] - PA Fan -&gt; Inlet of Boiler Assembly [1]: Duct - Classic [2] - Inlet SA Duct: Temperature</t>
  </si>
  <si>
    <t>~1~8~2~~-5001~</t>
  </si>
  <si>
    <t>8 - Outlet of Boiler Assembly [1]: Fan [72] - PA Fan -&gt; Inlet of Boiler Assembly [1]: Duct - Classic [2] - Inlet SA Duct: Mass flow</t>
  </si>
  <si>
    <t>~1~8~22~~-5001~</t>
  </si>
  <si>
    <t>8 - Outlet of Boiler Assembly [1]: Fan [72] - PA Fan -&gt; Inlet of Boiler Assembly [1]: Duct - Classic [2] - Inlet SA Duct: Fly ash flow</t>
  </si>
  <si>
    <t>~1~8~16~~-5001~</t>
  </si>
  <si>
    <t>8 - Outlet of Boiler Assembly [1]: Fan [72] - PA Fan -&gt; Inlet of Boiler Assembly [1]: Duct - Classic [2] - Inlet SA Duct: Fly ash enthalpy</t>
  </si>
  <si>
    <t>~1~8~18~~-5001~</t>
  </si>
  <si>
    <t>8 - Outlet of Boiler Assembly [1]: Fan [72] - PA Fan -&gt; Inlet of Boiler Assembly [1]: Duct - Classic [2] - Inlet SA Duct: Relative humidity</t>
  </si>
  <si>
    <t>~1~8~20~~-5001~</t>
  </si>
  <si>
    <t>8 - Outlet of Boiler Assembly [1]: Fan [72] - PA Fan -&gt; Inlet of Boiler Assembly [1]: Duct - Classic [2] - Inlet SA Duct: Entropy</t>
  </si>
  <si>
    <t>~1~8~3~~-5001~</t>
  </si>
  <si>
    <t>8 - Outlet of Boiler Assembly [1]: Fan [72] - PA Fan -&gt; Inlet of Boiler Assembly [1]: Duct - Classic [2] - Inlet SA Duct: Enthalpy</t>
  </si>
  <si>
    <t>~1~8~19~~-5001~</t>
  </si>
  <si>
    <t>8 - Outlet of Boiler Assembly [1]: Fan [72] - PA Fan -&gt; Inlet of Boiler Assembly [1]: Duct - Classic [2] - Inlet SA Duct: Molecular weight</t>
  </si>
  <si>
    <t>~1~8~4~~-5001~</t>
  </si>
  <si>
    <t>8 - Outlet of Boiler Assembly [1]: Fan [72] - PA Fan -&gt; Inlet of Boiler Assembly [1]: Duct - Classic [2] - Inlet SA Duct: CO2 mass flow</t>
  </si>
  <si>
    <t>~1~8~5~~-5001~</t>
  </si>
  <si>
    <t>8 - Outlet of Boiler Assembly [1]: Fan [72] - PA Fan -&gt; Inlet of Boiler Assembly [1]: Duct - Classic [2] - Inlet SA Duct: Volume flow</t>
  </si>
  <si>
    <t>~1~8~101~~-5001~</t>
  </si>
  <si>
    <t>8 - Outlet of Boiler Assembly [1]: Fan [72] - PA Fan -&gt; Inlet of Boiler Assembly [1]: Duct - Classic [2] - Inlet SA Duct: Density</t>
  </si>
  <si>
    <t>~1~8~6~~-5001~</t>
  </si>
  <si>
    <t>8 - Outlet of Boiler Assembly [1]: Fan [72] - PA Fan -&gt; Inlet of Boiler Assembly [1]: Duct - Classic [2] - Inlet SA Duct: Mole percent of N2</t>
  </si>
  <si>
    <t>~1~8~7~~-5001~</t>
  </si>
  <si>
    <t>8 - Outlet of Boiler Assembly [1]: Fan [72] - PA Fan -&gt; Inlet of Boiler Assembly [1]: Duct - Classic [2] - Inlet SA Duct: Mole percent of O2</t>
  </si>
  <si>
    <t>~1~8~8~~-5001~</t>
  </si>
  <si>
    <t>8 - Outlet of Boiler Assembly [1]: Fan [72] - PA Fan -&gt; Inlet of Boiler Assembly [1]: Duct - Classic [2] - Inlet SA Duct: Mole percent of CO2</t>
  </si>
  <si>
    <t>~1~8~9~~-5001~</t>
  </si>
  <si>
    <t>8 - Outlet of Boiler Assembly [1]: Fan [72] - PA Fan -&gt; Inlet of Boiler Assembly [1]: Duct - Classic [2] - Inlet SA Duct: Mole percent of H2O</t>
  </si>
  <si>
    <t>~1~8~10~~-5001~</t>
  </si>
  <si>
    <t>8 - Outlet of Boiler Assembly [1]: Fan [72] - PA Fan -&gt; Inlet of Boiler Assembly [1]: Duct - Classic [2] - Inlet SA Duct: Mole percent of H2O liquid</t>
  </si>
  <si>
    <t>~1~8~11~~-5001~</t>
  </si>
  <si>
    <t>8 - Outlet of Boiler Assembly [1]: Fan [72] - PA Fan -&gt; Inlet of Boiler Assembly [1]: Duct - Classic [2] - Inlet SA Duct: Mole percent of Ar</t>
  </si>
  <si>
    <t>~1~8~12~~-5001~</t>
  </si>
  <si>
    <t>8 - Outlet of Boiler Assembly [1]: Fan [72] - PA Fan -&gt; Inlet of Boiler Assembly [1]: Duct - Classic [2] - Inlet SA Duct: Mole percent of SO2</t>
  </si>
  <si>
    <t>~1~8~14~~-5001~</t>
  </si>
  <si>
    <t>8 - Outlet of Boiler Assembly [1]: Fan [72] - PA Fan -&gt; Inlet of Boiler Assembly [1]: Duct - Classic [2] - Inlet SA Duct: Sulfur trioxide SO3</t>
  </si>
  <si>
    <t>~1~8~23~~-5001~</t>
  </si>
  <si>
    <t>8 - Outlet of Boiler Assembly [1]: Fan [72] - PA Fan -&gt; Inlet of Boiler Assembly [1]: Duct - Classic [2] - Inlet SA Duct: HCl mass flow</t>
  </si>
  <si>
    <t>~1~8~24~~-5001~</t>
  </si>
  <si>
    <t>8 - Outlet of Boiler Assembly [1]: Fan [72] - PA Fan -&gt; Inlet of Boiler Assembly [1]: Duct - Classic [2] - Inlet SA Duct: NOx mass flow</t>
  </si>
  <si>
    <t>~1~8~25~~-5001~</t>
  </si>
  <si>
    <t>8 - Outlet of Boiler Assembly [1]: Fan [72] - PA Fan -&gt; Inlet of Boiler Assembly [1]: Duct - Classic [2] - Inlet SA Duct: CO mass flow</t>
  </si>
  <si>
    <t>~1~8~26~~-5001~</t>
  </si>
  <si>
    <t>8 - Outlet of Boiler Assembly [1]: Fan [72] - PA Fan -&gt; Inlet of Boiler Assembly [1]: Duct - Classic [2] - Inlet SA Duct: UHC mass flow</t>
  </si>
  <si>
    <t>~1~8~29~~-5001~</t>
  </si>
  <si>
    <t>8 - Outlet of Boiler Assembly [1]: Fan [72] - PA Fan -&gt; Inlet of Boiler Assembly [1]: Duct - Classic [2] - Inlet SA Duct: Hg mass flow</t>
  </si>
  <si>
    <t>~1~8~32~~-5001~</t>
  </si>
  <si>
    <t>8 - Outlet of Boiler Assembly [1]: Fan [72] - PA Fan -&gt; Inlet of Boiler Assembly [1]: Duct - Classic [2] - Inlet SA Duct: Dry Oxygen</t>
  </si>
  <si>
    <t>~1~8~31~~-5001~</t>
  </si>
  <si>
    <t>8 - Outlet of Boiler Assembly [1]: Fan [72] - PA Fan -&gt; Inlet of Boiler Assembly [1]: Duct - Classic [2] - Inlet SA Duct: Normal volume flow</t>
  </si>
  <si>
    <t>~1~9~0~~-5001~</t>
  </si>
  <si>
    <t>9 - Flue gas of Boiler Assembly [1]: Circulating Fluidized Bed [23] -&gt; Gas inlet of Boiler Assembly [1]: Superheater (PCE) [26] - FINAL SH: Pressure</t>
  </si>
  <si>
    <t>~1~9~1~~-5001~</t>
  </si>
  <si>
    <t>9 - Flue gas of Boiler Assembly [1]: Circulating Fluidized Bed [23] -&gt; Gas inlet of Boiler Assembly [1]: Superheater (PCE) [26] - FINAL SH: Temperature</t>
  </si>
  <si>
    <t>~1~9~2~~-5001~</t>
  </si>
  <si>
    <t>9 - Flue gas of Boiler Assembly [1]: Circulating Fluidized Bed [23] -&gt; Gas inlet of Boiler Assembly [1]: Superheater (PCE) [26] - FINAL SH: Mass flow</t>
  </si>
  <si>
    <t>~1~9~22~~-5001~</t>
  </si>
  <si>
    <t>9 - Flue gas of Boiler Assembly [1]: Circulating Fluidized Bed [23] -&gt; Gas inlet of Boiler Assembly [1]: Superheater (PCE) [26] - FINAL SH: Fly ash flow</t>
  </si>
  <si>
    <t>~1~9~16~~-5001~</t>
  </si>
  <si>
    <t>9 - Flue gas of Boiler Assembly [1]: Circulating Fluidized Bed [23] -&gt; Gas inlet of Boiler Assembly [1]: Superheater (PCE) [26] - FINAL SH: Fly ash enthalpy</t>
  </si>
  <si>
    <t>~1~9~18~~-5001~</t>
  </si>
  <si>
    <t>9 - Flue gas of Boiler Assembly [1]: Circulating Fluidized Bed [23] -&gt; Gas inlet of Boiler Assembly [1]: Superheater (PCE) [26] - FINAL SH: Relative humidity</t>
  </si>
  <si>
    <t>~1~9~20~~-5001~</t>
  </si>
  <si>
    <t>9 - Flue gas of Boiler Assembly [1]: Circulating Fluidized Bed [23] -&gt; Gas inlet of Boiler Assembly [1]: Superheater (PCE) [26] - FINAL SH: Entropy</t>
  </si>
  <si>
    <t>~1~9~3~~-5001~</t>
  </si>
  <si>
    <t>9 - Flue gas of Boiler Assembly [1]: Circulating Fluidized Bed [23] -&gt; Gas inlet of Boiler Assembly [1]: Superheater (PCE) [26] - FINAL SH: Enthalpy</t>
  </si>
  <si>
    <t>~1~9~19~~-5001~</t>
  </si>
  <si>
    <t>9 - Flue gas of Boiler Assembly [1]: Circulating Fluidized Bed [23] -&gt; Gas inlet of Boiler Assembly [1]: Superheater (PCE) [26] - FINAL SH: Molecular weight</t>
  </si>
  <si>
    <t>~1~9~4~~-5001~</t>
  </si>
  <si>
    <t>9 - Flue gas of Boiler Assembly [1]: Circulating Fluidized Bed [23] -&gt; Gas inlet of Boiler Assembly [1]: Superheater (PCE) [26] - FINAL SH: CO2 mass flow</t>
  </si>
  <si>
    <t>~1~9~5~~-5001~</t>
  </si>
  <si>
    <t>9 - Flue gas of Boiler Assembly [1]: Circulating Fluidized Bed [23] -&gt; Gas inlet of Boiler Assembly [1]: Superheater (PCE) [26] - FINAL SH: Volume flow</t>
  </si>
  <si>
    <t>~1~9~101~~-5001~</t>
  </si>
  <si>
    <t>9 - Flue gas of Boiler Assembly [1]: Circulating Fluidized Bed [23] -&gt; Gas inlet of Boiler Assembly [1]: Superheater (PCE) [26] - FINAL SH: Density</t>
  </si>
  <si>
    <t>~1~9~6~~-5001~</t>
  </si>
  <si>
    <t>9 - Flue gas of Boiler Assembly [1]: Circulating Fluidized Bed [23] -&gt; Gas inlet of Boiler Assembly [1]: Superheater (PCE) [26] - FINAL SH: Mole percent of N2</t>
  </si>
  <si>
    <t>~1~9~7~~-5001~</t>
  </si>
  <si>
    <t>9 - Flue gas of Boiler Assembly [1]: Circulating Fluidized Bed [23] -&gt; Gas inlet of Boiler Assembly [1]: Superheater (PCE) [26] - FINAL SH: Mole percent of O2</t>
  </si>
  <si>
    <t>~1~9~8~~-5001~</t>
  </si>
  <si>
    <t>9 - Flue gas of Boiler Assembly [1]: Circulating Fluidized Bed [23] -&gt; Gas inlet of Boiler Assembly [1]: Superheater (PCE) [26] - FINAL SH: Mole percent of CO2</t>
  </si>
  <si>
    <t>~1~9~9~~-5001~</t>
  </si>
  <si>
    <t>9 - Flue gas of Boiler Assembly [1]: Circulating Fluidized Bed [23] -&gt; Gas inlet of Boiler Assembly [1]: Superheater (PCE) [26] - FINAL SH: Mole percent of H2O</t>
  </si>
  <si>
    <t>~1~9~10~~-5001~</t>
  </si>
  <si>
    <t>9 - Flue gas of Boiler Assembly [1]: Circulating Fluidized Bed [23] -&gt; Gas inlet of Boiler Assembly [1]: Superheater (PCE) [26] - FINAL SH: Mole percent of H2O liquid</t>
  </si>
  <si>
    <t>~1~9~11~~-5001~</t>
  </si>
  <si>
    <t>9 - Flue gas of Boiler Assembly [1]: Circulating Fluidized Bed [23] -&gt; Gas inlet of Boiler Assembly [1]: Superheater (PCE) [26] - FINAL SH: Mole percent of Ar</t>
  </si>
  <si>
    <t>~1~9~12~~-5001~</t>
  </si>
  <si>
    <t>9 - Flue gas of Boiler Assembly [1]: Circulating Fluidized Bed [23] -&gt; Gas inlet of Boiler Assembly [1]: Superheater (PCE) [26] - FINAL SH: Mole percent of SO2</t>
  </si>
  <si>
    <t>~1~9~14~~-5001~</t>
  </si>
  <si>
    <t>9 - Flue gas of Boiler Assembly [1]: Circulating Fluidized Bed [23] -&gt; Gas inlet of Boiler Assembly [1]: Superheater (PCE) [26] - FINAL SH: Sulfur trioxide SO3</t>
  </si>
  <si>
    <t>~1~9~23~~-5001~</t>
  </si>
  <si>
    <t>9 - Flue gas of Boiler Assembly [1]: Circulating Fluidized Bed [23] -&gt; Gas inlet of Boiler Assembly [1]: Superheater (PCE) [26] - FINAL SH: HCl mass flow</t>
  </si>
  <si>
    <t>~1~9~24~~-5001~</t>
  </si>
  <si>
    <t>9 - Flue gas of Boiler Assembly [1]: Circulating Fluidized Bed [23] -&gt; Gas inlet of Boiler Assembly [1]: Superheater (PCE) [26] - FINAL SH: NOx mass flow</t>
  </si>
  <si>
    <t>~1~9~25~~-5001~</t>
  </si>
  <si>
    <t>9 - Flue gas of Boiler Assembly [1]: Circulating Fluidized Bed [23] -&gt; Gas inlet of Boiler Assembly [1]: Superheater (PCE) [26] - FINAL SH: CO mass flow</t>
  </si>
  <si>
    <t>~1~9~26~~-5001~</t>
  </si>
  <si>
    <t>9 - Flue gas of Boiler Assembly [1]: Circulating Fluidized Bed [23] -&gt; Gas inlet of Boiler Assembly [1]: Superheater (PCE) [26] - FINAL SH: UHC mass flow</t>
  </si>
  <si>
    <t>~1~9~29~~-5001~</t>
  </si>
  <si>
    <t>9 - Flue gas of Boiler Assembly [1]: Circulating Fluidized Bed [23] -&gt; Gas inlet of Boiler Assembly [1]: Superheater (PCE) [26] - FINAL SH: Hg mass flow</t>
  </si>
  <si>
    <t>~1~9~32~~-5001~</t>
  </si>
  <si>
    <t>9 - Flue gas of Boiler Assembly [1]: Circulating Fluidized Bed [23] -&gt; Gas inlet of Boiler Assembly [1]: Superheater (PCE) [26] - FINAL SH: Dry Oxygen</t>
  </si>
  <si>
    <t>~1~9~31~~-5001~</t>
  </si>
  <si>
    <t>9 - Flue gas of Boiler Assembly [1]: Circulating Fluidized Bed [23] -&gt; Gas inlet of Boiler Assembly [1]: Superheater (PCE) [26] - FINAL SH: Normal volume flow</t>
  </si>
  <si>
    <t>~1~10~0~~-5001~</t>
  </si>
  <si>
    <t>10 - Gas outlet of Boiler Assembly [1]: Superheater (PCE) [26] - FINAL SH -&gt; Gas inlet of Boiler Assembly [1]: Superheater (PCE) [38] - PLATEN SH: Pressure</t>
  </si>
  <si>
    <t>~1~10~1~~-5001~</t>
  </si>
  <si>
    <t>10 - Gas outlet of Boiler Assembly [1]: Superheater (PCE) [26] - FINAL SH -&gt; Gas inlet of Boiler Assembly [1]: Superheater (PCE) [38] - PLATEN SH: Temperature</t>
  </si>
  <si>
    <t>~1~10~2~~-5001~</t>
  </si>
  <si>
    <t>10 - Gas outlet of Boiler Assembly [1]: Superheater (PCE) [26] - FINAL SH -&gt; Gas inlet of Boiler Assembly [1]: Superheater (PCE) [38] - PLATEN SH: Mass flow</t>
  </si>
  <si>
    <t>~1~10~22~~-5001~</t>
  </si>
  <si>
    <t>10 - Gas outlet of Boiler Assembly [1]: Superheater (PCE) [26] - FINAL SH -&gt; Gas inlet of Boiler Assembly [1]: Superheater (PCE) [38] - PLATEN SH: Fly ash flow</t>
  </si>
  <si>
    <t>~1~10~16~~-5001~</t>
  </si>
  <si>
    <t>10 - Gas outlet of Boiler Assembly [1]: Superheater (PCE) [26] - FINAL SH -&gt; Gas inlet of Boiler Assembly [1]: Superheater (PCE) [38] - PLATEN SH: Fly ash enthalpy</t>
  </si>
  <si>
    <t>~1~10~18~~-5001~</t>
  </si>
  <si>
    <t>10 - Gas outlet of Boiler Assembly [1]: Superheater (PCE) [26] - FINAL SH -&gt; Gas inlet of Boiler Assembly [1]: Superheater (PCE) [38] - PLATEN SH: Relative humidity</t>
  </si>
  <si>
    <t>~1~10~20~~-5001~</t>
  </si>
  <si>
    <t>10 - Gas outlet of Boiler Assembly [1]: Superheater (PCE) [26] - FINAL SH -&gt; Gas inlet of Boiler Assembly [1]: Superheater (PCE) [38] - PLATEN SH: Entropy</t>
  </si>
  <si>
    <t>~1~10~3~~-5001~</t>
  </si>
  <si>
    <t>10 - Gas outlet of Boiler Assembly [1]: Superheater (PCE) [26] - FINAL SH -&gt; Gas inlet of Boiler Assembly [1]: Superheater (PCE) [38] - PLATEN SH: Enthalpy</t>
  </si>
  <si>
    <t>~1~10~19~~-5001~</t>
  </si>
  <si>
    <t>10 - Gas outlet of Boiler Assembly [1]: Superheater (PCE) [26] - FINAL SH -&gt; Gas inlet of Boiler Assembly [1]: Superheater (PCE) [38] - PLATEN SH: Molecular weight</t>
  </si>
  <si>
    <t>~1~10~4~~-5001~</t>
  </si>
  <si>
    <t>10 - Gas outlet of Boiler Assembly [1]: Superheater (PCE) [26] - FINAL SH -&gt; Gas inlet of Boiler Assembly [1]: Superheater (PCE) [38] - PLATEN SH: CO2 mass flow</t>
  </si>
  <si>
    <t>~1~10~5~~-5001~</t>
  </si>
  <si>
    <t>10 - Gas outlet of Boiler Assembly [1]: Superheater (PCE) [26] - FINAL SH -&gt; Gas inlet of Boiler Assembly [1]: Superheater (PCE) [38] - PLATEN SH: Volume flow</t>
  </si>
  <si>
    <t>~1~10~101~~-5001~</t>
  </si>
  <si>
    <t>10 - Gas outlet of Boiler Assembly [1]: Superheater (PCE) [26] - FINAL SH -&gt; Gas inlet of Boiler Assembly [1]: Superheater (PCE) [38] - PLATEN SH: Density</t>
  </si>
  <si>
    <t>~1~10~6~~-5001~</t>
  </si>
  <si>
    <t>10 - Gas outlet of Boiler Assembly [1]: Superheater (PCE) [26] - FINAL SH -&gt; Gas inlet of Boiler Assembly [1]: Superheater (PCE) [38] - PLATEN SH: Mole percent of N2</t>
  </si>
  <si>
    <t>~1~10~7~~-5001~</t>
  </si>
  <si>
    <t>10 - Gas outlet of Boiler Assembly [1]: Superheater (PCE) [26] - FINAL SH -&gt; Gas inlet of Boiler Assembly [1]: Superheater (PCE) [38] - PLATEN SH: Mole percent of O2</t>
  </si>
  <si>
    <t>~1~10~8~~-5001~</t>
  </si>
  <si>
    <t>10 - Gas outlet of Boiler Assembly [1]: Superheater (PCE) [26] - FINAL SH -&gt; Gas inlet of Boiler Assembly [1]: Superheater (PCE) [38] - PLATEN SH: Mole percent of CO2</t>
  </si>
  <si>
    <t>~1~10~9~~-5001~</t>
  </si>
  <si>
    <t>10 - Gas outlet of Boiler Assembly [1]: Superheater (PCE) [26] - FINAL SH -&gt; Gas inlet of Boiler Assembly [1]: Superheater (PCE) [38] - PLATEN SH: Mole percent of H2O</t>
  </si>
  <si>
    <t>~1~10~10~~-5001~</t>
  </si>
  <si>
    <t>10 - Gas outlet of Boiler Assembly [1]: Superheater (PCE) [26] - FINAL SH -&gt; Gas inlet of Boiler Assembly [1]: Superheater (PCE) [38] - PLATEN SH: Mole percent of H2O liquid</t>
  </si>
  <si>
    <t>~1~10~11~~-5001~</t>
  </si>
  <si>
    <t>10 - Gas outlet of Boiler Assembly [1]: Superheater (PCE) [26] - FINAL SH -&gt; Gas inlet of Boiler Assembly [1]: Superheater (PCE) [38] - PLATEN SH: Mole percent of Ar</t>
  </si>
  <si>
    <t>~1~10~12~~-5001~</t>
  </si>
  <si>
    <t>10 - Gas outlet of Boiler Assembly [1]: Superheater (PCE) [26] - FINAL SH -&gt; Gas inlet of Boiler Assembly [1]: Superheater (PCE) [38] - PLATEN SH: Mole percent of SO2</t>
  </si>
  <si>
    <t>~1~10~14~~-5001~</t>
  </si>
  <si>
    <t>10 - Gas outlet of Boiler Assembly [1]: Superheater (PCE) [26] - FINAL SH -&gt; Gas inlet of Boiler Assembly [1]: Superheater (PCE) [38] - PLATEN SH: Sulfur trioxide SO3</t>
  </si>
  <si>
    <t>~1~10~23~~-5001~</t>
  </si>
  <si>
    <t>10 - Gas outlet of Boiler Assembly [1]: Superheater (PCE) [26] - FINAL SH -&gt; Gas inlet of Boiler Assembly [1]: Superheater (PCE) [38] - PLATEN SH: HCl mass flow</t>
  </si>
  <si>
    <t>~1~10~24~~-5001~</t>
  </si>
  <si>
    <t>10 - Gas outlet of Boiler Assembly [1]: Superheater (PCE) [26] - FINAL SH -&gt; Gas inlet of Boiler Assembly [1]: Superheater (PCE) [38] - PLATEN SH: NOx mass flow</t>
  </si>
  <si>
    <t>~1~10~25~~-5001~</t>
  </si>
  <si>
    <t>10 - Gas outlet of Boiler Assembly [1]: Superheater (PCE) [26] - FINAL SH -&gt; Gas inlet of Boiler Assembly [1]: Superheater (PCE) [38] - PLATEN SH: CO mass flow</t>
  </si>
  <si>
    <t>~1~10~26~~-5001~</t>
  </si>
  <si>
    <t>10 - Gas outlet of Boiler Assembly [1]: Superheater (PCE) [26] - FINAL SH -&gt; Gas inlet of Boiler Assembly [1]: Superheater (PCE) [38] - PLATEN SH: UHC mass flow</t>
  </si>
  <si>
    <t>~1~10~29~~-5001~</t>
  </si>
  <si>
    <t>10 - Gas outlet of Boiler Assembly [1]: Superheater (PCE) [26] - FINAL SH -&gt; Gas inlet of Boiler Assembly [1]: Superheater (PCE) [38] - PLATEN SH: Hg mass flow</t>
  </si>
  <si>
    <t>~1~10~32~~-5001~</t>
  </si>
  <si>
    <t>10 - Gas outlet of Boiler Assembly [1]: Superheater (PCE) [26] - FINAL SH -&gt; Gas inlet of Boiler Assembly [1]: Superheater (PCE) [38] - PLATEN SH: Dry Oxygen</t>
  </si>
  <si>
    <t>~1~10~31~~-5001~</t>
  </si>
  <si>
    <t>10 - Gas outlet of Boiler Assembly [1]: Superheater (PCE) [26] - FINAL SH -&gt; Gas inlet of Boiler Assembly [1]: Superheater (PCE) [38] - PLATEN SH: Normal volume flow</t>
  </si>
  <si>
    <t>~1~13~0~~-5001~</t>
  </si>
  <si>
    <t>13 - Gas outlet of Boiler Assembly [1]: Superheater (PCE) [38] - PLATEN SH -&gt; Gas inlet of Boiler Assembly [1]: Economiser (PCE) [42] - ECO: Pressure</t>
  </si>
  <si>
    <t>~1~13~1~~-5001~</t>
  </si>
  <si>
    <t>13 - Gas outlet of Boiler Assembly [1]: Superheater (PCE) [38] - PLATEN SH -&gt; Gas inlet of Boiler Assembly [1]: Economiser (PCE) [42] - ECO: Temperature</t>
  </si>
  <si>
    <t>~1~13~2~~-5001~</t>
  </si>
  <si>
    <t>13 - Gas outlet of Boiler Assembly [1]: Superheater (PCE) [38] - PLATEN SH -&gt; Gas inlet of Boiler Assembly [1]: Economiser (PCE) [42] - ECO: Mass flow</t>
  </si>
  <si>
    <t>~1~13~22~~-5001~</t>
  </si>
  <si>
    <t>13 - Gas outlet of Boiler Assembly [1]: Superheater (PCE) [38] - PLATEN SH -&gt; Gas inlet of Boiler Assembly [1]: Economiser (PCE) [42] - ECO: Fly ash flow</t>
  </si>
  <si>
    <t>~1~13~16~~-5001~</t>
  </si>
  <si>
    <t>13 - Gas outlet of Boiler Assembly [1]: Superheater (PCE) [38] - PLATEN SH -&gt; Gas inlet of Boiler Assembly [1]: Economiser (PCE) [42] - ECO: Fly ash enthalpy</t>
  </si>
  <si>
    <t>~1~13~18~~-5001~</t>
  </si>
  <si>
    <t>13 - Gas outlet of Boiler Assembly [1]: Superheater (PCE) [38] - PLATEN SH -&gt; Gas inlet of Boiler Assembly [1]: Economiser (PCE) [42] - ECO: Relative humidity</t>
  </si>
  <si>
    <t>~1~13~20~~-5001~</t>
  </si>
  <si>
    <t>13 - Gas outlet of Boiler Assembly [1]: Superheater (PCE) [38] - PLATEN SH -&gt; Gas inlet of Boiler Assembly [1]: Economiser (PCE) [42] - ECO: Entropy</t>
  </si>
  <si>
    <t>~1~13~3~~-5001~</t>
  </si>
  <si>
    <t>13 - Gas outlet of Boiler Assembly [1]: Superheater (PCE) [38] - PLATEN SH -&gt; Gas inlet of Boiler Assembly [1]: Economiser (PCE) [42] - ECO: Enthalpy</t>
  </si>
  <si>
    <t>~1~13~19~~-5001~</t>
  </si>
  <si>
    <t>13 - Gas outlet of Boiler Assembly [1]: Superheater (PCE) [38] - PLATEN SH -&gt; Gas inlet of Boiler Assembly [1]: Economiser (PCE) [42] - ECO: Molecular weight</t>
  </si>
  <si>
    <t>~1~13~4~~-5001~</t>
  </si>
  <si>
    <t>13 - Gas outlet of Boiler Assembly [1]: Superheater (PCE) [38] - PLATEN SH -&gt; Gas inlet of Boiler Assembly [1]: Economiser (PCE) [42] - ECO: CO2 mass flow</t>
  </si>
  <si>
    <t>~1~13~5~~-5001~</t>
  </si>
  <si>
    <t>13 - Gas outlet of Boiler Assembly [1]: Superheater (PCE) [38] - PLATEN SH -&gt; Gas inlet of Boiler Assembly [1]: Economiser (PCE) [42] - ECO: Volume flow</t>
  </si>
  <si>
    <t>~1~13~101~~-5001~</t>
  </si>
  <si>
    <t>13 - Gas outlet of Boiler Assembly [1]: Superheater (PCE) [38] - PLATEN SH -&gt; Gas inlet of Boiler Assembly [1]: Economiser (PCE) [42] - ECO: Density</t>
  </si>
  <si>
    <t>~1~13~6~~-5001~</t>
  </si>
  <si>
    <t>13 - Gas outlet of Boiler Assembly [1]: Superheater (PCE) [38] - PLATEN SH -&gt; Gas inlet of Boiler Assembly [1]: Economiser (PCE) [42] - ECO: Mole percent of N2</t>
  </si>
  <si>
    <t>~1~13~7~~-5001~</t>
  </si>
  <si>
    <t>13 - Gas outlet of Boiler Assembly [1]: Superheater (PCE) [38] - PLATEN SH -&gt; Gas inlet of Boiler Assembly [1]: Economiser (PCE) [42] - ECO: Mole percent of O2</t>
  </si>
  <si>
    <t>~1~13~8~~-5001~</t>
  </si>
  <si>
    <t>13 - Gas outlet of Boiler Assembly [1]: Superheater (PCE) [38] - PLATEN SH -&gt; Gas inlet of Boiler Assembly [1]: Economiser (PCE) [42] - ECO: Mole percent of CO2</t>
  </si>
  <si>
    <t>~1~13~9~~-5001~</t>
  </si>
  <si>
    <t>13 - Gas outlet of Boiler Assembly [1]: Superheater (PCE) [38] - PLATEN SH -&gt; Gas inlet of Boiler Assembly [1]: Economiser (PCE) [42] - ECO: Mole percent of H2O</t>
  </si>
  <si>
    <t>~1~13~10~~-5001~</t>
  </si>
  <si>
    <t>13 - Gas outlet of Boiler Assembly [1]: Superheater (PCE) [38] - PLATEN SH -&gt; Gas inlet of Boiler Assembly [1]: Economiser (PCE) [42] - ECO: Mole percent of H2O liquid</t>
  </si>
  <si>
    <t>~1~13~11~~-5001~</t>
  </si>
  <si>
    <t>13 - Gas outlet of Boiler Assembly [1]: Superheater (PCE) [38] - PLATEN SH -&gt; Gas inlet of Boiler Assembly [1]: Economiser (PCE) [42] - ECO: Mole percent of Ar</t>
  </si>
  <si>
    <t>~1~13~12~~-5001~</t>
  </si>
  <si>
    <t>13 - Gas outlet of Boiler Assembly [1]: Superheater (PCE) [38] - PLATEN SH -&gt; Gas inlet of Boiler Assembly [1]: Economiser (PCE) [42] - ECO: Mole percent of SO2</t>
  </si>
  <si>
    <t>~1~13~14~~-5001~</t>
  </si>
  <si>
    <t>13 - Gas outlet of Boiler Assembly [1]: Superheater (PCE) [38] - PLATEN SH -&gt; Gas inlet of Boiler Assembly [1]: Economiser (PCE) [42] - ECO: Sulfur trioxide SO3</t>
  </si>
  <si>
    <t>~1~13~23~~-5001~</t>
  </si>
  <si>
    <t>13 - Gas outlet of Boiler Assembly [1]: Superheater (PCE) [38] - PLATEN SH -&gt; Gas inlet of Boiler Assembly [1]: Economiser (PCE) [42] - ECO: HCl mass flow</t>
  </si>
  <si>
    <t>~1~13~24~~-5001~</t>
  </si>
  <si>
    <t>13 - Gas outlet of Boiler Assembly [1]: Superheater (PCE) [38] - PLATEN SH -&gt; Gas inlet of Boiler Assembly [1]: Economiser (PCE) [42] - ECO: NOx mass flow</t>
  </si>
  <si>
    <t>~1~13~25~~-5001~</t>
  </si>
  <si>
    <t>13 - Gas outlet of Boiler Assembly [1]: Superheater (PCE) [38] - PLATEN SH -&gt; Gas inlet of Boiler Assembly [1]: Economiser (PCE) [42] - ECO: CO mass flow</t>
  </si>
  <si>
    <t>~1~13~26~~-5001~</t>
  </si>
  <si>
    <t>13 - Gas outlet of Boiler Assembly [1]: Superheater (PCE) [38] - PLATEN SH -&gt; Gas inlet of Boiler Assembly [1]: Economiser (PCE) [42] - ECO: UHC mass flow</t>
  </si>
  <si>
    <t>~1~13~29~~-5001~</t>
  </si>
  <si>
    <t>13 - Gas outlet of Boiler Assembly [1]: Superheater (PCE) [38] - PLATEN SH -&gt; Gas inlet of Boiler Assembly [1]: Economiser (PCE) [42] - ECO: Hg mass flow</t>
  </si>
  <si>
    <t>~1~13~32~~-5001~</t>
  </si>
  <si>
    <t>13 - Gas outlet of Boiler Assembly [1]: Superheater (PCE) [38] - PLATEN SH -&gt; Gas inlet of Boiler Assembly [1]: Economiser (PCE) [42] - ECO: Dry Oxygen</t>
  </si>
  <si>
    <t>~1~13~31~~-5001~</t>
  </si>
  <si>
    <t>13 - Gas outlet of Boiler Assembly [1]: Superheater (PCE) [38] - PLATEN SH -&gt; Gas inlet of Boiler Assembly [1]: Economiser (PCE) [42] - ECO: Normal volume flow</t>
  </si>
  <si>
    <t>~1~15~0~~-5001~</t>
  </si>
  <si>
    <t>15 - Secondary air outlet of Boiler Assembly [1]: Parallel Tubular Air Heaters [8] -&gt; Secondary air inlet of Boiler Assembly [1]: Circulating Fluidized Bed [23]: Pressure</t>
  </si>
  <si>
    <t>~1~15~1~~-5001~</t>
  </si>
  <si>
    <t>15 - Secondary air outlet of Boiler Assembly [1]: Parallel Tubular Air Heaters [8] -&gt; Secondary air inlet of Boiler Assembly [1]: Circulating Fluidized Bed [23]: Temperature</t>
  </si>
  <si>
    <t>~1~15~2~~-5001~</t>
  </si>
  <si>
    <t>15 - Secondary air outlet of Boiler Assembly [1]: Parallel Tubular Air Heaters [8] -&gt; Secondary air inlet of Boiler Assembly [1]: Circulating Fluidized Bed [23]: Mass flow</t>
  </si>
  <si>
    <t>~1~15~22~~-5001~</t>
  </si>
  <si>
    <t>15 - Secondary air outlet of Boiler Assembly [1]: Parallel Tubular Air Heaters [8] -&gt; Secondary air inlet of Boiler Assembly [1]: Circulating Fluidized Bed [23]: Fly ash flow</t>
  </si>
  <si>
    <t>~1~15~16~~-5001~</t>
  </si>
  <si>
    <t>15 - Secondary air outlet of Boiler Assembly [1]: Parallel Tubular Air Heaters [8] -&gt; Secondary air inlet of Boiler Assembly [1]: Circulating Fluidized Bed [23]: Fly ash enthalpy</t>
  </si>
  <si>
    <t>~1~15~18~~-5001~</t>
  </si>
  <si>
    <t>15 - Secondary air outlet of Boiler Assembly [1]: Parallel Tubular Air Heaters [8] -&gt; Secondary air inlet of Boiler Assembly [1]: Circulating Fluidized Bed [23]: Relative humidity</t>
  </si>
  <si>
    <t>~1~15~20~~-5001~</t>
  </si>
  <si>
    <t>15 - Secondary air outlet of Boiler Assembly [1]: Parallel Tubular Air Heaters [8] -&gt; Secondary air inlet of Boiler Assembly [1]: Circulating Fluidized Bed [23]: Entropy</t>
  </si>
  <si>
    <t>~1~15~3~~-5001~</t>
  </si>
  <si>
    <t>15 - Secondary air outlet of Boiler Assembly [1]: Parallel Tubular Air Heaters [8] -&gt; Secondary air inlet of Boiler Assembly [1]: Circulating Fluidized Bed [23]: Enthalpy</t>
  </si>
  <si>
    <t>~1~15~19~~-5001~</t>
  </si>
  <si>
    <t>15 - Secondary air outlet of Boiler Assembly [1]: Parallel Tubular Air Heaters [8] -&gt; Secondary air inlet of Boiler Assembly [1]: Circulating Fluidized Bed [23]: Molecular weight</t>
  </si>
  <si>
    <t>~1~15~4~~-5001~</t>
  </si>
  <si>
    <t>15 - Secondary air outlet of Boiler Assembly [1]: Parallel Tubular Air Heaters [8] -&gt; Secondary air inlet of Boiler Assembly [1]: Circulating Fluidized Bed [23]: CO2 mass flow</t>
  </si>
  <si>
    <t>~1~15~5~~-5001~</t>
  </si>
  <si>
    <t>15 - Secondary air outlet of Boiler Assembly [1]: Parallel Tubular Air Heaters [8] -&gt; Secondary air inlet of Boiler Assembly [1]: Circulating Fluidized Bed [23]: Volume flow</t>
  </si>
  <si>
    <t>~1~15~101~~-5001~</t>
  </si>
  <si>
    <t>15 - Secondary air outlet of Boiler Assembly [1]: Parallel Tubular Air Heaters [8] -&gt; Secondary air inlet of Boiler Assembly [1]: Circulating Fluidized Bed [23]: Density</t>
  </si>
  <si>
    <t>~1~15~6~~-5001~</t>
  </si>
  <si>
    <t>15 - Secondary air outlet of Boiler Assembly [1]: Parallel Tubular Air Heaters [8] -&gt; Secondary air inlet of Boiler Assembly [1]: Circulating Fluidized Bed [23]: Mole percent of N2</t>
  </si>
  <si>
    <t>~1~15~7~~-5001~</t>
  </si>
  <si>
    <t>15 - Secondary air outlet of Boiler Assembly [1]: Parallel Tubular Air Heaters [8] -&gt; Secondary air inlet of Boiler Assembly [1]: Circulating Fluidized Bed [23]: Mole percent of O2</t>
  </si>
  <si>
    <t>~1~15~8~~-5001~</t>
  </si>
  <si>
    <t>15 - Secondary air outlet of Boiler Assembly [1]: Parallel Tubular Air Heaters [8] -&gt; Secondary air inlet of Boiler Assembly [1]: Circulating Fluidized Bed [23]: Mole percent of CO2</t>
  </si>
  <si>
    <t>~1~15~9~~-5001~</t>
  </si>
  <si>
    <t>15 - Secondary air outlet of Boiler Assembly [1]: Parallel Tubular Air Heaters [8] -&gt; Secondary air inlet of Boiler Assembly [1]: Circulating Fluidized Bed [23]: Mole percent of H2O</t>
  </si>
  <si>
    <t>~1~15~10~~-5001~</t>
  </si>
  <si>
    <t>15 - Secondary air outlet of Boiler Assembly [1]: Parallel Tubular Air Heaters [8] -&gt; Secondary air inlet of Boiler Assembly [1]: Circulating Fluidized Bed [23]: Mole percent of H2O liquid</t>
  </si>
  <si>
    <t>~1~15~11~~-5001~</t>
  </si>
  <si>
    <t>15 - Secondary air outlet of Boiler Assembly [1]: Parallel Tubular Air Heaters [8] -&gt; Secondary air inlet of Boiler Assembly [1]: Circulating Fluidized Bed [23]: Mole percent of Ar</t>
  </si>
  <si>
    <t>~1~15~12~~-5001~</t>
  </si>
  <si>
    <t>15 - Secondary air outlet of Boiler Assembly [1]: Parallel Tubular Air Heaters [8] -&gt; Secondary air inlet of Boiler Assembly [1]: Circulating Fluidized Bed [23]: Mole percent of SO2</t>
  </si>
  <si>
    <t>~1~15~14~~-5001~</t>
  </si>
  <si>
    <t>15 - Secondary air outlet of Boiler Assembly [1]: Parallel Tubular Air Heaters [8] -&gt; Secondary air inlet of Boiler Assembly [1]: Circulating Fluidized Bed [23]: Sulfur trioxide SO3</t>
  </si>
  <si>
    <t>~1~15~23~~-5001~</t>
  </si>
  <si>
    <t>15 - Secondary air outlet of Boiler Assembly [1]: Parallel Tubular Air Heaters [8] -&gt; Secondary air inlet of Boiler Assembly [1]: Circulating Fluidized Bed [23]: HCl mass flow</t>
  </si>
  <si>
    <t>~1~15~24~~-5001~</t>
  </si>
  <si>
    <t>15 - Secondary air outlet of Boiler Assembly [1]: Parallel Tubular Air Heaters [8] -&gt; Secondary air inlet of Boiler Assembly [1]: Circulating Fluidized Bed [23]: NOx mass flow</t>
  </si>
  <si>
    <t>~1~15~25~~-5001~</t>
  </si>
  <si>
    <t>15 - Secondary air outlet of Boiler Assembly [1]: Parallel Tubular Air Heaters [8] -&gt; Secondary air inlet of Boiler Assembly [1]: Circulating Fluidized Bed [23]: CO mass flow</t>
  </si>
  <si>
    <t>~1~15~26~~-5001~</t>
  </si>
  <si>
    <t>15 - Secondary air outlet of Boiler Assembly [1]: Parallel Tubular Air Heaters [8] -&gt; Secondary air inlet of Boiler Assembly [1]: Circulating Fluidized Bed [23]: UHC mass flow</t>
  </si>
  <si>
    <t>~1~15~29~~-5001~</t>
  </si>
  <si>
    <t>15 - Secondary air outlet of Boiler Assembly [1]: Parallel Tubular Air Heaters [8] -&gt; Secondary air inlet of Boiler Assembly [1]: Circulating Fluidized Bed [23]: Hg mass flow</t>
  </si>
  <si>
    <t>~1~15~32~~-5001~</t>
  </si>
  <si>
    <t>15 - Secondary air outlet of Boiler Assembly [1]: Parallel Tubular Air Heaters [8] -&gt; Secondary air inlet of Boiler Assembly [1]: Circulating Fluidized Bed [23]: Dry Oxygen</t>
  </si>
  <si>
    <t>~1~15~31~~-5001~</t>
  </si>
  <si>
    <t>15 - Secondary air outlet of Boiler Assembly [1]: Parallel Tubular Air Heaters [8] -&gt; Secondary air inlet of Boiler Assembly [1]: Circulating Fluidized Bed [23]: Normal volume flow</t>
  </si>
  <si>
    <t>~1~16~0~~-5001~</t>
  </si>
  <si>
    <t>16 - Primary air outlet of Boiler Assembly [1]: Parallel Tubular Air Heaters [8] -&gt; Primary air inlet of Boiler Assembly [1]: Circulating Fluidized Bed [23]: Pressure</t>
  </si>
  <si>
    <t>~1~16~1~~-5001~</t>
  </si>
  <si>
    <t>16 - Primary air outlet of Boiler Assembly [1]: Parallel Tubular Air Heaters [8] -&gt; Primary air inlet of Boiler Assembly [1]: Circulating Fluidized Bed [23]: Temperature</t>
  </si>
  <si>
    <t>~1~16~2~~-5001~</t>
  </si>
  <si>
    <t>16 - Primary air outlet of Boiler Assembly [1]: Parallel Tubular Air Heaters [8] -&gt; Primary air inlet of Boiler Assembly [1]: Circulating Fluidized Bed [23]: Mass flow</t>
  </si>
  <si>
    <t>~1~16~22~~-5001~</t>
  </si>
  <si>
    <t>16 - Primary air outlet of Boiler Assembly [1]: Parallel Tubular Air Heaters [8] -&gt; Primary air inlet of Boiler Assembly [1]: Circulating Fluidized Bed [23]: Fly ash flow</t>
  </si>
  <si>
    <t>~1~16~16~~-5001~</t>
  </si>
  <si>
    <t>16 - Primary air outlet of Boiler Assembly [1]: Parallel Tubular Air Heaters [8] -&gt; Primary air inlet of Boiler Assembly [1]: Circulating Fluidized Bed [23]: Fly ash enthalpy</t>
  </si>
  <si>
    <t>~1~16~18~~-5001~</t>
  </si>
  <si>
    <t>16 - Primary air outlet of Boiler Assembly [1]: Parallel Tubular Air Heaters [8] -&gt; Primary air inlet of Boiler Assembly [1]: Circulating Fluidized Bed [23]: Relative humidity</t>
  </si>
  <si>
    <t>~1~16~20~~-5001~</t>
  </si>
  <si>
    <t>16 - Primary air outlet of Boiler Assembly [1]: Parallel Tubular Air Heaters [8] -&gt; Primary air inlet of Boiler Assembly [1]: Circulating Fluidized Bed [23]: Entropy</t>
  </si>
  <si>
    <t>~1~16~3~~-5001~</t>
  </si>
  <si>
    <t>16 - Primary air outlet of Boiler Assembly [1]: Parallel Tubular Air Heaters [8] -&gt; Primary air inlet of Boiler Assembly [1]: Circulating Fluidized Bed [23]: Enthalpy</t>
  </si>
  <si>
    <t>~1~16~19~~-5001~</t>
  </si>
  <si>
    <t>16 - Primary air outlet of Boiler Assembly [1]: Parallel Tubular Air Heaters [8] -&gt; Primary air inlet of Boiler Assembly [1]: Circulating Fluidized Bed [23]: Molecular weight</t>
  </si>
  <si>
    <t>~1~16~4~~-5001~</t>
  </si>
  <si>
    <t>16 - Primary air outlet of Boiler Assembly [1]: Parallel Tubular Air Heaters [8] -&gt; Primary air inlet of Boiler Assembly [1]: Circulating Fluidized Bed [23]: CO2 mass flow</t>
  </si>
  <si>
    <t>~1~16~5~~-5001~</t>
  </si>
  <si>
    <t>16 - Primary air outlet of Boiler Assembly [1]: Parallel Tubular Air Heaters [8] -&gt; Primary air inlet of Boiler Assembly [1]: Circulating Fluidized Bed [23]: Volume flow</t>
  </si>
  <si>
    <t>~1~16~101~~-5001~</t>
  </si>
  <si>
    <t>16 - Primary air outlet of Boiler Assembly [1]: Parallel Tubular Air Heaters [8] -&gt; Primary air inlet of Boiler Assembly [1]: Circulating Fluidized Bed [23]: Density</t>
  </si>
  <si>
    <t>~1~16~6~~-5001~</t>
  </si>
  <si>
    <t>16 - Primary air outlet of Boiler Assembly [1]: Parallel Tubular Air Heaters [8] -&gt; Primary air inlet of Boiler Assembly [1]: Circulating Fluidized Bed [23]: Mole percent of N2</t>
  </si>
  <si>
    <t>~1~16~7~~-5001~</t>
  </si>
  <si>
    <t>16 - Primary air outlet of Boiler Assembly [1]: Parallel Tubular Air Heaters [8] -&gt; Primary air inlet of Boiler Assembly [1]: Circulating Fluidized Bed [23]: Mole percent of O2</t>
  </si>
  <si>
    <t>~1~16~8~~-5001~</t>
  </si>
  <si>
    <t>16 - Primary air outlet of Boiler Assembly [1]: Parallel Tubular Air Heaters [8] -&gt; Primary air inlet of Boiler Assembly [1]: Circulating Fluidized Bed [23]: Mole percent of CO2</t>
  </si>
  <si>
    <t>~1~16~9~~-5001~</t>
  </si>
  <si>
    <t>16 - Primary air outlet of Boiler Assembly [1]: Parallel Tubular Air Heaters [8] -&gt; Primary air inlet of Boiler Assembly [1]: Circulating Fluidized Bed [23]: Mole percent of H2O</t>
  </si>
  <si>
    <t>~1~16~10~~-5001~</t>
  </si>
  <si>
    <t>16 - Primary air outlet of Boiler Assembly [1]: Parallel Tubular Air Heaters [8] -&gt; Primary air inlet of Boiler Assembly [1]: Circulating Fluidized Bed [23]: Mole percent of H2O liquid</t>
  </si>
  <si>
    <t>~1~16~11~~-5001~</t>
  </si>
  <si>
    <t>16 - Primary air outlet of Boiler Assembly [1]: Parallel Tubular Air Heaters [8] -&gt; Primary air inlet of Boiler Assembly [1]: Circulating Fluidized Bed [23]: Mole percent of Ar</t>
  </si>
  <si>
    <t>~1~16~12~~-5001~</t>
  </si>
  <si>
    <t>16 - Primary air outlet of Boiler Assembly [1]: Parallel Tubular Air Heaters [8] -&gt; Primary air inlet of Boiler Assembly [1]: Circulating Fluidized Bed [23]: Mole percent of SO2</t>
  </si>
  <si>
    <t>~1~16~14~~-5001~</t>
  </si>
  <si>
    <t>16 - Primary air outlet of Boiler Assembly [1]: Parallel Tubular Air Heaters [8] -&gt; Primary air inlet of Boiler Assembly [1]: Circulating Fluidized Bed [23]: Sulfur trioxide SO3</t>
  </si>
  <si>
    <t>~1~16~23~~-5001~</t>
  </si>
  <si>
    <t>16 - Primary air outlet of Boiler Assembly [1]: Parallel Tubular Air Heaters [8] -&gt; Primary air inlet of Boiler Assembly [1]: Circulating Fluidized Bed [23]: HCl mass flow</t>
  </si>
  <si>
    <t>~1~16~24~~-5001~</t>
  </si>
  <si>
    <t>16 - Primary air outlet of Boiler Assembly [1]: Parallel Tubular Air Heaters [8] -&gt; Primary air inlet of Boiler Assembly [1]: Circulating Fluidized Bed [23]: NOx mass flow</t>
  </si>
  <si>
    <t>~1~16~25~~-5001~</t>
  </si>
  <si>
    <t>16 - Primary air outlet of Boiler Assembly [1]: Parallel Tubular Air Heaters [8] -&gt; Primary air inlet of Boiler Assembly [1]: Circulating Fluidized Bed [23]: CO mass flow</t>
  </si>
  <si>
    <t>~1~16~26~~-5001~</t>
  </si>
  <si>
    <t>16 - Primary air outlet of Boiler Assembly [1]: Parallel Tubular Air Heaters [8] -&gt; Primary air inlet of Boiler Assembly [1]: Circulating Fluidized Bed [23]: UHC mass flow</t>
  </si>
  <si>
    <t>~1~16~29~~-5001~</t>
  </si>
  <si>
    <t>16 - Primary air outlet of Boiler Assembly [1]: Parallel Tubular Air Heaters [8] -&gt; Primary air inlet of Boiler Assembly [1]: Circulating Fluidized Bed [23]: Hg mass flow</t>
  </si>
  <si>
    <t>~1~16~32~~-5001~</t>
  </si>
  <si>
    <t>16 - Primary air outlet of Boiler Assembly [1]: Parallel Tubular Air Heaters [8] -&gt; Primary air inlet of Boiler Assembly [1]: Circulating Fluidized Bed [23]: Dry Oxygen</t>
  </si>
  <si>
    <t>~1~16~31~~-5001~</t>
  </si>
  <si>
    <t>16 - Primary air outlet of Boiler Assembly [1]: Parallel Tubular Air Heaters [8] -&gt; Primary air inlet of Boiler Assembly [1]: Circulating Fluidized Bed [23]: Normal volume flow</t>
  </si>
  <si>
    <t>~1~48~0~~-5001~</t>
  </si>
  <si>
    <t>48 - Outlet of Boiler Assembly [1]: Duct - Classic [2] - Inlet SA Duct -&gt; Secondary air inlet of Boiler Assembly [1]: Parallel Tubular Air Heaters [8]: Pressure</t>
  </si>
  <si>
    <t>~1~48~1~~-5001~</t>
  </si>
  <si>
    <t>48 - Outlet of Boiler Assembly [1]: Duct - Classic [2] - Inlet SA Duct -&gt; Secondary air inlet of Boiler Assembly [1]: Parallel Tubular Air Heaters [8]: Temperature</t>
  </si>
  <si>
    <t>~1~48~2~~-5001~</t>
  </si>
  <si>
    <t>48 - Outlet of Boiler Assembly [1]: Duct - Classic [2] - Inlet SA Duct -&gt; Secondary air inlet of Boiler Assembly [1]: Parallel Tubular Air Heaters [8]: Mass flow</t>
  </si>
  <si>
    <t>~1~48~22~~-5001~</t>
  </si>
  <si>
    <t>48 - Outlet of Boiler Assembly [1]: Duct - Classic [2] - Inlet SA Duct -&gt; Secondary air inlet of Boiler Assembly [1]: Parallel Tubular Air Heaters [8]: Fly ash flow</t>
  </si>
  <si>
    <t>~1~48~16~~-5001~</t>
  </si>
  <si>
    <t>48 - Outlet of Boiler Assembly [1]: Duct - Classic [2] - Inlet SA Duct -&gt; Secondary air inlet of Boiler Assembly [1]: Parallel Tubular Air Heaters [8]: Fly ash enthalpy</t>
  </si>
  <si>
    <t>~1~48~18~~-5001~</t>
  </si>
  <si>
    <t>48 - Outlet of Boiler Assembly [1]: Duct - Classic [2] - Inlet SA Duct -&gt; Secondary air inlet of Boiler Assembly [1]: Parallel Tubular Air Heaters [8]: Relative humidity</t>
  </si>
  <si>
    <t>~1~48~20~~-5001~</t>
  </si>
  <si>
    <t>48 - Outlet of Boiler Assembly [1]: Duct - Classic [2] - Inlet SA Duct -&gt; Secondary air inlet of Boiler Assembly [1]: Parallel Tubular Air Heaters [8]: Entropy</t>
  </si>
  <si>
    <t>~1~48~3~~-5001~</t>
  </si>
  <si>
    <t>48 - Outlet of Boiler Assembly [1]: Duct - Classic [2] - Inlet SA Duct -&gt; Secondary air inlet of Boiler Assembly [1]: Parallel Tubular Air Heaters [8]: Enthalpy</t>
  </si>
  <si>
    <t>~1~48~19~~-5001~</t>
  </si>
  <si>
    <t>48 - Outlet of Boiler Assembly [1]: Duct - Classic [2] - Inlet SA Duct -&gt; Secondary air inlet of Boiler Assembly [1]: Parallel Tubular Air Heaters [8]: Molecular weight</t>
  </si>
  <si>
    <t>~1~48~4~~-5001~</t>
  </si>
  <si>
    <t>48 - Outlet of Boiler Assembly [1]: Duct - Classic [2] - Inlet SA Duct -&gt; Secondary air inlet of Boiler Assembly [1]: Parallel Tubular Air Heaters [8]: CO2 mass flow</t>
  </si>
  <si>
    <t>~1~48~5~~-5001~</t>
  </si>
  <si>
    <t>48 - Outlet of Boiler Assembly [1]: Duct - Classic [2] - Inlet SA Duct -&gt; Secondary air inlet of Boiler Assembly [1]: Parallel Tubular Air Heaters [8]: Volume flow</t>
  </si>
  <si>
    <t>~1~48~101~~-5001~</t>
  </si>
  <si>
    <t>48 - Outlet of Boiler Assembly [1]: Duct - Classic [2] - Inlet SA Duct -&gt; Secondary air inlet of Boiler Assembly [1]: Parallel Tubular Air Heaters [8]: Density</t>
  </si>
  <si>
    <t>~1~48~6~~-5001~</t>
  </si>
  <si>
    <t>48 - Outlet of Boiler Assembly [1]: Duct - Classic [2] - Inlet SA Duct -&gt; Secondary air inlet of Boiler Assembly [1]: Parallel Tubular Air Heaters [8]: Mole percent of N2</t>
  </si>
  <si>
    <t>~1~48~7~~-5001~</t>
  </si>
  <si>
    <t>48 - Outlet of Boiler Assembly [1]: Duct - Classic [2] - Inlet SA Duct -&gt; Secondary air inlet of Boiler Assembly [1]: Parallel Tubular Air Heaters [8]: Mole percent of O2</t>
  </si>
  <si>
    <t>~1~48~8~~-5001~</t>
  </si>
  <si>
    <t>48 - Outlet of Boiler Assembly [1]: Duct - Classic [2] - Inlet SA Duct -&gt; Secondary air inlet of Boiler Assembly [1]: Parallel Tubular Air Heaters [8]: Mole percent of CO2</t>
  </si>
  <si>
    <t>~1~48~9~~-5001~</t>
  </si>
  <si>
    <t>48 - Outlet of Boiler Assembly [1]: Duct - Classic [2] - Inlet SA Duct -&gt; Secondary air inlet of Boiler Assembly [1]: Parallel Tubular Air Heaters [8]: Mole percent of H2O</t>
  </si>
  <si>
    <t>~1~48~10~~-5001~</t>
  </si>
  <si>
    <t>48 - Outlet of Boiler Assembly [1]: Duct - Classic [2] - Inlet SA Duct -&gt; Secondary air inlet of Boiler Assembly [1]: Parallel Tubular Air Heaters [8]: Mole percent of H2O liquid</t>
  </si>
  <si>
    <t>~1~48~11~~-5001~</t>
  </si>
  <si>
    <t>48 - Outlet of Boiler Assembly [1]: Duct - Classic [2] - Inlet SA Duct -&gt; Secondary air inlet of Boiler Assembly [1]: Parallel Tubular Air Heaters [8]: Mole percent of Ar</t>
  </si>
  <si>
    <t>~1~48~12~~-5001~</t>
  </si>
  <si>
    <t>48 - Outlet of Boiler Assembly [1]: Duct - Classic [2] - Inlet SA Duct -&gt; Secondary air inlet of Boiler Assembly [1]: Parallel Tubular Air Heaters [8]: Mole percent of SO2</t>
  </si>
  <si>
    <t>~1~48~14~~-5001~</t>
  </si>
  <si>
    <t>48 - Outlet of Boiler Assembly [1]: Duct - Classic [2] - Inlet SA Duct -&gt; Secondary air inlet of Boiler Assembly [1]: Parallel Tubular Air Heaters [8]: Sulfur trioxide SO3</t>
  </si>
  <si>
    <t>~1~48~23~~-5001~</t>
  </si>
  <si>
    <t>48 - Outlet of Boiler Assembly [1]: Duct - Classic [2] - Inlet SA Duct -&gt; Secondary air inlet of Boiler Assembly [1]: Parallel Tubular Air Heaters [8]: HCl mass flow</t>
  </si>
  <si>
    <t>~1~48~24~~-5001~</t>
  </si>
  <si>
    <t>48 - Outlet of Boiler Assembly [1]: Duct - Classic [2] - Inlet SA Duct -&gt; Secondary air inlet of Boiler Assembly [1]: Parallel Tubular Air Heaters [8]: NOx mass flow</t>
  </si>
  <si>
    <t>~1~48~25~~-5001~</t>
  </si>
  <si>
    <t>48 - Outlet of Boiler Assembly [1]: Duct - Classic [2] - Inlet SA Duct -&gt; Secondary air inlet of Boiler Assembly [1]: Parallel Tubular Air Heaters [8]: CO mass flow</t>
  </si>
  <si>
    <t>~1~48~26~~-5001~</t>
  </si>
  <si>
    <t>48 - Outlet of Boiler Assembly [1]: Duct - Classic [2] - Inlet SA Duct -&gt; Secondary air inlet of Boiler Assembly [1]: Parallel Tubular Air Heaters [8]: UHC mass flow</t>
  </si>
  <si>
    <t>~1~48~29~~-5001~</t>
  </si>
  <si>
    <t>48 - Outlet of Boiler Assembly [1]: Duct - Classic [2] - Inlet SA Duct -&gt; Secondary air inlet of Boiler Assembly [1]: Parallel Tubular Air Heaters [8]: Hg mass flow</t>
  </si>
  <si>
    <t>~1~48~32~~-5001~</t>
  </si>
  <si>
    <t>48 - Outlet of Boiler Assembly [1]: Duct - Classic [2] - Inlet SA Duct -&gt; Secondary air inlet of Boiler Assembly [1]: Parallel Tubular Air Heaters [8]: Dry Oxygen</t>
  </si>
  <si>
    <t>~1~48~31~~-5001~</t>
  </si>
  <si>
    <t>48 - Outlet of Boiler Assembly [1]: Duct - Classic [2] - Inlet SA Duct -&gt; Secondary air inlet of Boiler Assembly [1]: Parallel Tubular Air Heaters [8]: Normal volume flow</t>
  </si>
  <si>
    <t>~1~50~0~~-5001~</t>
  </si>
  <si>
    <t>50 - Gas outlet of Boiler Assembly [1]: Economiser (PCE) [42] - ECO -&gt; Flue gas inlet of Boiler Assembly [1]: Parallel Tubular Air Heaters [8]: Pressure</t>
  </si>
  <si>
    <t>~1~50~1~~-5001~</t>
  </si>
  <si>
    <t>50 - Gas outlet of Boiler Assembly [1]: Economiser (PCE) [42] - ECO -&gt; Flue gas inlet of Boiler Assembly [1]: Parallel Tubular Air Heaters [8]: Temperature</t>
  </si>
  <si>
    <t>~1~50~2~~-5001~</t>
  </si>
  <si>
    <t>50 - Gas outlet of Boiler Assembly [1]: Economiser (PCE) [42] - ECO -&gt; Flue gas inlet of Boiler Assembly [1]: Parallel Tubular Air Heaters [8]: Mass flow</t>
  </si>
  <si>
    <t>~1~50~22~~-5001~</t>
  </si>
  <si>
    <t>50 - Gas outlet of Boiler Assembly [1]: Economiser (PCE) [42] - ECO -&gt; Flue gas inlet of Boiler Assembly [1]: Parallel Tubular Air Heaters [8]: Fly ash flow</t>
  </si>
  <si>
    <t>~1~50~16~~-5001~</t>
  </si>
  <si>
    <t>50 - Gas outlet of Boiler Assembly [1]: Economiser (PCE) [42] - ECO -&gt; Flue gas inlet of Boiler Assembly [1]: Parallel Tubular Air Heaters [8]: Fly ash enthalpy</t>
  </si>
  <si>
    <t>~1~50~18~~-5001~</t>
  </si>
  <si>
    <t>50 - Gas outlet of Boiler Assembly [1]: Economiser (PCE) [42] - ECO -&gt; Flue gas inlet of Boiler Assembly [1]: Parallel Tubular Air Heaters [8]: Relative humidity</t>
  </si>
  <si>
    <t>~1~50~20~~-5001~</t>
  </si>
  <si>
    <t>50 - Gas outlet of Boiler Assembly [1]: Economiser (PCE) [42] - ECO -&gt; Flue gas inlet of Boiler Assembly [1]: Parallel Tubular Air Heaters [8]: Entropy</t>
  </si>
  <si>
    <t>~1~50~3~~-5001~</t>
  </si>
  <si>
    <t>50 - Gas outlet of Boiler Assembly [1]: Economiser (PCE) [42] - ECO -&gt; Flue gas inlet of Boiler Assembly [1]: Parallel Tubular Air Heaters [8]: Enthalpy</t>
  </si>
  <si>
    <t>~1~50~19~~-5001~</t>
  </si>
  <si>
    <t>50 - Gas outlet of Boiler Assembly [1]: Economiser (PCE) [42] - ECO -&gt; Flue gas inlet of Boiler Assembly [1]: Parallel Tubular Air Heaters [8]: Molecular weight</t>
  </si>
  <si>
    <t>~1~50~4~~-5001~</t>
  </si>
  <si>
    <t>50 - Gas outlet of Boiler Assembly [1]: Economiser (PCE) [42] - ECO -&gt; Flue gas inlet of Boiler Assembly [1]: Parallel Tubular Air Heaters [8]: CO2 mass flow</t>
  </si>
  <si>
    <t>~1~50~5~~-5001~</t>
  </si>
  <si>
    <t>50 - Gas outlet of Boiler Assembly [1]: Economiser (PCE) [42] - ECO -&gt; Flue gas inlet of Boiler Assembly [1]: Parallel Tubular Air Heaters [8]: Volume flow</t>
  </si>
  <si>
    <t>~1~50~101~~-5001~</t>
  </si>
  <si>
    <t>50 - Gas outlet of Boiler Assembly [1]: Economiser (PCE) [42] - ECO -&gt; Flue gas inlet of Boiler Assembly [1]: Parallel Tubular Air Heaters [8]: Density</t>
  </si>
  <si>
    <t>~1~50~6~~-5001~</t>
  </si>
  <si>
    <t>50 - Gas outlet of Boiler Assembly [1]: Economiser (PCE) [42] - ECO -&gt; Flue gas inlet of Boiler Assembly [1]: Parallel Tubular Air Heaters [8]: Mole percent of N2</t>
  </si>
  <si>
    <t>~1~50~7~~-5001~</t>
  </si>
  <si>
    <t>50 - Gas outlet of Boiler Assembly [1]: Economiser (PCE) [42] - ECO -&gt; Flue gas inlet of Boiler Assembly [1]: Parallel Tubular Air Heaters [8]: Mole percent of O2</t>
  </si>
  <si>
    <t>~1~50~8~~-5001~</t>
  </si>
  <si>
    <t>50 - Gas outlet of Boiler Assembly [1]: Economiser (PCE) [42] - ECO -&gt; Flue gas inlet of Boiler Assembly [1]: Parallel Tubular Air Heaters [8]: Mole percent of CO2</t>
  </si>
  <si>
    <t>~1~50~9~~-5001~</t>
  </si>
  <si>
    <t>50 - Gas outlet of Boiler Assembly [1]: Economiser (PCE) [42] - ECO -&gt; Flue gas inlet of Boiler Assembly [1]: Parallel Tubular Air Heaters [8]: Mole percent of H2O</t>
  </si>
  <si>
    <t>~1~50~10~~-5001~</t>
  </si>
  <si>
    <t>50 - Gas outlet of Boiler Assembly [1]: Economiser (PCE) [42] - ECO -&gt; Flue gas inlet of Boiler Assembly [1]: Parallel Tubular Air Heaters [8]: Mole percent of H2O liquid</t>
  </si>
  <si>
    <t>~1~50~11~~-5001~</t>
  </si>
  <si>
    <t>50 - Gas outlet of Boiler Assembly [1]: Economiser (PCE) [42] - ECO -&gt; Flue gas inlet of Boiler Assembly [1]: Parallel Tubular Air Heaters [8]: Mole percent of Ar</t>
  </si>
  <si>
    <t>~1~50~12~~-5001~</t>
  </si>
  <si>
    <t>50 - Gas outlet of Boiler Assembly [1]: Economiser (PCE) [42] - ECO -&gt; Flue gas inlet of Boiler Assembly [1]: Parallel Tubular Air Heaters [8]: Mole percent of SO2</t>
  </si>
  <si>
    <t>~1~50~14~~-5001~</t>
  </si>
  <si>
    <t>50 - Gas outlet of Boiler Assembly [1]: Economiser (PCE) [42] - ECO -&gt; Flue gas inlet of Boiler Assembly [1]: Parallel Tubular Air Heaters [8]: Sulfur trioxide SO3</t>
  </si>
  <si>
    <t>~1~50~23~~-5001~</t>
  </si>
  <si>
    <t>50 - Gas outlet of Boiler Assembly [1]: Economiser (PCE) [42] - ECO -&gt; Flue gas inlet of Boiler Assembly [1]: Parallel Tubular Air Heaters [8]: HCl mass flow</t>
  </si>
  <si>
    <t>~1~50~24~~-5001~</t>
  </si>
  <si>
    <t>50 - Gas outlet of Boiler Assembly [1]: Economiser (PCE) [42] - ECO -&gt; Flue gas inlet of Boiler Assembly [1]: Parallel Tubular Air Heaters [8]: NOx mass flow</t>
  </si>
  <si>
    <t>~1~50~25~~-5001~</t>
  </si>
  <si>
    <t>50 - Gas outlet of Boiler Assembly [1]: Economiser (PCE) [42] - ECO -&gt; Flue gas inlet of Boiler Assembly [1]: Parallel Tubular Air Heaters [8]: CO mass flow</t>
  </si>
  <si>
    <t>~1~50~26~~-5001~</t>
  </si>
  <si>
    <t>50 - Gas outlet of Boiler Assembly [1]: Economiser (PCE) [42] - ECO -&gt; Flue gas inlet of Boiler Assembly [1]: Parallel Tubular Air Heaters [8]: UHC mass flow</t>
  </si>
  <si>
    <t>~1~50~29~~-5001~</t>
  </si>
  <si>
    <t>50 - Gas outlet of Boiler Assembly [1]: Economiser (PCE) [42] - ECO -&gt; Flue gas inlet of Boiler Assembly [1]: Parallel Tubular Air Heaters [8]: Hg mass flow</t>
  </si>
  <si>
    <t>~1~50~32~~-5001~</t>
  </si>
  <si>
    <t>50 - Gas outlet of Boiler Assembly [1]: Economiser (PCE) [42] - ECO -&gt; Flue gas inlet of Boiler Assembly [1]: Parallel Tubular Air Heaters [8]: Dry Oxygen</t>
  </si>
  <si>
    <t>~1~50~31~~-5001~</t>
  </si>
  <si>
    <t>50 - Gas outlet of Boiler Assembly [1]: Economiser (PCE) [42] - ECO -&gt; Flue gas inlet of Boiler Assembly [1]: Parallel Tubular Air Heaters [8]: Normal volume flow</t>
  </si>
  <si>
    <t>~1~51~0~~-5001~</t>
  </si>
  <si>
    <t>51 - Flue gas outlet of Boiler Assembly [1]: Parallel Tubular Air Heaters [8] -&gt; Inlet of Boiler Assembly [1]: Electrostatic Precipitator [12] - ESP: Pressure</t>
  </si>
  <si>
    <t>~1~51~1~~-5001~</t>
  </si>
  <si>
    <t>51 - Flue gas outlet of Boiler Assembly [1]: Parallel Tubular Air Heaters [8] -&gt; Inlet of Boiler Assembly [1]: Electrostatic Precipitator [12] - ESP: Temperature</t>
  </si>
  <si>
    <t>~1~51~2~~-5001~</t>
  </si>
  <si>
    <t>51 - Flue gas outlet of Boiler Assembly [1]: Parallel Tubular Air Heaters [8] -&gt; Inlet of Boiler Assembly [1]: Electrostatic Precipitator [12] - ESP: Mass flow</t>
  </si>
  <si>
    <t>~1~51~22~~-5001~</t>
  </si>
  <si>
    <t>51 - Flue gas outlet of Boiler Assembly [1]: Parallel Tubular Air Heaters [8] -&gt; Inlet of Boiler Assembly [1]: Electrostatic Precipitator [12] - ESP: Fly ash flow</t>
  </si>
  <si>
    <t>~1~51~16~~-5001~</t>
  </si>
  <si>
    <t>51 - Flue gas outlet of Boiler Assembly [1]: Parallel Tubular Air Heaters [8] -&gt; Inlet of Boiler Assembly [1]: Electrostatic Precipitator [12] - ESP: Fly ash enthalpy</t>
  </si>
  <si>
    <t>~1~51~18~~-5001~</t>
  </si>
  <si>
    <t>51 - Flue gas outlet of Boiler Assembly [1]: Parallel Tubular Air Heaters [8] -&gt; Inlet of Boiler Assembly [1]: Electrostatic Precipitator [12] - ESP: Relative humidity</t>
  </si>
  <si>
    <t>~1~51~20~~-5001~</t>
  </si>
  <si>
    <t>51 - Flue gas outlet of Boiler Assembly [1]: Parallel Tubular Air Heaters [8] -&gt; Inlet of Boiler Assembly [1]: Electrostatic Precipitator [12] - ESP: Entropy</t>
  </si>
  <si>
    <t>~1~51~3~~-5001~</t>
  </si>
  <si>
    <t>51 - Flue gas outlet of Boiler Assembly [1]: Parallel Tubular Air Heaters [8] -&gt; Inlet of Boiler Assembly [1]: Electrostatic Precipitator [12] - ESP: Enthalpy</t>
  </si>
  <si>
    <t>~1~51~19~~-5001~</t>
  </si>
  <si>
    <t>51 - Flue gas outlet of Boiler Assembly [1]: Parallel Tubular Air Heaters [8] -&gt; Inlet of Boiler Assembly [1]: Electrostatic Precipitator [12] - ESP: Molecular weight</t>
  </si>
  <si>
    <t>~1~51~4~~-5001~</t>
  </si>
  <si>
    <t>51 - Flue gas outlet of Boiler Assembly [1]: Parallel Tubular Air Heaters [8] -&gt; Inlet of Boiler Assembly [1]: Electrostatic Precipitator [12] - ESP: CO2 mass flow</t>
  </si>
  <si>
    <t>~1~51~5~~-5001~</t>
  </si>
  <si>
    <t>51 - Flue gas outlet of Boiler Assembly [1]: Parallel Tubular Air Heaters [8] -&gt; Inlet of Boiler Assembly [1]: Electrostatic Precipitator [12] - ESP: Volume flow</t>
  </si>
  <si>
    <t>~1~51~101~~-5001~</t>
  </si>
  <si>
    <t>51 - Flue gas outlet of Boiler Assembly [1]: Parallel Tubular Air Heaters [8] -&gt; Inlet of Boiler Assembly [1]: Electrostatic Precipitator [12] - ESP: Density</t>
  </si>
  <si>
    <t>~1~51~6~~-5001~</t>
  </si>
  <si>
    <t>51 - Flue gas outlet of Boiler Assembly [1]: Parallel Tubular Air Heaters [8] -&gt; Inlet of Boiler Assembly [1]: Electrostatic Precipitator [12] - ESP: Mole percent of N2</t>
  </si>
  <si>
    <t>~1~51~7~~-5001~</t>
  </si>
  <si>
    <t>51 - Flue gas outlet of Boiler Assembly [1]: Parallel Tubular Air Heaters [8] -&gt; Inlet of Boiler Assembly [1]: Electrostatic Precipitator [12] - ESP: Mole percent of O2</t>
  </si>
  <si>
    <t>~1~51~8~~-5001~</t>
  </si>
  <si>
    <t>51 - Flue gas outlet of Boiler Assembly [1]: Parallel Tubular Air Heaters [8] -&gt; Inlet of Boiler Assembly [1]: Electrostatic Precipitator [12] - ESP: Mole percent of CO2</t>
  </si>
  <si>
    <t>~1~51~9~~-5001~</t>
  </si>
  <si>
    <t>51 - Flue gas outlet of Boiler Assembly [1]: Parallel Tubular Air Heaters [8] -&gt; Inlet of Boiler Assembly [1]: Electrostatic Precipitator [12] - ESP: Mole percent of H2O</t>
  </si>
  <si>
    <t>~1~51~10~~-5001~</t>
  </si>
  <si>
    <t>51 - Flue gas outlet of Boiler Assembly [1]: Parallel Tubular Air Heaters [8] -&gt; Inlet of Boiler Assembly [1]: Electrostatic Precipitator [12] - ESP: Mole percent of H2O liquid</t>
  </si>
  <si>
    <t>~1~51~11~~-5001~</t>
  </si>
  <si>
    <t>51 - Flue gas outlet of Boiler Assembly [1]: Parallel Tubular Air Heaters [8] -&gt; Inlet of Boiler Assembly [1]: Electrostatic Precipitator [12] - ESP: Mole percent of Ar</t>
  </si>
  <si>
    <t>~1~51~12~~-5001~</t>
  </si>
  <si>
    <t>51 - Flue gas outlet of Boiler Assembly [1]: Parallel Tubular Air Heaters [8] -&gt; Inlet of Boiler Assembly [1]: Electrostatic Precipitator [12] - ESP: Mole percent of SO2</t>
  </si>
  <si>
    <t>~1~51~14~~-5001~</t>
  </si>
  <si>
    <t>51 - Flue gas outlet of Boiler Assembly [1]: Parallel Tubular Air Heaters [8] -&gt; Inlet of Boiler Assembly [1]: Electrostatic Precipitator [12] - ESP: Sulfur trioxide SO3</t>
  </si>
  <si>
    <t>~1~51~23~~-5001~</t>
  </si>
  <si>
    <t>51 - Flue gas outlet of Boiler Assembly [1]: Parallel Tubular Air Heaters [8] -&gt; Inlet of Boiler Assembly [1]: Electrostatic Precipitator [12] - ESP: HCl mass flow</t>
  </si>
  <si>
    <t>~1~51~24~~-5001~</t>
  </si>
  <si>
    <t>51 - Flue gas outlet of Boiler Assembly [1]: Parallel Tubular Air Heaters [8] -&gt; Inlet of Boiler Assembly [1]: Electrostatic Precipitator [12] - ESP: NOx mass flow</t>
  </si>
  <si>
    <t>~1~51~25~~-5001~</t>
  </si>
  <si>
    <t>51 - Flue gas outlet of Boiler Assembly [1]: Parallel Tubular Air Heaters [8] -&gt; Inlet of Boiler Assembly [1]: Electrostatic Precipitator [12] - ESP: CO mass flow</t>
  </si>
  <si>
    <t>~1~51~26~~-5001~</t>
  </si>
  <si>
    <t>51 - Flue gas outlet of Boiler Assembly [1]: Parallel Tubular Air Heaters [8] -&gt; Inlet of Boiler Assembly [1]: Electrostatic Precipitator [12] - ESP: UHC mass flow</t>
  </si>
  <si>
    <t>~1~51~29~~-5001~</t>
  </si>
  <si>
    <t>51 - Flue gas outlet of Boiler Assembly [1]: Parallel Tubular Air Heaters [8] -&gt; Inlet of Boiler Assembly [1]: Electrostatic Precipitator [12] - ESP: Hg mass flow</t>
  </si>
  <si>
    <t>~1~51~32~~-5001~</t>
  </si>
  <si>
    <t>51 - Flue gas outlet of Boiler Assembly [1]: Parallel Tubular Air Heaters [8] -&gt; Inlet of Boiler Assembly [1]: Electrostatic Precipitator [12] - ESP: Dry Oxygen</t>
  </si>
  <si>
    <t>~1~51~31~~-5001~</t>
  </si>
  <si>
    <t>51 - Flue gas outlet of Boiler Assembly [1]: Parallel Tubular Air Heaters [8] -&gt; Inlet of Boiler Assembly [1]: Electrostatic Precipitator [12] - ESP: Normal volume flow</t>
  </si>
  <si>
    <t>~1~93~0~~-5001~</t>
  </si>
  <si>
    <t>93 - Outlet of Boiler Assembly [1]: Electrostatic Precipitator [12] - ESP -&gt; Inlet of Boiler Assembly [1]: Duct - Classic [48] - Outlet Flue Gas Duct: Pressure</t>
  </si>
  <si>
    <t>~1~93~1~~-5001~</t>
  </si>
  <si>
    <t>93 - Outlet of Boiler Assembly [1]: Electrostatic Precipitator [12] - ESP -&gt; Inlet of Boiler Assembly [1]: Duct - Classic [48] - Outlet Flue Gas Duct: Temperature</t>
  </si>
  <si>
    <t>~1~93~2~~-5001~</t>
  </si>
  <si>
    <t>93 - Outlet of Boiler Assembly [1]: Electrostatic Precipitator [12] - ESP -&gt; Inlet of Boiler Assembly [1]: Duct - Classic [48] - Outlet Flue Gas Duct: Mass flow</t>
  </si>
  <si>
    <t>~1~93~22~~-5001~</t>
  </si>
  <si>
    <t>93 - Outlet of Boiler Assembly [1]: Electrostatic Precipitator [12] - ESP -&gt; Inlet of Boiler Assembly [1]: Duct - Classic [48] - Outlet Flue Gas Duct: Fly ash flow</t>
  </si>
  <si>
    <t>~1~93~16~~-5001~</t>
  </si>
  <si>
    <t>93 - Outlet of Boiler Assembly [1]: Electrostatic Precipitator [12] - ESP -&gt; Inlet of Boiler Assembly [1]: Duct - Classic [48] - Outlet Flue Gas Duct: Fly ash enthalpy</t>
  </si>
  <si>
    <t>~1~93~18~~-5001~</t>
  </si>
  <si>
    <t>93 - Outlet of Boiler Assembly [1]: Electrostatic Precipitator [12] - ESP -&gt; Inlet of Boiler Assembly [1]: Duct - Classic [48] - Outlet Flue Gas Duct: Relative humidity</t>
  </si>
  <si>
    <t>~1~93~20~~-5001~</t>
  </si>
  <si>
    <t>93 - Outlet of Boiler Assembly [1]: Electrostatic Precipitator [12] - ESP -&gt; Inlet of Boiler Assembly [1]: Duct - Classic [48] - Outlet Flue Gas Duct: Entropy</t>
  </si>
  <si>
    <t>~1~93~3~~-5001~</t>
  </si>
  <si>
    <t>93 - Outlet of Boiler Assembly [1]: Electrostatic Precipitator [12] - ESP -&gt; Inlet of Boiler Assembly [1]: Duct - Classic [48] - Outlet Flue Gas Duct: Enthalpy</t>
  </si>
  <si>
    <t>~1~93~19~~-5001~</t>
  </si>
  <si>
    <t>93 - Outlet of Boiler Assembly [1]: Electrostatic Precipitator [12] - ESP -&gt; Inlet of Boiler Assembly [1]: Duct - Classic [48] - Outlet Flue Gas Duct: Molecular weight</t>
  </si>
  <si>
    <t>~1~93~4~~-5001~</t>
  </si>
  <si>
    <t>93 - Outlet of Boiler Assembly [1]: Electrostatic Precipitator [12] - ESP -&gt; Inlet of Boiler Assembly [1]: Duct - Classic [48] - Outlet Flue Gas Duct: CO2 mass flow</t>
  </si>
  <si>
    <t>~1~93~5~~-5001~</t>
  </si>
  <si>
    <t>93 - Outlet of Boiler Assembly [1]: Electrostatic Precipitator [12] - ESP -&gt; Inlet of Boiler Assembly [1]: Duct - Classic [48] - Outlet Flue Gas Duct: Volume flow</t>
  </si>
  <si>
    <t>~1~93~101~~-5001~</t>
  </si>
  <si>
    <t>93 - Outlet of Boiler Assembly [1]: Electrostatic Precipitator [12] - ESP -&gt; Inlet of Boiler Assembly [1]: Duct - Classic [48] - Outlet Flue Gas Duct: Density</t>
  </si>
  <si>
    <t>~1~93~6~~-5001~</t>
  </si>
  <si>
    <t>93 - Outlet of Boiler Assembly [1]: Electrostatic Precipitator [12] - ESP -&gt; Inlet of Boiler Assembly [1]: Duct - Classic [48] - Outlet Flue Gas Duct: Mole percent of N2</t>
  </si>
  <si>
    <t>~1~93~7~~-5001~</t>
  </si>
  <si>
    <t>93 - Outlet of Boiler Assembly [1]: Electrostatic Precipitator [12] - ESP -&gt; Inlet of Boiler Assembly [1]: Duct - Classic [48] - Outlet Flue Gas Duct: Mole percent of O2</t>
  </si>
  <si>
    <t>~1~93~8~~-5001~</t>
  </si>
  <si>
    <t>93 - Outlet of Boiler Assembly [1]: Electrostatic Precipitator [12] - ESP -&gt; Inlet of Boiler Assembly [1]: Duct - Classic [48] - Outlet Flue Gas Duct: Mole percent of CO2</t>
  </si>
  <si>
    <t>~1~93~9~~-5001~</t>
  </si>
  <si>
    <t>93 - Outlet of Boiler Assembly [1]: Electrostatic Precipitator [12] - ESP -&gt; Inlet of Boiler Assembly [1]: Duct - Classic [48] - Outlet Flue Gas Duct: Mole percent of H2O</t>
  </si>
  <si>
    <t>~1~93~10~~-5001~</t>
  </si>
  <si>
    <t>93 - Outlet of Boiler Assembly [1]: Electrostatic Precipitator [12] - ESP -&gt; Inlet of Boiler Assembly [1]: Duct - Classic [48] - Outlet Flue Gas Duct: Mole percent of H2O liquid</t>
  </si>
  <si>
    <t>~1~93~11~~-5001~</t>
  </si>
  <si>
    <t>93 - Outlet of Boiler Assembly [1]: Electrostatic Precipitator [12] - ESP -&gt; Inlet of Boiler Assembly [1]: Duct - Classic [48] - Outlet Flue Gas Duct: Mole percent of Ar</t>
  </si>
  <si>
    <t>~1~93~12~~-5001~</t>
  </si>
  <si>
    <t>93 - Outlet of Boiler Assembly [1]: Electrostatic Precipitator [12] - ESP -&gt; Inlet of Boiler Assembly [1]: Duct - Classic [48] - Outlet Flue Gas Duct: Mole percent of SO2</t>
  </si>
  <si>
    <t>~1~93~14~~-5001~</t>
  </si>
  <si>
    <t>93 - Outlet of Boiler Assembly [1]: Electrostatic Precipitator [12] - ESP -&gt; Inlet of Boiler Assembly [1]: Duct - Classic [48] - Outlet Flue Gas Duct: Sulfur trioxide SO3</t>
  </si>
  <si>
    <t>~1~93~23~~-5001~</t>
  </si>
  <si>
    <t>93 - Outlet of Boiler Assembly [1]: Electrostatic Precipitator [12] - ESP -&gt; Inlet of Boiler Assembly [1]: Duct - Classic [48] - Outlet Flue Gas Duct: HCl mass flow</t>
  </si>
  <si>
    <t>~1~93~24~~-5001~</t>
  </si>
  <si>
    <t>93 - Outlet of Boiler Assembly [1]: Electrostatic Precipitator [12] - ESP -&gt; Inlet of Boiler Assembly [1]: Duct - Classic [48] - Outlet Flue Gas Duct: NOx mass flow</t>
  </si>
  <si>
    <t>~1~93~25~~-5001~</t>
  </si>
  <si>
    <t>93 - Outlet of Boiler Assembly [1]: Electrostatic Precipitator [12] - ESP -&gt; Inlet of Boiler Assembly [1]: Duct - Classic [48] - Outlet Flue Gas Duct: CO mass flow</t>
  </si>
  <si>
    <t>~1~93~26~~-5001~</t>
  </si>
  <si>
    <t>93 - Outlet of Boiler Assembly [1]: Electrostatic Precipitator [12] - ESP -&gt; Inlet of Boiler Assembly [1]: Duct - Classic [48] - Outlet Flue Gas Duct: UHC mass flow</t>
  </si>
  <si>
    <t>~1~93~29~~-5001~</t>
  </si>
  <si>
    <t>93 - Outlet of Boiler Assembly [1]: Electrostatic Precipitator [12] - ESP -&gt; Inlet of Boiler Assembly [1]: Duct - Classic [48] - Outlet Flue Gas Duct: Hg mass flow</t>
  </si>
  <si>
    <t>~1~93~32~~-5001~</t>
  </si>
  <si>
    <t>93 - Outlet of Boiler Assembly [1]: Electrostatic Precipitator [12] - ESP -&gt; Inlet of Boiler Assembly [1]: Duct - Classic [48] - Outlet Flue Gas Duct: Dry Oxygen</t>
  </si>
  <si>
    <t>~1~93~31~~-5001~</t>
  </si>
  <si>
    <t>93 - Outlet of Boiler Assembly [1]: Electrostatic Precipitator [12] - ESP -&gt; Inlet of Boiler Assembly [1]: Duct - Classic [48] - Outlet Flue Gas Duct: Normal volume flow</t>
  </si>
  <si>
    <t>~1~94~0~~-5001~</t>
  </si>
  <si>
    <t>94 - Outlet of Boiler Assembly [1]: Duct - Classic [48] - Outlet Flue Gas Duct -&gt; Inlet of Boiler Assembly [1]: Fan [52]: Pressure</t>
  </si>
  <si>
    <t>~1~94~1~~-5001~</t>
  </si>
  <si>
    <t>94 - Outlet of Boiler Assembly [1]: Duct - Classic [48] - Outlet Flue Gas Duct -&gt; Inlet of Boiler Assembly [1]: Fan [52]: Temperature</t>
  </si>
  <si>
    <t>~1~94~2~~-5001~</t>
  </si>
  <si>
    <t>94 - Outlet of Boiler Assembly [1]: Duct - Classic [48] - Outlet Flue Gas Duct -&gt; Inlet of Boiler Assembly [1]: Fan [52]: Mass flow</t>
  </si>
  <si>
    <t>~1~94~22~~-5001~</t>
  </si>
  <si>
    <t>94 - Outlet of Boiler Assembly [1]: Duct - Classic [48] - Outlet Flue Gas Duct -&gt; Inlet of Boiler Assembly [1]: Fan [52]: Fly ash flow</t>
  </si>
  <si>
    <t>~1~94~16~~-5001~</t>
  </si>
  <si>
    <t>94 - Outlet of Boiler Assembly [1]: Duct - Classic [48] - Outlet Flue Gas Duct -&gt; Inlet of Boiler Assembly [1]: Fan [52]: Fly ash enthalpy</t>
  </si>
  <si>
    <t>~1~94~18~~-5001~</t>
  </si>
  <si>
    <t>94 - Outlet of Boiler Assembly [1]: Duct - Classic [48] - Outlet Flue Gas Duct -&gt; Inlet of Boiler Assembly [1]: Fan [52]: Relative humidity</t>
  </si>
  <si>
    <t>~1~94~20~~-5001~</t>
  </si>
  <si>
    <t>94 - Outlet of Boiler Assembly [1]: Duct - Classic [48] - Outlet Flue Gas Duct -&gt; Inlet of Boiler Assembly [1]: Fan [52]: Entropy</t>
  </si>
  <si>
    <t>~1~94~3~~-5001~</t>
  </si>
  <si>
    <t>94 - Outlet of Boiler Assembly [1]: Duct - Classic [48] - Outlet Flue Gas Duct -&gt; Inlet of Boiler Assembly [1]: Fan [52]: Enthalpy</t>
  </si>
  <si>
    <t>~1~94~19~~-5001~</t>
  </si>
  <si>
    <t>94 - Outlet of Boiler Assembly [1]: Duct - Classic [48] - Outlet Flue Gas Duct -&gt; Inlet of Boiler Assembly [1]: Fan [52]: Molecular weight</t>
  </si>
  <si>
    <t>~1~94~4~~-5001~</t>
  </si>
  <si>
    <t>94 - Outlet of Boiler Assembly [1]: Duct - Classic [48] - Outlet Flue Gas Duct -&gt; Inlet of Boiler Assembly [1]: Fan [52]: CO2 mass flow</t>
  </si>
  <si>
    <t>~1~94~5~~-5001~</t>
  </si>
  <si>
    <t>94 - Outlet of Boiler Assembly [1]: Duct - Classic [48] - Outlet Flue Gas Duct -&gt; Inlet of Boiler Assembly [1]: Fan [52]: Volume flow</t>
  </si>
  <si>
    <t>~1~94~101~~-5001~</t>
  </si>
  <si>
    <t>94 - Outlet of Boiler Assembly [1]: Duct - Classic [48] - Outlet Flue Gas Duct -&gt; Inlet of Boiler Assembly [1]: Fan [52]: Density</t>
  </si>
  <si>
    <t>~1~94~6~~-5001~</t>
  </si>
  <si>
    <t>94 - Outlet of Boiler Assembly [1]: Duct - Classic [48] - Outlet Flue Gas Duct -&gt; Inlet of Boiler Assembly [1]: Fan [52]: Mole percent of N2</t>
  </si>
  <si>
    <t>~1~94~7~~-5001~</t>
  </si>
  <si>
    <t>94 - Outlet of Boiler Assembly [1]: Duct - Classic [48] - Outlet Flue Gas Duct -&gt; Inlet of Boiler Assembly [1]: Fan [52]: Mole percent of O2</t>
  </si>
  <si>
    <t>~1~94~8~~-5001~</t>
  </si>
  <si>
    <t>94 - Outlet of Boiler Assembly [1]: Duct - Classic [48] - Outlet Flue Gas Duct -&gt; Inlet of Boiler Assembly [1]: Fan [52]: Mole percent of CO2</t>
  </si>
  <si>
    <t>~1~94~9~~-5001~</t>
  </si>
  <si>
    <t>94 - Outlet of Boiler Assembly [1]: Duct - Classic [48] - Outlet Flue Gas Duct -&gt; Inlet of Boiler Assembly [1]: Fan [52]: Mole percent of H2O</t>
  </si>
  <si>
    <t>~1~94~10~~-5001~</t>
  </si>
  <si>
    <t>94 - Outlet of Boiler Assembly [1]: Duct - Classic [48] - Outlet Flue Gas Duct -&gt; Inlet of Boiler Assembly [1]: Fan [52]: Mole percent of H2O liquid</t>
  </si>
  <si>
    <t>~1~94~11~~-5001~</t>
  </si>
  <si>
    <t>94 - Outlet of Boiler Assembly [1]: Duct - Classic [48] - Outlet Flue Gas Duct -&gt; Inlet of Boiler Assembly [1]: Fan [52]: Mole percent of Ar</t>
  </si>
  <si>
    <t>~1~94~12~~-5001~</t>
  </si>
  <si>
    <t>94 - Outlet of Boiler Assembly [1]: Duct - Classic [48] - Outlet Flue Gas Duct -&gt; Inlet of Boiler Assembly [1]: Fan [52]: Mole percent of SO2</t>
  </si>
  <si>
    <t>~1~94~14~~-5001~</t>
  </si>
  <si>
    <t>94 - Outlet of Boiler Assembly [1]: Duct - Classic [48] - Outlet Flue Gas Duct -&gt; Inlet of Boiler Assembly [1]: Fan [52]: Sulfur trioxide SO3</t>
  </si>
  <si>
    <t>~1~94~23~~-5001~</t>
  </si>
  <si>
    <t>94 - Outlet of Boiler Assembly [1]: Duct - Classic [48] - Outlet Flue Gas Duct -&gt; Inlet of Boiler Assembly [1]: Fan [52]: HCl mass flow</t>
  </si>
  <si>
    <t>~1~94~24~~-5001~</t>
  </si>
  <si>
    <t>94 - Outlet of Boiler Assembly [1]: Duct - Classic [48] - Outlet Flue Gas Duct -&gt; Inlet of Boiler Assembly [1]: Fan [52]: NOx mass flow</t>
  </si>
  <si>
    <t>~1~94~25~~-5001~</t>
  </si>
  <si>
    <t>94 - Outlet of Boiler Assembly [1]: Duct - Classic [48] - Outlet Flue Gas Duct -&gt; Inlet of Boiler Assembly [1]: Fan [52]: CO mass flow</t>
  </si>
  <si>
    <t>~1~94~26~~-5001~</t>
  </si>
  <si>
    <t>94 - Outlet of Boiler Assembly [1]: Duct - Classic [48] - Outlet Flue Gas Duct -&gt; Inlet of Boiler Assembly [1]: Fan [52]: UHC mass flow</t>
  </si>
  <si>
    <t>~1~94~29~~-5001~</t>
  </si>
  <si>
    <t>94 - Outlet of Boiler Assembly [1]: Duct - Classic [48] - Outlet Flue Gas Duct -&gt; Inlet of Boiler Assembly [1]: Fan [52]: Hg mass flow</t>
  </si>
  <si>
    <t>~1~94~32~~-5001~</t>
  </si>
  <si>
    <t>94 - Outlet of Boiler Assembly [1]: Duct - Classic [48] - Outlet Flue Gas Duct -&gt; Inlet of Boiler Assembly [1]: Fan [52]: Dry Oxygen</t>
  </si>
  <si>
    <t>~1~94~31~~-5001~</t>
  </si>
  <si>
    <t>94 - Outlet of Boiler Assembly [1]: Duct - Classic [48] - Outlet Flue Gas Duct -&gt; Inlet of Boiler Assembly [1]: Fan [52]: Normal volume flow</t>
  </si>
  <si>
    <t>~1~95~0~~-5001~</t>
  </si>
  <si>
    <t>95 - Outlet of Boiler Assembly [1]: Fan [52] -&gt; Inlet of Boiler Assembly [1]: Concrete Stack [43] - Concrete Stack: Pressure</t>
  </si>
  <si>
    <t>~1~95~1~~-5001~</t>
  </si>
  <si>
    <t>95 - Outlet of Boiler Assembly [1]: Fan [52] -&gt; Inlet of Boiler Assembly [1]: Concrete Stack [43] - Concrete Stack: Temperature</t>
  </si>
  <si>
    <t>~1~95~2~~-5001~</t>
  </si>
  <si>
    <t>95 - Outlet of Boiler Assembly [1]: Fan [52] -&gt; Inlet of Boiler Assembly [1]: Concrete Stack [43] - Concrete Stack: Mass flow</t>
  </si>
  <si>
    <t>~1~95~22~~-5001~</t>
  </si>
  <si>
    <t>95 - Outlet of Boiler Assembly [1]: Fan [52] -&gt; Inlet of Boiler Assembly [1]: Concrete Stack [43] - Concrete Stack: Fly ash flow</t>
  </si>
  <si>
    <t>~1~95~16~~-5001~</t>
  </si>
  <si>
    <t>95 - Outlet of Boiler Assembly [1]: Fan [52] -&gt; Inlet of Boiler Assembly [1]: Concrete Stack [43] - Concrete Stack: Fly ash enthalpy</t>
  </si>
  <si>
    <t>~1~95~18~~-5001~</t>
  </si>
  <si>
    <t>95 - Outlet of Boiler Assembly [1]: Fan [52] -&gt; Inlet of Boiler Assembly [1]: Concrete Stack [43] - Concrete Stack: Relative humidity</t>
  </si>
  <si>
    <t>~1~95~20~~-5001~</t>
  </si>
  <si>
    <t>95 - Outlet of Boiler Assembly [1]: Fan [52] -&gt; Inlet of Boiler Assembly [1]: Concrete Stack [43] - Concrete Stack: Entropy</t>
  </si>
  <si>
    <t>~1~95~3~~-5001~</t>
  </si>
  <si>
    <t>95 - Outlet of Boiler Assembly [1]: Fan [52] -&gt; Inlet of Boiler Assembly [1]: Concrete Stack [43] - Concrete Stack: Enthalpy</t>
  </si>
  <si>
    <t>~1~95~19~~-5001~</t>
  </si>
  <si>
    <t>95 - Outlet of Boiler Assembly [1]: Fan [52] -&gt; Inlet of Boiler Assembly [1]: Concrete Stack [43] - Concrete Stack: Molecular weight</t>
  </si>
  <si>
    <t>~1~95~4~~-5001~</t>
  </si>
  <si>
    <t>95 - Outlet of Boiler Assembly [1]: Fan [52] -&gt; Inlet of Boiler Assembly [1]: Concrete Stack [43] - Concrete Stack: CO2 mass flow</t>
  </si>
  <si>
    <t>~1~95~5~~-5001~</t>
  </si>
  <si>
    <t>95 - Outlet of Boiler Assembly [1]: Fan [52] -&gt; Inlet of Boiler Assembly [1]: Concrete Stack [43] - Concrete Stack: Volume flow</t>
  </si>
  <si>
    <t>~1~95~101~~-5001~</t>
  </si>
  <si>
    <t>95 - Outlet of Boiler Assembly [1]: Fan [52] -&gt; Inlet of Boiler Assembly [1]: Concrete Stack [43] - Concrete Stack: Density</t>
  </si>
  <si>
    <t>~1~95~6~~-5001~</t>
  </si>
  <si>
    <t>95 - Outlet of Boiler Assembly [1]: Fan [52] -&gt; Inlet of Boiler Assembly [1]: Concrete Stack [43] - Concrete Stack: Mole percent of N2</t>
  </si>
  <si>
    <t>~1~95~7~~-5001~</t>
  </si>
  <si>
    <t>95 - Outlet of Boiler Assembly [1]: Fan [52] -&gt; Inlet of Boiler Assembly [1]: Concrete Stack [43] - Concrete Stack: Mole percent of O2</t>
  </si>
  <si>
    <t>~1~95~8~~-5001~</t>
  </si>
  <si>
    <t>95 - Outlet of Boiler Assembly [1]: Fan [52] -&gt; Inlet of Boiler Assembly [1]: Concrete Stack [43] - Concrete Stack: Mole percent of CO2</t>
  </si>
  <si>
    <t>~1~95~9~~-5001~</t>
  </si>
  <si>
    <t>95 - Outlet of Boiler Assembly [1]: Fan [52] -&gt; Inlet of Boiler Assembly [1]: Concrete Stack [43] - Concrete Stack: Mole percent of H2O</t>
  </si>
  <si>
    <t>~1~95~10~~-5001~</t>
  </si>
  <si>
    <t>95 - Outlet of Boiler Assembly [1]: Fan [52] -&gt; Inlet of Boiler Assembly [1]: Concrete Stack [43] - Concrete Stack: Mole percent of H2O liquid</t>
  </si>
  <si>
    <t>~1~95~11~~-5001~</t>
  </si>
  <si>
    <t>95 - Outlet of Boiler Assembly [1]: Fan [52] -&gt; Inlet of Boiler Assembly [1]: Concrete Stack [43] - Concrete Stack: Mole percent of Ar</t>
  </si>
  <si>
    <t>~1~95~12~~-5001~</t>
  </si>
  <si>
    <t>95 - Outlet of Boiler Assembly [1]: Fan [52] -&gt; Inlet of Boiler Assembly [1]: Concrete Stack [43] - Concrete Stack: Mole percent of SO2</t>
  </si>
  <si>
    <t>~1~95~14~~-5001~</t>
  </si>
  <si>
    <t>95 - Outlet of Boiler Assembly [1]: Fan [52] -&gt; Inlet of Boiler Assembly [1]: Concrete Stack [43] - Concrete Stack: Sulfur trioxide SO3</t>
  </si>
  <si>
    <t>~1~95~23~~-5001~</t>
  </si>
  <si>
    <t>95 - Outlet of Boiler Assembly [1]: Fan [52] -&gt; Inlet of Boiler Assembly [1]: Concrete Stack [43] - Concrete Stack: HCl mass flow</t>
  </si>
  <si>
    <t>~1~95~24~~-5001~</t>
  </si>
  <si>
    <t>95 - Outlet of Boiler Assembly [1]: Fan [52] -&gt; Inlet of Boiler Assembly [1]: Concrete Stack [43] - Concrete Stack: NOx mass flow</t>
  </si>
  <si>
    <t>~1~95~25~~-5001~</t>
  </si>
  <si>
    <t>95 - Outlet of Boiler Assembly [1]: Fan [52] -&gt; Inlet of Boiler Assembly [1]: Concrete Stack [43] - Concrete Stack: CO mass flow</t>
  </si>
  <si>
    <t>~1~95~26~~-5001~</t>
  </si>
  <si>
    <t>95 - Outlet of Boiler Assembly [1]: Fan [52] -&gt; Inlet of Boiler Assembly [1]: Concrete Stack [43] - Concrete Stack: UHC mass flow</t>
  </si>
  <si>
    <t>~1~95~29~~-5001~</t>
  </si>
  <si>
    <t>95 - Outlet of Boiler Assembly [1]: Fan [52] -&gt; Inlet of Boiler Assembly [1]: Concrete Stack [43] - Concrete Stack: Hg mass flow</t>
  </si>
  <si>
    <t>~1~95~32~~-5001~</t>
  </si>
  <si>
    <t>95 - Outlet of Boiler Assembly [1]: Fan [52] -&gt; Inlet of Boiler Assembly [1]: Concrete Stack [43] - Concrete Stack: Dry Oxygen</t>
  </si>
  <si>
    <t>~1~95~31~~-5001~</t>
  </si>
  <si>
    <t>95 - Outlet of Boiler Assembly [1]: Fan [52] -&gt; Inlet of Boiler Assembly [1]: Concrete Stack [43] - Concrete Stack: Normal volume flow</t>
  </si>
  <si>
    <t>~1~97~0~~-5001~</t>
  </si>
  <si>
    <t>97 - Outlet of Boiler Assembly [1]: Fan [66] - SA Fan -&gt; Inlet of Boiler Assembly [1]: Duct - Classic [65] - Inlet PA Duct: Pressure</t>
  </si>
  <si>
    <t>~1~97~1~~-5001~</t>
  </si>
  <si>
    <t>97 - Outlet of Boiler Assembly [1]: Fan [66] - SA Fan -&gt; Inlet of Boiler Assembly [1]: Duct - Classic [65] - Inlet PA Duct: Temperature</t>
  </si>
  <si>
    <t>~1~97~2~~-5001~</t>
  </si>
  <si>
    <t>97 - Outlet of Boiler Assembly [1]: Fan [66] - SA Fan -&gt; Inlet of Boiler Assembly [1]: Duct - Classic [65] - Inlet PA Duct: Mass flow</t>
  </si>
  <si>
    <t>~1~97~22~~-5001~</t>
  </si>
  <si>
    <t>97 - Outlet of Boiler Assembly [1]: Fan [66] - SA Fan -&gt; Inlet of Boiler Assembly [1]: Duct - Classic [65] - Inlet PA Duct: Fly ash flow</t>
  </si>
  <si>
    <t>~1~97~16~~-5001~</t>
  </si>
  <si>
    <t>97 - Outlet of Boiler Assembly [1]: Fan [66] - SA Fan -&gt; Inlet of Boiler Assembly [1]: Duct - Classic [65] - Inlet PA Duct: Fly ash enthalpy</t>
  </si>
  <si>
    <t>~1~97~18~~-5001~</t>
  </si>
  <si>
    <t>97 - Outlet of Boiler Assembly [1]: Fan [66] - SA Fan -&gt; Inlet of Boiler Assembly [1]: Duct - Classic [65] - Inlet PA Duct: Relative humidity</t>
  </si>
  <si>
    <t>~1~97~20~~-5001~</t>
  </si>
  <si>
    <t>97 - Outlet of Boiler Assembly [1]: Fan [66] - SA Fan -&gt; Inlet of Boiler Assembly [1]: Duct - Classic [65] - Inlet PA Duct: Entropy</t>
  </si>
  <si>
    <t>~1~97~3~~-5001~</t>
  </si>
  <si>
    <t>97 - Outlet of Boiler Assembly [1]: Fan [66] - SA Fan -&gt; Inlet of Boiler Assembly [1]: Duct - Classic [65] - Inlet PA Duct: Enthalpy</t>
  </si>
  <si>
    <t>~1~97~19~~-5001~</t>
  </si>
  <si>
    <t>97 - Outlet of Boiler Assembly [1]: Fan [66] - SA Fan -&gt; Inlet of Boiler Assembly [1]: Duct - Classic [65] - Inlet PA Duct: Molecular weight</t>
  </si>
  <si>
    <t>~1~97~4~~-5001~</t>
  </si>
  <si>
    <t>97 - Outlet of Boiler Assembly [1]: Fan [66] - SA Fan -&gt; Inlet of Boiler Assembly [1]: Duct - Classic [65] - Inlet PA Duct: CO2 mass flow</t>
  </si>
  <si>
    <t>~1~97~5~~-5001~</t>
  </si>
  <si>
    <t>97 - Outlet of Boiler Assembly [1]: Fan [66] - SA Fan -&gt; Inlet of Boiler Assembly [1]: Duct - Classic [65] - Inlet PA Duct: Volume flow</t>
  </si>
  <si>
    <t>~1~97~101~~-5001~</t>
  </si>
  <si>
    <t>97 - Outlet of Boiler Assembly [1]: Fan [66] - SA Fan -&gt; Inlet of Boiler Assembly [1]: Duct - Classic [65] - Inlet PA Duct: Density</t>
  </si>
  <si>
    <t>~1~97~6~~-5001~</t>
  </si>
  <si>
    <t>97 - Outlet of Boiler Assembly [1]: Fan [66] - SA Fan -&gt; Inlet of Boiler Assembly [1]: Duct - Classic [65] - Inlet PA Duct: Mole percent of N2</t>
  </si>
  <si>
    <t>~1~97~7~~-5001~</t>
  </si>
  <si>
    <t>97 - Outlet of Boiler Assembly [1]: Fan [66] - SA Fan -&gt; Inlet of Boiler Assembly [1]: Duct - Classic [65] - Inlet PA Duct: Mole percent of O2</t>
  </si>
  <si>
    <t>~1~97~8~~-5001~</t>
  </si>
  <si>
    <t>97 - Outlet of Boiler Assembly [1]: Fan [66] - SA Fan -&gt; Inlet of Boiler Assembly [1]: Duct - Classic [65] - Inlet PA Duct: Mole percent of CO2</t>
  </si>
  <si>
    <t>~1~97~9~~-5001~</t>
  </si>
  <si>
    <t>97 - Outlet of Boiler Assembly [1]: Fan [66] - SA Fan -&gt; Inlet of Boiler Assembly [1]: Duct - Classic [65] - Inlet PA Duct: Mole percent of H2O</t>
  </si>
  <si>
    <t>~1~97~10~~-5001~</t>
  </si>
  <si>
    <t>97 - Outlet of Boiler Assembly [1]: Fan [66] - SA Fan -&gt; Inlet of Boiler Assembly [1]: Duct - Classic [65] - Inlet PA Duct: Mole percent of H2O liquid</t>
  </si>
  <si>
    <t>~1~97~11~~-5001~</t>
  </si>
  <si>
    <t>97 - Outlet of Boiler Assembly [1]: Fan [66] - SA Fan -&gt; Inlet of Boiler Assembly [1]: Duct - Classic [65] - Inlet PA Duct: Mole percent of Ar</t>
  </si>
  <si>
    <t>~1~97~12~~-5001~</t>
  </si>
  <si>
    <t>97 - Outlet of Boiler Assembly [1]: Fan [66] - SA Fan -&gt; Inlet of Boiler Assembly [1]: Duct - Classic [65] - Inlet PA Duct: Mole percent of SO2</t>
  </si>
  <si>
    <t>~1~97~14~~-5001~</t>
  </si>
  <si>
    <t>97 - Outlet of Boiler Assembly [1]: Fan [66] - SA Fan -&gt; Inlet of Boiler Assembly [1]: Duct - Classic [65] - Inlet PA Duct: Sulfur trioxide SO3</t>
  </si>
  <si>
    <t>~1~97~23~~-5001~</t>
  </si>
  <si>
    <t>97 - Outlet of Boiler Assembly [1]: Fan [66] - SA Fan -&gt; Inlet of Boiler Assembly [1]: Duct - Classic [65] - Inlet PA Duct: HCl mass flow</t>
  </si>
  <si>
    <t>~1~97~24~~-5001~</t>
  </si>
  <si>
    <t>97 - Outlet of Boiler Assembly [1]: Fan [66] - SA Fan -&gt; Inlet of Boiler Assembly [1]: Duct - Classic [65] - Inlet PA Duct: NOx mass flow</t>
  </si>
  <si>
    <t>~1~97~25~~-5001~</t>
  </si>
  <si>
    <t>97 - Outlet of Boiler Assembly [1]: Fan [66] - SA Fan -&gt; Inlet of Boiler Assembly [1]: Duct - Classic [65] - Inlet PA Duct: CO mass flow</t>
  </si>
  <si>
    <t>~1~97~26~~-5001~</t>
  </si>
  <si>
    <t>97 - Outlet of Boiler Assembly [1]: Fan [66] - SA Fan -&gt; Inlet of Boiler Assembly [1]: Duct - Classic [65] - Inlet PA Duct: UHC mass flow</t>
  </si>
  <si>
    <t>~1~97~29~~-5001~</t>
  </si>
  <si>
    <t>97 - Outlet of Boiler Assembly [1]: Fan [66] - SA Fan -&gt; Inlet of Boiler Assembly [1]: Duct - Classic [65] - Inlet PA Duct: Hg mass flow</t>
  </si>
  <si>
    <t>~1~97~32~~-5001~</t>
  </si>
  <si>
    <t>97 - Outlet of Boiler Assembly [1]: Fan [66] - SA Fan -&gt; Inlet of Boiler Assembly [1]: Duct - Classic [65] - Inlet PA Duct: Dry Oxygen</t>
  </si>
  <si>
    <t>~1~97~31~~-5001~</t>
  </si>
  <si>
    <t>97 - Outlet of Boiler Assembly [1]: Fan [66] - SA Fan -&gt; Inlet of Boiler Assembly [1]: Duct - Classic [65] - Inlet PA Duct: Normal volume flow</t>
  </si>
  <si>
    <t>~1~109~0~~-5001~</t>
  </si>
  <si>
    <t>109 - Outlet of Gas/Air Source [11] - Sec.Air -&gt; Inlet of Boiler Assembly [1]: Fan [72] - PA Fan: Pressure</t>
  </si>
  <si>
    <t>~1~109~1~~-5001~</t>
  </si>
  <si>
    <t>109 - Outlet of Gas/Air Source [11] - Sec.Air -&gt; Inlet of Boiler Assembly [1]: Fan [72] - PA Fan: Temperature</t>
  </si>
  <si>
    <t>~1~109~2~~-5001~</t>
  </si>
  <si>
    <t>109 - Outlet of Gas/Air Source [11] - Sec.Air -&gt; Inlet of Boiler Assembly [1]: Fan [72] - PA Fan: Mass flow</t>
  </si>
  <si>
    <t>~1~109~22~~-5001~</t>
  </si>
  <si>
    <t>109 - Outlet of Gas/Air Source [11] - Sec.Air -&gt; Inlet of Boiler Assembly [1]: Fan [72] - PA Fan: Fly ash flow</t>
  </si>
  <si>
    <t>~1~109~16~~-5001~</t>
  </si>
  <si>
    <t>109 - Outlet of Gas/Air Source [11] - Sec.Air -&gt; Inlet of Boiler Assembly [1]: Fan [72] - PA Fan: Fly ash enthalpy</t>
  </si>
  <si>
    <t>~1~109~18~~-5001~</t>
  </si>
  <si>
    <t>109 - Outlet of Gas/Air Source [11] - Sec.Air -&gt; Inlet of Boiler Assembly [1]: Fan [72] - PA Fan: Relative humidity</t>
  </si>
  <si>
    <t>~1~109~20~~-5001~</t>
  </si>
  <si>
    <t>109 - Outlet of Gas/Air Source [11] - Sec.Air -&gt; Inlet of Boiler Assembly [1]: Fan [72] - PA Fan: Entropy</t>
  </si>
  <si>
    <t>~1~109~3~~-5001~</t>
  </si>
  <si>
    <t>109 - Outlet of Gas/Air Source [11] - Sec.Air -&gt; Inlet of Boiler Assembly [1]: Fan [72] - PA Fan: Enthalpy</t>
  </si>
  <si>
    <t>~1~109~19~~-5001~</t>
  </si>
  <si>
    <t>109 - Outlet of Gas/Air Source [11] - Sec.Air -&gt; Inlet of Boiler Assembly [1]: Fan [72] - PA Fan: Molecular weight</t>
  </si>
  <si>
    <t>~1~109~4~~-5001~</t>
  </si>
  <si>
    <t>109 - Outlet of Gas/Air Source [11] - Sec.Air -&gt; Inlet of Boiler Assembly [1]: Fan [72] - PA Fan: CO2 mass flow</t>
  </si>
  <si>
    <t>~1~109~5~~-5001~</t>
  </si>
  <si>
    <t>109 - Outlet of Gas/Air Source [11] - Sec.Air -&gt; Inlet of Boiler Assembly [1]: Fan [72] - PA Fan: Volume flow</t>
  </si>
  <si>
    <t>~1~109~101~~-5001~</t>
  </si>
  <si>
    <t>109 - Outlet of Gas/Air Source [11] - Sec.Air -&gt; Inlet of Boiler Assembly [1]: Fan [72] - PA Fan: Density</t>
  </si>
  <si>
    <t>~1~109~6~~-5001~</t>
  </si>
  <si>
    <t>109 - Outlet of Gas/Air Source [11] - Sec.Air -&gt; Inlet of Boiler Assembly [1]: Fan [72] - PA Fan: Mole percent of N2</t>
  </si>
  <si>
    <t>~1~109~7~~-5001~</t>
  </si>
  <si>
    <t>109 - Outlet of Gas/Air Source [11] - Sec.Air -&gt; Inlet of Boiler Assembly [1]: Fan [72] - PA Fan: Mole percent of O2</t>
  </si>
  <si>
    <t>~1~109~8~~-5001~</t>
  </si>
  <si>
    <t>109 - Outlet of Gas/Air Source [11] - Sec.Air -&gt; Inlet of Boiler Assembly [1]: Fan [72] - PA Fan: Mole percent of CO2</t>
  </si>
  <si>
    <t>~1~109~9~~-5001~</t>
  </si>
  <si>
    <t>109 - Outlet of Gas/Air Source [11] - Sec.Air -&gt; Inlet of Boiler Assembly [1]: Fan [72] - PA Fan: Mole percent of H2O</t>
  </si>
  <si>
    <t>~1~109~10~~-5001~</t>
  </si>
  <si>
    <t>109 - Outlet of Gas/Air Source [11] - Sec.Air -&gt; Inlet of Boiler Assembly [1]: Fan [72] - PA Fan: Mole percent of H2O liquid</t>
  </si>
  <si>
    <t>~1~109~11~~-5001~</t>
  </si>
  <si>
    <t>109 - Outlet of Gas/Air Source [11] - Sec.Air -&gt; Inlet of Boiler Assembly [1]: Fan [72] - PA Fan: Mole percent of Ar</t>
  </si>
  <si>
    <t>~1~109~12~~-5001~</t>
  </si>
  <si>
    <t>109 - Outlet of Gas/Air Source [11] - Sec.Air -&gt; Inlet of Boiler Assembly [1]: Fan [72] - PA Fan: Mole percent of SO2</t>
  </si>
  <si>
    <t>~1~109~14~~-5001~</t>
  </si>
  <si>
    <t>109 - Outlet of Gas/Air Source [11] - Sec.Air -&gt; Inlet of Boiler Assembly [1]: Fan [72] - PA Fan: Sulfur trioxide SO3</t>
  </si>
  <si>
    <t>~1~109~23~~-5001~</t>
  </si>
  <si>
    <t>109 - Outlet of Gas/Air Source [11] - Sec.Air -&gt; Inlet of Boiler Assembly [1]: Fan [72] - PA Fan: HCl mass flow</t>
  </si>
  <si>
    <t>~1~109~24~~-5001~</t>
  </si>
  <si>
    <t>109 - Outlet of Gas/Air Source [11] - Sec.Air -&gt; Inlet of Boiler Assembly [1]: Fan [72] - PA Fan: NOx mass flow</t>
  </si>
  <si>
    <t>~1~109~25~~-5001~</t>
  </si>
  <si>
    <t>109 - Outlet of Gas/Air Source [11] - Sec.Air -&gt; Inlet of Boiler Assembly [1]: Fan [72] - PA Fan: CO mass flow</t>
  </si>
  <si>
    <t>~1~109~26~~-5001~</t>
  </si>
  <si>
    <t>109 - Outlet of Gas/Air Source [11] - Sec.Air -&gt; Inlet of Boiler Assembly [1]: Fan [72] - PA Fan: UHC mass flow</t>
  </si>
  <si>
    <t>~1~109~29~~-5001~</t>
  </si>
  <si>
    <t>109 - Outlet of Gas/Air Source [11] - Sec.Air -&gt; Inlet of Boiler Assembly [1]: Fan [72] - PA Fan: Hg mass flow</t>
  </si>
  <si>
    <t>~1~109~32~~-5001~</t>
  </si>
  <si>
    <t>109 - Outlet of Gas/Air Source [11] - Sec.Air -&gt; Inlet of Boiler Assembly [1]: Fan [72] - PA Fan: Dry Oxygen</t>
  </si>
  <si>
    <t>~1~109~31~~-5001~</t>
  </si>
  <si>
    <t>109 - Outlet of Gas/Air Source [11] - Sec.Air -&gt; Inlet of Boiler Assembly [1]: Fan [72] - PA Fan: Normal volume flow</t>
  </si>
  <si>
    <t>~2~3~0~~-5001~</t>
  </si>
  <si>
    <t>3 - Outlet of ST Assembly [1]: ST Group [4] - HPT 1 -&gt; Inlet of Splitter [14]: Pressure</t>
  </si>
  <si>
    <t>~2~3~1~~-5001~</t>
  </si>
  <si>
    <t>3 - Outlet of ST Assembly [1]: ST Group [4] - HPT 1 -&gt; Inlet of Splitter [14]: Temperature</t>
  </si>
  <si>
    <t>~2~3~2~~-5001~</t>
  </si>
  <si>
    <t>3 - Outlet of ST Assembly [1]: ST Group [4] - HPT 1 -&gt; Inlet of Splitter [14]: Mass flow</t>
  </si>
  <si>
    <t>~2~3~20~~-5001~</t>
  </si>
  <si>
    <t>3 - Outlet of ST Assembly [1]: ST Group [4] - HPT 1 -&gt; Inlet of Splitter [14]: Entropy</t>
  </si>
  <si>
    <t>~2~3~4~~-5001~</t>
  </si>
  <si>
    <t>3 - Outlet of ST Assembly [1]: ST Group [4] - HPT 1 -&gt; Inlet of Splitter [14]: Enthalpy</t>
  </si>
  <si>
    <t>~2~3~3~~-5001~</t>
  </si>
  <si>
    <t>3 - Outlet of ST Assembly [1]: ST Group [4] - HPT 1 -&gt; Inlet of Splitter [14]: Enthalpy H*</t>
  </si>
  <si>
    <t>~2~3~5~~-5001~</t>
  </si>
  <si>
    <t>3 - Outlet of ST Assembly [1]: ST Group [4] - HPT 1 -&gt; Inlet of Splitter [14]: Steam quality</t>
  </si>
  <si>
    <t>~2~3~10~~-5001~</t>
  </si>
  <si>
    <t>3 - Outlet of ST Assembly [1]: ST Group [4] - HPT 1 -&gt; Inlet of Splitter [14]: Density</t>
  </si>
  <si>
    <t>~2~3~11~~-5001~</t>
  </si>
  <si>
    <t>3 - Outlet of ST Assembly [1]: ST Group [4] - HPT 1 -&gt; Inlet of Splitter [14]: Specific heat</t>
  </si>
  <si>
    <t>~2~3~12~~-5001~</t>
  </si>
  <si>
    <t>3 - Outlet of ST Assembly [1]: ST Group [4] - HPT 1 -&gt; Inlet of Splitter [14]: Thermal conductivity</t>
  </si>
  <si>
    <t>W/m-C</t>
  </si>
  <si>
    <t>~2~3~13~~-5001~</t>
  </si>
  <si>
    <t>3 - Outlet of ST Assembly [1]: ST Group [4] - HPT 1 -&gt; Inlet of Splitter [14]: Dynamic viscosity</t>
  </si>
  <si>
    <t>kg/m-s</t>
  </si>
  <si>
    <t>~2~4~0~~-5001~</t>
  </si>
  <si>
    <t>4 - Outlet 2 of Splitter [14] -&gt; Inlet of ST Assembly [1]: ST Group [5] - HPT 2: Pressure</t>
  </si>
  <si>
    <t>~2~4~1~~-5001~</t>
  </si>
  <si>
    <t>4 - Outlet 2 of Splitter [14] -&gt; Inlet of ST Assembly [1]: ST Group [5] - HPT 2: Temperature</t>
  </si>
  <si>
    <t>~2~4~2~~-5001~</t>
  </si>
  <si>
    <t>4 - Outlet 2 of Splitter [14] -&gt; Inlet of ST Assembly [1]: ST Group [5] - HPT 2: Mass flow</t>
  </si>
  <si>
    <t>~2~4~20~~-5001~</t>
  </si>
  <si>
    <t>4 - Outlet 2 of Splitter [14] -&gt; Inlet of ST Assembly [1]: ST Group [5] - HPT 2: Entropy</t>
  </si>
  <si>
    <t>~2~4~4~~-5001~</t>
  </si>
  <si>
    <t>4 - Outlet 2 of Splitter [14] -&gt; Inlet of ST Assembly [1]: ST Group [5] - HPT 2: Enthalpy</t>
  </si>
  <si>
    <t>~2~4~3~~-5001~</t>
  </si>
  <si>
    <t>4 - Outlet 2 of Splitter [14] -&gt; Inlet of ST Assembly [1]: ST Group [5] - HPT 2: Enthalpy H*</t>
  </si>
  <si>
    <t>~2~4~5~~-5001~</t>
  </si>
  <si>
    <t>4 - Outlet 2 of Splitter [14] -&gt; Inlet of ST Assembly [1]: ST Group [5] - HPT 2: Steam quality</t>
  </si>
  <si>
    <t>~2~4~10~~-5001~</t>
  </si>
  <si>
    <t>4 - Outlet 2 of Splitter [14] -&gt; Inlet of ST Assembly [1]: ST Group [5] - HPT 2: Density</t>
  </si>
  <si>
    <t>~2~4~11~~-5001~</t>
  </si>
  <si>
    <t>4 - Outlet 2 of Splitter [14] -&gt; Inlet of ST Assembly [1]: ST Group [5] - HPT 2: Specific heat</t>
  </si>
  <si>
    <t>~2~4~12~~-5001~</t>
  </si>
  <si>
    <t>4 - Outlet 2 of Splitter [14] -&gt; Inlet of ST Assembly [1]: ST Group [5] - HPT 2: Thermal conductivity</t>
  </si>
  <si>
    <t>~2~4~13~~-5001~</t>
  </si>
  <si>
    <t>4 - Outlet 2 of Splitter [14] -&gt; Inlet of ST Assembly [1]: ST Group [5] - HPT 2: Dynamic viscosity</t>
  </si>
  <si>
    <t>~2~5~0~~-5001~</t>
  </si>
  <si>
    <t>5 - Outlet of ST Assembly [1]: ST Group [5] - HPT 2 -&gt; Inlet of Splitter [15]: Pressure</t>
  </si>
  <si>
    <t>~2~5~1~~-5001~</t>
  </si>
  <si>
    <t>5 - Outlet of ST Assembly [1]: ST Group [5] - HPT 2 -&gt; Inlet of Splitter [15]: Temperature</t>
  </si>
  <si>
    <t>~2~5~2~~-5001~</t>
  </si>
  <si>
    <t>5 - Outlet of ST Assembly [1]: ST Group [5] - HPT 2 -&gt; Inlet of Splitter [15]: Mass flow</t>
  </si>
  <si>
    <t>~2~5~20~~-5001~</t>
  </si>
  <si>
    <t>5 - Outlet of ST Assembly [1]: ST Group [5] - HPT 2 -&gt; Inlet of Splitter [15]: Entropy</t>
  </si>
  <si>
    <t>~2~5~4~~-5001~</t>
  </si>
  <si>
    <t>5 - Outlet of ST Assembly [1]: ST Group [5] - HPT 2 -&gt; Inlet of Splitter [15]: Enthalpy</t>
  </si>
  <si>
    <t>~2~5~3~~-5001~</t>
  </si>
  <si>
    <t>5 - Outlet of ST Assembly [1]: ST Group [5] - HPT 2 -&gt; Inlet of Splitter [15]: Enthalpy H*</t>
  </si>
  <si>
    <t>~2~5~5~~-5001~</t>
  </si>
  <si>
    <t>5 - Outlet of ST Assembly [1]: ST Group [5] - HPT 2 -&gt; Inlet of Splitter [15]: Steam quality</t>
  </si>
  <si>
    <t>~2~5~10~~-5001~</t>
  </si>
  <si>
    <t>5 - Outlet of ST Assembly [1]: ST Group [5] - HPT 2 -&gt; Inlet of Splitter [15]: Density</t>
  </si>
  <si>
    <t>~2~5~11~~-5001~</t>
  </si>
  <si>
    <t>5 - Outlet of ST Assembly [1]: ST Group [5] - HPT 2 -&gt; Inlet of Splitter [15]: Specific heat</t>
  </si>
  <si>
    <t>~2~5~12~~-5001~</t>
  </si>
  <si>
    <t>5 - Outlet of ST Assembly [1]: ST Group [5] - HPT 2 -&gt; Inlet of Splitter [15]: Thermal conductivity</t>
  </si>
  <si>
    <t>~2~5~13~~-5001~</t>
  </si>
  <si>
    <t>5 - Outlet of ST Assembly [1]: ST Group [5] - HPT 2 -&gt; Inlet of Splitter [15]: Dynamic viscosity</t>
  </si>
  <si>
    <t>~2~6~0~~-5001~</t>
  </si>
  <si>
    <t>6 - Outlet of Pipe (PCE) [76] -&gt; Inlet of Valve [31]: Pressure</t>
  </si>
  <si>
    <t>~2~6~1~~-5001~</t>
  </si>
  <si>
    <t>6 - Outlet of Pipe (PCE) [76] -&gt; Inlet of Valve [31]: Temperature</t>
  </si>
  <si>
    <t>~2~6~2~~-5001~</t>
  </si>
  <si>
    <t>6 - Outlet of Pipe (PCE) [76] -&gt; Inlet of Valve [31]: Mass flow</t>
  </si>
  <si>
    <t>~2~6~20~~-5001~</t>
  </si>
  <si>
    <t>6 - Outlet of Pipe (PCE) [76] -&gt; Inlet of Valve [31]: Entropy</t>
  </si>
  <si>
    <t>~2~6~4~~-5001~</t>
  </si>
  <si>
    <t>6 - Outlet of Pipe (PCE) [76] -&gt; Inlet of Valve [31]: Enthalpy</t>
  </si>
  <si>
    <t>~2~6~3~~-5001~</t>
  </si>
  <si>
    <t>6 - Outlet of Pipe (PCE) [76] -&gt; Inlet of Valve [31]: Enthalpy H*</t>
  </si>
  <si>
    <t>~2~6~5~~-5001~</t>
  </si>
  <si>
    <t>6 - Outlet of Pipe (PCE) [76] -&gt; Inlet of Valve [31]: Steam quality</t>
  </si>
  <si>
    <t>~2~6~10~~-5001~</t>
  </si>
  <si>
    <t>6 - Outlet of Pipe (PCE) [76] -&gt; Inlet of Valve [31]: Density</t>
  </si>
  <si>
    <t>~2~6~11~~-5001~</t>
  </si>
  <si>
    <t>6 - Outlet of Pipe (PCE) [76] -&gt; Inlet of Valve [31]: Specific heat</t>
  </si>
  <si>
    <t>~2~6~12~~-5001~</t>
  </si>
  <si>
    <t>6 - Outlet of Pipe (PCE) [76] -&gt; Inlet of Valve [31]: Thermal conductivity</t>
  </si>
  <si>
    <t>~2~6~13~~-5001~</t>
  </si>
  <si>
    <t>6 - Outlet of Pipe (PCE) [76] -&gt; Inlet of Valve [31]: Dynamic viscosity</t>
  </si>
  <si>
    <t>~2~7~0~~-5001~</t>
  </si>
  <si>
    <t>7 - Outlet 2 of Splitter [15] -&gt; Inlet of ST Assembly [1]: ST Group [6] - HPT 3: Pressure</t>
  </si>
  <si>
    <t>~2~7~1~~-5001~</t>
  </si>
  <si>
    <t>7 - Outlet 2 of Splitter [15] -&gt; Inlet of ST Assembly [1]: ST Group [6] - HPT 3: Temperature</t>
  </si>
  <si>
    <t>~2~7~2~~-5001~</t>
  </si>
  <si>
    <t>7 - Outlet 2 of Splitter [15] -&gt; Inlet of ST Assembly [1]: ST Group [6] - HPT 3: Mass flow</t>
  </si>
  <si>
    <t>~2~7~20~~-5001~</t>
  </si>
  <si>
    <t>7 - Outlet 2 of Splitter [15] -&gt; Inlet of ST Assembly [1]: ST Group [6] - HPT 3: Entropy</t>
  </si>
  <si>
    <t>~2~7~4~~-5001~</t>
  </si>
  <si>
    <t>7 - Outlet 2 of Splitter [15] -&gt; Inlet of ST Assembly [1]: ST Group [6] - HPT 3: Enthalpy</t>
  </si>
  <si>
    <t>~2~7~3~~-5001~</t>
  </si>
  <si>
    <t>7 - Outlet 2 of Splitter [15] -&gt; Inlet of ST Assembly [1]: ST Group [6] - HPT 3: Enthalpy H*</t>
  </si>
  <si>
    <t>~2~7~5~~-5001~</t>
  </si>
  <si>
    <t>7 - Outlet 2 of Splitter [15] -&gt; Inlet of ST Assembly [1]: ST Group [6] - HPT 3: Steam quality</t>
  </si>
  <si>
    <t>~2~7~10~~-5001~</t>
  </si>
  <si>
    <t>7 - Outlet 2 of Splitter [15] -&gt; Inlet of ST Assembly [1]: ST Group [6] - HPT 3: Density</t>
  </si>
  <si>
    <t>~2~7~11~~-5001~</t>
  </si>
  <si>
    <t>7 - Outlet 2 of Splitter [15] -&gt; Inlet of ST Assembly [1]: ST Group [6] - HPT 3: Specific heat</t>
  </si>
  <si>
    <t>~2~7~12~~-5001~</t>
  </si>
  <si>
    <t>7 - Outlet 2 of Splitter [15] -&gt; Inlet of ST Assembly [1]: ST Group [6] - HPT 3: Thermal conductivity</t>
  </si>
  <si>
    <t>~2~7~13~~-5001~</t>
  </si>
  <si>
    <t>7 - Outlet 2 of Splitter [15] -&gt; Inlet of ST Assembly [1]: ST Group [6] - HPT 3: Dynamic viscosity</t>
  </si>
  <si>
    <t>~2~11~0~~-5001~</t>
  </si>
  <si>
    <t>11 - Outlet of ST Assembly [1]: ST Group [6] - HPT 3 -&gt; Inlet of Splitter [16]: Pressure</t>
  </si>
  <si>
    <t>~2~11~1~~-5001~</t>
  </si>
  <si>
    <t>11 - Outlet of ST Assembly [1]: ST Group [6] - HPT 3 -&gt; Inlet of Splitter [16]: Temperature</t>
  </si>
  <si>
    <t>~2~11~2~~-5001~</t>
  </si>
  <si>
    <t>11 - Outlet of ST Assembly [1]: ST Group [6] - HPT 3 -&gt; Inlet of Splitter [16]: Mass flow</t>
  </si>
  <si>
    <t>~2~11~20~~-5001~</t>
  </si>
  <si>
    <t>11 - Outlet of ST Assembly [1]: ST Group [6] - HPT 3 -&gt; Inlet of Splitter [16]: Entropy</t>
  </si>
  <si>
    <t>~2~11~4~~-5001~</t>
  </si>
  <si>
    <t>11 - Outlet of ST Assembly [1]: ST Group [6] - HPT 3 -&gt; Inlet of Splitter [16]: Enthalpy</t>
  </si>
  <si>
    <t>~2~11~3~~-5001~</t>
  </si>
  <si>
    <t>11 - Outlet of ST Assembly [1]: ST Group [6] - HPT 3 -&gt; Inlet of Splitter [16]: Enthalpy H*</t>
  </si>
  <si>
    <t>~2~11~5~~-5001~</t>
  </si>
  <si>
    <t>11 - Outlet of ST Assembly [1]: ST Group [6] - HPT 3 -&gt; Inlet of Splitter [16]: Steam quality</t>
  </si>
  <si>
    <t>~2~11~10~~-5001~</t>
  </si>
  <si>
    <t>11 - Outlet of ST Assembly [1]: ST Group [6] - HPT 3 -&gt; Inlet of Splitter [16]: Density</t>
  </si>
  <si>
    <t>~2~11~11~~-5001~</t>
  </si>
  <si>
    <t>11 - Outlet of ST Assembly [1]: ST Group [6] - HPT 3 -&gt; Inlet of Splitter [16]: Specific heat</t>
  </si>
  <si>
    <t>~2~11~12~~-5001~</t>
  </si>
  <si>
    <t>11 - Outlet of ST Assembly [1]: ST Group [6] - HPT 3 -&gt; Inlet of Splitter [16]: Thermal conductivity</t>
  </si>
  <si>
    <t>~2~11~13~~-5001~</t>
  </si>
  <si>
    <t>11 - Outlet of ST Assembly [1]: ST Group [6] - HPT 3 -&gt; Inlet of Splitter [16]: Dynamic viscosity</t>
  </si>
  <si>
    <t>~2~12~0~~-5001~</t>
  </si>
  <si>
    <t>12 - Outlet 2 of Splitter [16] -&gt; Inlet of ST Assembly [1]: ST Group [13] - HPT 4: Pressure</t>
  </si>
  <si>
    <t>~2~12~1~~-5001~</t>
  </si>
  <si>
    <t>12 - Outlet 2 of Splitter [16] -&gt; Inlet of ST Assembly [1]: ST Group [13] - HPT 4: Temperature</t>
  </si>
  <si>
    <t>~2~12~2~~-5001~</t>
  </si>
  <si>
    <t>12 - Outlet 2 of Splitter [16] -&gt; Inlet of ST Assembly [1]: ST Group [13] - HPT 4: Mass flow</t>
  </si>
  <si>
    <t>~2~12~20~~-5001~</t>
  </si>
  <si>
    <t>12 - Outlet 2 of Splitter [16] -&gt; Inlet of ST Assembly [1]: ST Group [13] - HPT 4: Entropy</t>
  </si>
  <si>
    <t>~2~12~4~~-5001~</t>
  </si>
  <si>
    <t>12 - Outlet 2 of Splitter [16] -&gt; Inlet of ST Assembly [1]: ST Group [13] - HPT 4: Enthalpy</t>
  </si>
  <si>
    <t>~2~12~3~~-5001~</t>
  </si>
  <si>
    <t>12 - Outlet 2 of Splitter [16] -&gt; Inlet of ST Assembly [1]: ST Group [13] - HPT 4: Enthalpy H*</t>
  </si>
  <si>
    <t>~2~12~5~~-5001~</t>
  </si>
  <si>
    <t>12 - Outlet 2 of Splitter [16] -&gt; Inlet of ST Assembly [1]: ST Group [13] - HPT 4: Steam quality</t>
  </si>
  <si>
    <t>~2~12~10~~-5001~</t>
  </si>
  <si>
    <t>12 - Outlet 2 of Splitter [16] -&gt; Inlet of ST Assembly [1]: ST Group [13] - HPT 4: Density</t>
  </si>
  <si>
    <t>~2~12~11~~-5001~</t>
  </si>
  <si>
    <t>12 - Outlet 2 of Splitter [16] -&gt; Inlet of ST Assembly [1]: ST Group [13] - HPT 4: Specific heat</t>
  </si>
  <si>
    <t>~2~12~12~~-5001~</t>
  </si>
  <si>
    <t>12 - Outlet 2 of Splitter [16] -&gt; Inlet of ST Assembly [1]: ST Group [13] - HPT 4: Thermal conductivity</t>
  </si>
  <si>
    <t>~2~12~13~~-5001~</t>
  </si>
  <si>
    <t>12 - Outlet 2 of Splitter [16] -&gt; Inlet of ST Assembly [1]: ST Group [13] - HPT 4: Dynamic viscosity</t>
  </si>
  <si>
    <t>~2~14~0~~-5001~</t>
  </si>
  <si>
    <t>14 - Steam out of Reducing Station [27] -&gt; Steam inlet of Boiler Assembly [1]: Superheater (PCE) [38] - PLATEN SH: Pressure</t>
  </si>
  <si>
    <t>~2~14~1~~-5001~</t>
  </si>
  <si>
    <t>14 - Steam out of Reducing Station [27] -&gt; Steam inlet of Boiler Assembly [1]: Superheater (PCE) [38] - PLATEN SH: Temperature</t>
  </si>
  <si>
    <t>~2~14~2~~-5001~</t>
  </si>
  <si>
    <t>14 - Steam out of Reducing Station [27] -&gt; Steam inlet of Boiler Assembly [1]: Superheater (PCE) [38] - PLATEN SH: Mass flow</t>
  </si>
  <si>
    <t>~2~14~20~~-5001~</t>
  </si>
  <si>
    <t>14 - Steam out of Reducing Station [27] -&gt; Steam inlet of Boiler Assembly [1]: Superheater (PCE) [38] - PLATEN SH: Entropy</t>
  </si>
  <si>
    <t>~2~14~4~~-5001~</t>
  </si>
  <si>
    <t>14 - Steam out of Reducing Station [27] -&gt; Steam inlet of Boiler Assembly [1]: Superheater (PCE) [38] - PLATEN SH: Enthalpy</t>
  </si>
  <si>
    <t>~2~14~3~~-5001~</t>
  </si>
  <si>
    <t>14 - Steam out of Reducing Station [27] -&gt; Steam inlet of Boiler Assembly [1]: Superheater (PCE) [38] - PLATEN SH: Enthalpy H*</t>
  </si>
  <si>
    <t>~2~14~5~~-5001~</t>
  </si>
  <si>
    <t>14 - Steam out of Reducing Station [27] -&gt; Steam inlet of Boiler Assembly [1]: Superheater (PCE) [38] - PLATEN SH: Steam quality</t>
  </si>
  <si>
    <t>~2~14~10~~-5001~</t>
  </si>
  <si>
    <t>14 - Steam out of Reducing Station [27] -&gt; Steam inlet of Boiler Assembly [1]: Superheater (PCE) [38] - PLATEN SH: Density</t>
  </si>
  <si>
    <t>~2~14~11~~-5001~</t>
  </si>
  <si>
    <t>14 - Steam out of Reducing Station [27] -&gt; Steam inlet of Boiler Assembly [1]: Superheater (PCE) [38] - PLATEN SH: Specific heat</t>
  </si>
  <si>
    <t>~2~14~12~~-5001~</t>
  </si>
  <si>
    <t>14 - Steam out of Reducing Station [27] -&gt; Steam inlet of Boiler Assembly [1]: Superheater (PCE) [38] - PLATEN SH: Thermal conductivity</t>
  </si>
  <si>
    <t>~2~14~13~~-5001~</t>
  </si>
  <si>
    <t>14 - Steam out of Reducing Station [27] -&gt; Steam inlet of Boiler Assembly [1]: Superheater (PCE) [38] - PLATEN SH: Dynamic viscosity</t>
  </si>
  <si>
    <t>~2~17~0~~-5001~</t>
  </si>
  <si>
    <t>17 - Outlet of ST Assembly [1]: ST Group [17] - LPT 1 -&gt; Inlet of Splitter [21]: Pressure</t>
  </si>
  <si>
    <t>~2~17~1~~-5001~</t>
  </si>
  <si>
    <t>17 - Outlet of ST Assembly [1]: ST Group [17] - LPT 1 -&gt; Inlet of Splitter [21]: Temperature</t>
  </si>
  <si>
    <t>~2~17~2~~-5001~</t>
  </si>
  <si>
    <t>17 - Outlet of ST Assembly [1]: ST Group [17] - LPT 1 -&gt; Inlet of Splitter [21]: Mass flow</t>
  </si>
  <si>
    <t>~2~17~20~~-5001~</t>
  </si>
  <si>
    <t>17 - Outlet of ST Assembly [1]: ST Group [17] - LPT 1 -&gt; Inlet of Splitter [21]: Entropy</t>
  </si>
  <si>
    <t>~2~17~4~~-5001~</t>
  </si>
  <si>
    <t>17 - Outlet of ST Assembly [1]: ST Group [17] - LPT 1 -&gt; Inlet of Splitter [21]: Enthalpy</t>
  </si>
  <si>
    <t>~2~17~3~~-5001~</t>
  </si>
  <si>
    <t>17 - Outlet of ST Assembly [1]: ST Group [17] - LPT 1 -&gt; Inlet of Splitter [21]: Enthalpy H*</t>
  </si>
  <si>
    <t>~2~17~5~~-5001~</t>
  </si>
  <si>
    <t>17 - Outlet of ST Assembly [1]: ST Group [17] - LPT 1 -&gt; Inlet of Splitter [21]: Steam quality</t>
  </si>
  <si>
    <t>~2~17~10~~-5001~</t>
  </si>
  <si>
    <t>17 - Outlet of ST Assembly [1]: ST Group [17] - LPT 1 -&gt; Inlet of Splitter [21]: Density</t>
  </si>
  <si>
    <t>~2~17~11~~-5001~</t>
  </si>
  <si>
    <t>17 - Outlet of ST Assembly [1]: ST Group [17] - LPT 1 -&gt; Inlet of Splitter [21]: Specific heat</t>
  </si>
  <si>
    <t>~2~17~12~~-5001~</t>
  </si>
  <si>
    <t>17 - Outlet of ST Assembly [1]: ST Group [17] - LPT 1 -&gt; Inlet of Splitter [21]: Thermal conductivity</t>
  </si>
  <si>
    <t>~2~17~13~~-5001~</t>
  </si>
  <si>
    <t>17 - Outlet of ST Assembly [1]: ST Group [17] - LPT 1 -&gt; Inlet of Splitter [21]: Dynamic viscosity</t>
  </si>
  <si>
    <t>~2~19~0~~-5001~</t>
  </si>
  <si>
    <t>19 - Outlet 2 of Splitter [21] -&gt; Inlet of ST Assembly [1]: ST Group [18] - LPT 2: Pressure</t>
  </si>
  <si>
    <t>~2~19~1~~-5001~</t>
  </si>
  <si>
    <t>19 - Outlet 2 of Splitter [21] -&gt; Inlet of ST Assembly [1]: ST Group [18] - LPT 2: Temperature</t>
  </si>
  <si>
    <t>~2~19~2~~-5001~</t>
  </si>
  <si>
    <t>19 - Outlet 2 of Splitter [21] -&gt; Inlet of ST Assembly [1]: ST Group [18] - LPT 2: Mass flow</t>
  </si>
  <si>
    <t>~2~19~20~~-5001~</t>
  </si>
  <si>
    <t>19 - Outlet 2 of Splitter [21] -&gt; Inlet of ST Assembly [1]: ST Group [18] - LPT 2: Entropy</t>
  </si>
  <si>
    <t>~2~19~4~~-5001~</t>
  </si>
  <si>
    <t>19 - Outlet 2 of Splitter [21] -&gt; Inlet of ST Assembly [1]: ST Group [18] - LPT 2: Enthalpy</t>
  </si>
  <si>
    <t>~2~19~3~~-5001~</t>
  </si>
  <si>
    <t>19 - Outlet 2 of Splitter [21] -&gt; Inlet of ST Assembly [1]: ST Group [18] - LPT 2: Enthalpy H*</t>
  </si>
  <si>
    <t>~2~19~5~~-5001~</t>
  </si>
  <si>
    <t>19 - Outlet 2 of Splitter [21] -&gt; Inlet of ST Assembly [1]: ST Group [18] - LPT 2: Steam quality</t>
  </si>
  <si>
    <t>~2~19~10~~-5001~</t>
  </si>
  <si>
    <t>19 - Outlet 2 of Splitter [21] -&gt; Inlet of ST Assembly [1]: ST Group [18] - LPT 2: Density</t>
  </si>
  <si>
    <t>~2~19~11~~-5001~</t>
  </si>
  <si>
    <t>19 - Outlet 2 of Splitter [21] -&gt; Inlet of ST Assembly [1]: ST Group [18] - LPT 2: Specific heat</t>
  </si>
  <si>
    <t>~2~19~12~~-5001~</t>
  </si>
  <si>
    <t>19 - Outlet 2 of Splitter [21] -&gt; Inlet of ST Assembly [1]: ST Group [18] - LPT 2: Thermal conductivity</t>
  </si>
  <si>
    <t>~2~19~13~~-5001~</t>
  </si>
  <si>
    <t>19 - Outlet 2 of Splitter [21] -&gt; Inlet of ST Assembly [1]: ST Group [18] - LPT 2: Dynamic viscosity</t>
  </si>
  <si>
    <t>~2~20~0~~-5001~</t>
  </si>
  <si>
    <t>20 - Outlet of ST Assembly [1]: ST Group [18] - LPT 2 -&gt; Inlet of Splitter [22]: Pressure</t>
  </si>
  <si>
    <t>~2~20~1~~-5001~</t>
  </si>
  <si>
    <t>20 - Outlet of ST Assembly [1]: ST Group [18] - LPT 2 -&gt; Inlet of Splitter [22]: Temperature</t>
  </si>
  <si>
    <t>~2~20~2~~-5001~</t>
  </si>
  <si>
    <t>20 - Outlet of ST Assembly [1]: ST Group [18] - LPT 2 -&gt; Inlet of Splitter [22]: Mass flow</t>
  </si>
  <si>
    <t>~2~20~20~~-5001~</t>
  </si>
  <si>
    <t>20 - Outlet of ST Assembly [1]: ST Group [18] - LPT 2 -&gt; Inlet of Splitter [22]: Entropy</t>
  </si>
  <si>
    <t>~2~20~4~~-5001~</t>
  </si>
  <si>
    <t>20 - Outlet of ST Assembly [1]: ST Group [18] - LPT 2 -&gt; Inlet of Splitter [22]: Enthalpy</t>
  </si>
  <si>
    <t>~2~20~3~~-5001~</t>
  </si>
  <si>
    <t>20 - Outlet of ST Assembly [1]: ST Group [18] - LPT 2 -&gt; Inlet of Splitter [22]: Enthalpy H*</t>
  </si>
  <si>
    <t>~2~20~5~~-5001~</t>
  </si>
  <si>
    <t>20 - Outlet of ST Assembly [1]: ST Group [18] - LPT 2 -&gt; Inlet of Splitter [22]: Steam quality</t>
  </si>
  <si>
    <t>~2~20~10~~-5001~</t>
  </si>
  <si>
    <t>20 - Outlet of ST Assembly [1]: ST Group [18] - LPT 2 -&gt; Inlet of Splitter [22]: Density</t>
  </si>
  <si>
    <t>~2~20~11~~-5001~</t>
  </si>
  <si>
    <t>20 - Outlet of ST Assembly [1]: ST Group [18] - LPT 2 -&gt; Inlet of Splitter [22]: Specific heat</t>
  </si>
  <si>
    <t>~2~20~12~~-5001~</t>
  </si>
  <si>
    <t>20 - Outlet of ST Assembly [1]: ST Group [18] - LPT 2 -&gt; Inlet of Splitter [22]: Thermal conductivity</t>
  </si>
  <si>
    <t>~2~20~13~~-5001~</t>
  </si>
  <si>
    <t>20 - Outlet of ST Assembly [1]: ST Group [18] - LPT 2 -&gt; Inlet of Splitter [22]: Dynamic viscosity</t>
  </si>
  <si>
    <t>~2~21~0~~-5001~</t>
  </si>
  <si>
    <t>21 - Outlet 2 of Splitter [22] -&gt; Inlet of ST Assembly [1]: ST Group [19] - LPT 3: Pressure</t>
  </si>
  <si>
    <t>~2~21~1~~-5001~</t>
  </si>
  <si>
    <t>21 - Outlet 2 of Splitter [22] -&gt; Inlet of ST Assembly [1]: ST Group [19] - LPT 3: Temperature</t>
  </si>
  <si>
    <t>~2~21~2~~-5001~</t>
  </si>
  <si>
    <t>21 - Outlet 2 of Splitter [22] -&gt; Inlet of ST Assembly [1]: ST Group [19] - LPT 3: Mass flow</t>
  </si>
  <si>
    <t>~2~21~20~~-5001~</t>
  </si>
  <si>
    <t>21 - Outlet 2 of Splitter [22] -&gt; Inlet of ST Assembly [1]: ST Group [19] - LPT 3: Entropy</t>
  </si>
  <si>
    <t>~2~21~4~~-5001~</t>
  </si>
  <si>
    <t>21 - Outlet 2 of Splitter [22] -&gt; Inlet of ST Assembly [1]: ST Group [19] - LPT 3: Enthalpy</t>
  </si>
  <si>
    <t>~2~21~3~~-5001~</t>
  </si>
  <si>
    <t>21 - Outlet 2 of Splitter [22] -&gt; Inlet of ST Assembly [1]: ST Group [19] - LPT 3: Enthalpy H*</t>
  </si>
  <si>
    <t>~2~21~5~~-5001~</t>
  </si>
  <si>
    <t>21 - Outlet 2 of Splitter [22] -&gt; Inlet of ST Assembly [1]: ST Group [19] - LPT 3: Steam quality</t>
  </si>
  <si>
    <t>~2~21~10~~-5001~</t>
  </si>
  <si>
    <t>21 - Outlet 2 of Splitter [22] -&gt; Inlet of ST Assembly [1]: ST Group [19] - LPT 3: Density</t>
  </si>
  <si>
    <t>~2~21~11~~-5001~</t>
  </si>
  <si>
    <t>21 - Outlet 2 of Splitter [22] -&gt; Inlet of ST Assembly [1]: ST Group [19] - LPT 3: Specific heat</t>
  </si>
  <si>
    <t>~2~21~12~~-5001~</t>
  </si>
  <si>
    <t>21 - Outlet 2 of Splitter [22] -&gt; Inlet of ST Assembly [1]: ST Group [19] - LPT 3: Thermal conductivity</t>
  </si>
  <si>
    <t>~2~21~13~~-5001~</t>
  </si>
  <si>
    <t>21 - Outlet 2 of Splitter [22] -&gt; Inlet of ST Assembly [1]: ST Group [19] - LPT 3: Dynamic viscosity</t>
  </si>
  <si>
    <t>~2~22~0~~-5001~</t>
  </si>
  <si>
    <t>22 - Outlet of ST Assembly [1]: ST Group [19] - LPT 3 -&gt; Inlet 1 of Mixer [7]: Pressure</t>
  </si>
  <si>
    <t>~2~22~1~~-5001~</t>
  </si>
  <si>
    <t>22 - Outlet of ST Assembly [1]: ST Group [19] - LPT 3 -&gt; Inlet 1 of Mixer [7]: Temperature</t>
  </si>
  <si>
    <t>~2~22~2~~-5001~</t>
  </si>
  <si>
    <t>22 - Outlet of ST Assembly [1]: ST Group [19] - LPT 3 -&gt; Inlet 1 of Mixer [7]: Mass flow</t>
  </si>
  <si>
    <t>~2~22~20~~-5001~</t>
  </si>
  <si>
    <t>22 - Outlet of ST Assembly [1]: ST Group [19] - LPT 3 -&gt; Inlet 1 of Mixer [7]: Entropy</t>
  </si>
  <si>
    <t>~2~22~4~~-5001~</t>
  </si>
  <si>
    <t>22 - Outlet of ST Assembly [1]: ST Group [19] - LPT 3 -&gt; Inlet 1 of Mixer [7]: Enthalpy</t>
  </si>
  <si>
    <t>~2~22~3~~-5001~</t>
  </si>
  <si>
    <t>22 - Outlet of ST Assembly [1]: ST Group [19] - LPT 3 -&gt; Inlet 1 of Mixer [7]: Enthalpy H*</t>
  </si>
  <si>
    <t>~2~22~5~~-5001~</t>
  </si>
  <si>
    <t>22 - Outlet of ST Assembly [1]: ST Group [19] - LPT 3 -&gt; Inlet 1 of Mixer [7]: Steam quality</t>
  </si>
  <si>
    <t>~2~22~10~~-5001~</t>
  </si>
  <si>
    <t>22 - Outlet of ST Assembly [1]: ST Group [19] - LPT 3 -&gt; Inlet 1 of Mixer [7]: Density</t>
  </si>
  <si>
    <t>~2~22~11~~-5001~</t>
  </si>
  <si>
    <t>22 - Outlet of ST Assembly [1]: ST Group [19] - LPT 3 -&gt; Inlet 1 of Mixer [7]: Specific heat</t>
  </si>
  <si>
    <t>~2~22~12~~-5001~</t>
  </si>
  <si>
    <t>22 - Outlet of ST Assembly [1]: ST Group [19] - LPT 3 -&gt; Inlet 1 of Mixer [7]: Thermal conductivity</t>
  </si>
  <si>
    <t>~2~22~13~~-5001~</t>
  </si>
  <si>
    <t>22 - Outlet of ST Assembly [1]: ST Group [19] - LPT 3 -&gt; Inlet 1 of Mixer [7]: Dynamic viscosity</t>
  </si>
  <si>
    <t>~2~23~0~~-5001~</t>
  </si>
  <si>
    <t>23 - Main outlet of Leakage [9] -&gt; Inlet of ST Assembly [1]: ST Group [4] - HPT 1: Pressure</t>
  </si>
  <si>
    <t>~2~23~1~~-5001~</t>
  </si>
  <si>
    <t>23 - Main outlet of Leakage [9] -&gt; Inlet of ST Assembly [1]: ST Group [4] - HPT 1: Temperature</t>
  </si>
  <si>
    <t>~2~23~2~~-5001~</t>
  </si>
  <si>
    <t>23 - Main outlet of Leakage [9] -&gt; Inlet of ST Assembly [1]: ST Group [4] - HPT 1: Mass flow</t>
  </si>
  <si>
    <t>~2~23~20~~-5001~</t>
  </si>
  <si>
    <t>23 - Main outlet of Leakage [9] -&gt; Inlet of ST Assembly [1]: ST Group [4] - HPT 1: Entropy</t>
  </si>
  <si>
    <t>~2~23~4~~-5001~</t>
  </si>
  <si>
    <t>23 - Main outlet of Leakage [9] -&gt; Inlet of ST Assembly [1]: ST Group [4] - HPT 1: Enthalpy</t>
  </si>
  <si>
    <t>~2~23~3~~-5001~</t>
  </si>
  <si>
    <t>23 - Main outlet of Leakage [9] -&gt; Inlet of ST Assembly [1]: ST Group [4] - HPT 1: Enthalpy H*</t>
  </si>
  <si>
    <t>~2~23~5~~-5001~</t>
  </si>
  <si>
    <t>23 - Main outlet of Leakage [9] -&gt; Inlet of ST Assembly [1]: ST Group [4] - HPT 1: Steam quality</t>
  </si>
  <si>
    <t>~2~23~10~~-5001~</t>
  </si>
  <si>
    <t>23 - Main outlet of Leakage [9] -&gt; Inlet of ST Assembly [1]: ST Group [4] - HPT 1: Density</t>
  </si>
  <si>
    <t>~2~23~11~~-5001~</t>
  </si>
  <si>
    <t>23 - Main outlet of Leakage [9] -&gt; Inlet of ST Assembly [1]: ST Group [4] - HPT 1: Specific heat</t>
  </si>
  <si>
    <t>~2~23~12~~-5001~</t>
  </si>
  <si>
    <t>23 - Main outlet of Leakage [9] -&gt; Inlet of ST Assembly [1]: ST Group [4] - HPT 1: Thermal conductivity</t>
  </si>
  <si>
    <t>~2~23~13~~-5001~</t>
  </si>
  <si>
    <t>23 - Main outlet of Leakage [9] -&gt; Inlet of ST Assembly [1]: ST Group [4] - HPT 1: Dynamic viscosity</t>
  </si>
  <si>
    <t>~2~24~0~~-5001~</t>
  </si>
  <si>
    <t>24 - Outlet of ST Assembly [1]: ST Group [13] - HPT 4 -&gt; Inlet of Splitter [1]: Pressure</t>
  </si>
  <si>
    <t>~2~24~1~~-5001~</t>
  </si>
  <si>
    <t>24 - Outlet of ST Assembly [1]: ST Group [13] - HPT 4 -&gt; Inlet of Splitter [1]: Temperature</t>
  </si>
  <si>
    <t>~2~24~2~~-5001~</t>
  </si>
  <si>
    <t>24 - Outlet of ST Assembly [1]: ST Group [13] - HPT 4 -&gt; Inlet of Splitter [1]: Mass flow</t>
  </si>
  <si>
    <t>~2~24~20~~-5001~</t>
  </si>
  <si>
    <t>24 - Outlet of ST Assembly [1]: ST Group [13] - HPT 4 -&gt; Inlet of Splitter [1]: Entropy</t>
  </si>
  <si>
    <t>~2~24~4~~-5001~</t>
  </si>
  <si>
    <t>24 - Outlet of ST Assembly [1]: ST Group [13] - HPT 4 -&gt; Inlet of Splitter [1]: Enthalpy</t>
  </si>
  <si>
    <t>~2~24~3~~-5001~</t>
  </si>
  <si>
    <t>24 - Outlet of ST Assembly [1]: ST Group [13] - HPT 4 -&gt; Inlet of Splitter [1]: Enthalpy H*</t>
  </si>
  <si>
    <t>~2~24~5~~-5001~</t>
  </si>
  <si>
    <t>24 - Outlet of ST Assembly [1]: ST Group [13] - HPT 4 -&gt; Inlet of Splitter [1]: Steam quality</t>
  </si>
  <si>
    <t>~2~24~10~~-5001~</t>
  </si>
  <si>
    <t>24 - Outlet of ST Assembly [1]: ST Group [13] - HPT 4 -&gt; Inlet of Splitter [1]: Density</t>
  </si>
  <si>
    <t>~2~24~11~~-5001~</t>
  </si>
  <si>
    <t>24 - Outlet of ST Assembly [1]: ST Group [13] - HPT 4 -&gt; Inlet of Splitter [1]: Specific heat</t>
  </si>
  <si>
    <t>~2~24~12~~-5001~</t>
  </si>
  <si>
    <t>24 - Outlet of ST Assembly [1]: ST Group [13] - HPT 4 -&gt; Inlet of Splitter [1]: Thermal conductivity</t>
  </si>
  <si>
    <t>~2~24~13~~-5001~</t>
  </si>
  <si>
    <t>24 - Outlet of ST Assembly [1]: ST Group [13] - HPT 4 -&gt; Inlet of Splitter [1]: Dynamic viscosity</t>
  </si>
  <si>
    <t>~2~25~0~~-5001~</t>
  </si>
  <si>
    <t>25 - Outlet 3 of Splitter [14] -&gt; Inlet of Pipe (PCE) [47]: Pressure</t>
  </si>
  <si>
    <t>~2~25~1~~-5001~</t>
  </si>
  <si>
    <t>25 - Outlet 3 of Splitter [14] -&gt; Inlet of Pipe (PCE) [47]: Temperature</t>
  </si>
  <si>
    <t>~2~25~2~~-5001~</t>
  </si>
  <si>
    <t>25 - Outlet 3 of Splitter [14] -&gt; Inlet of Pipe (PCE) [47]: Mass flow</t>
  </si>
  <si>
    <t>~2~25~20~~-5001~</t>
  </si>
  <si>
    <t>25 - Outlet 3 of Splitter [14] -&gt; Inlet of Pipe (PCE) [47]: Entropy</t>
  </si>
  <si>
    <t>~2~25~4~~-5001~</t>
  </si>
  <si>
    <t>25 - Outlet 3 of Splitter [14] -&gt; Inlet of Pipe (PCE) [47]: Enthalpy</t>
  </si>
  <si>
    <t>~2~25~3~~-5001~</t>
  </si>
  <si>
    <t>25 - Outlet 3 of Splitter [14] -&gt; Inlet of Pipe (PCE) [47]: Enthalpy H*</t>
  </si>
  <si>
    <t>~2~25~5~~-5001~</t>
  </si>
  <si>
    <t>25 - Outlet 3 of Splitter [14] -&gt; Inlet of Pipe (PCE) [47]: Steam quality</t>
  </si>
  <si>
    <t>~2~25~10~~-5001~</t>
  </si>
  <si>
    <t>25 - Outlet 3 of Splitter [14] -&gt; Inlet of Pipe (PCE) [47]: Density</t>
  </si>
  <si>
    <t>~2~25~11~~-5001~</t>
  </si>
  <si>
    <t>25 - Outlet 3 of Splitter [14] -&gt; Inlet of Pipe (PCE) [47]: Specific heat</t>
  </si>
  <si>
    <t>~2~25~12~~-5001~</t>
  </si>
  <si>
    <t>25 - Outlet 3 of Splitter [14] -&gt; Inlet of Pipe (PCE) [47]: Thermal conductivity</t>
  </si>
  <si>
    <t>~2~25~13~~-5001~</t>
  </si>
  <si>
    <t>25 - Outlet 3 of Splitter [14] -&gt; Inlet of Pipe (PCE) [47]: Dynamic viscosity</t>
  </si>
  <si>
    <t>~2~26~0~~-5001~</t>
  </si>
  <si>
    <t>26 - Outlet 3 of Splitter [15] -&gt; Inlet of Pipe (PCE) [49]: Pressure</t>
  </si>
  <si>
    <t>~2~26~1~~-5001~</t>
  </si>
  <si>
    <t>26 - Outlet 3 of Splitter [15] -&gt; Inlet of Pipe (PCE) [49]: Temperature</t>
  </si>
  <si>
    <t>~2~26~2~~-5001~</t>
  </si>
  <si>
    <t>26 - Outlet 3 of Splitter [15] -&gt; Inlet of Pipe (PCE) [49]: Mass flow</t>
  </si>
  <si>
    <t>~2~26~20~~-5001~</t>
  </si>
  <si>
    <t>26 - Outlet 3 of Splitter [15] -&gt; Inlet of Pipe (PCE) [49]: Entropy</t>
  </si>
  <si>
    <t>~2~26~4~~-5001~</t>
  </si>
  <si>
    <t>26 - Outlet 3 of Splitter [15] -&gt; Inlet of Pipe (PCE) [49]: Enthalpy</t>
  </si>
  <si>
    <t>~2~26~3~~-5001~</t>
  </si>
  <si>
    <t>26 - Outlet 3 of Splitter [15] -&gt; Inlet of Pipe (PCE) [49]: Enthalpy H*</t>
  </si>
  <si>
    <t>~2~26~5~~-5001~</t>
  </si>
  <si>
    <t>26 - Outlet 3 of Splitter [15] -&gt; Inlet of Pipe (PCE) [49]: Steam quality</t>
  </si>
  <si>
    <t>~2~26~10~~-5001~</t>
  </si>
  <si>
    <t>26 - Outlet 3 of Splitter [15] -&gt; Inlet of Pipe (PCE) [49]: Density</t>
  </si>
  <si>
    <t>~2~26~11~~-5001~</t>
  </si>
  <si>
    <t>26 - Outlet 3 of Splitter [15] -&gt; Inlet of Pipe (PCE) [49]: Specific heat</t>
  </si>
  <si>
    <t>~2~26~12~~-5001~</t>
  </si>
  <si>
    <t>26 - Outlet 3 of Splitter [15] -&gt; Inlet of Pipe (PCE) [49]: Thermal conductivity</t>
  </si>
  <si>
    <t>~2~26~13~~-5001~</t>
  </si>
  <si>
    <t>26 - Outlet 3 of Splitter [15] -&gt; Inlet of Pipe (PCE) [49]: Dynamic viscosity</t>
  </si>
  <si>
    <t>~2~27~0~~-5001~</t>
  </si>
  <si>
    <t>27 - Outlet 3 of Splitter [16] -&gt; Inlet of Pipe (PCE) [51]: Pressure</t>
  </si>
  <si>
    <t>~2~27~1~~-5001~</t>
  </si>
  <si>
    <t>27 - Outlet 3 of Splitter [16] -&gt; Inlet of Pipe (PCE) [51]: Temperature</t>
  </si>
  <si>
    <t>~2~27~2~~-5001~</t>
  </si>
  <si>
    <t>27 - Outlet 3 of Splitter [16] -&gt; Inlet of Pipe (PCE) [51]: Mass flow</t>
  </si>
  <si>
    <t>~2~27~20~~-5001~</t>
  </si>
  <si>
    <t>27 - Outlet 3 of Splitter [16] -&gt; Inlet of Pipe (PCE) [51]: Entropy</t>
  </si>
  <si>
    <t>~2~27~4~~-5001~</t>
  </si>
  <si>
    <t>27 - Outlet 3 of Splitter [16] -&gt; Inlet of Pipe (PCE) [51]: Enthalpy</t>
  </si>
  <si>
    <t>~2~27~3~~-5001~</t>
  </si>
  <si>
    <t>27 - Outlet 3 of Splitter [16] -&gt; Inlet of Pipe (PCE) [51]: Enthalpy H*</t>
  </si>
  <si>
    <t>~2~27~5~~-5001~</t>
  </si>
  <si>
    <t>27 - Outlet 3 of Splitter [16] -&gt; Inlet of Pipe (PCE) [51]: Steam quality</t>
  </si>
  <si>
    <t>~2~27~10~~-5001~</t>
  </si>
  <si>
    <t>27 - Outlet 3 of Splitter [16] -&gt; Inlet of Pipe (PCE) [51]: Density</t>
  </si>
  <si>
    <t>~2~27~11~~-5001~</t>
  </si>
  <si>
    <t>27 - Outlet 3 of Splitter [16] -&gt; Inlet of Pipe (PCE) [51]: Specific heat</t>
  </si>
  <si>
    <t>~2~27~12~~-5001~</t>
  </si>
  <si>
    <t>27 - Outlet 3 of Splitter [16] -&gt; Inlet of Pipe (PCE) [51]: Thermal conductivity</t>
  </si>
  <si>
    <t>~2~27~13~~-5001~</t>
  </si>
  <si>
    <t>27 - Outlet 3 of Splitter [16] -&gt; Inlet of Pipe (PCE) [51]: Dynamic viscosity</t>
  </si>
  <si>
    <t>~2~28~0~~-5001~</t>
  </si>
  <si>
    <t>28 - Outlet of Pipe (PCE) [51] -&gt; Inlet 3 of Mixer [33]: Pressure</t>
  </si>
  <si>
    <t>~2~28~1~~-5001~</t>
  </si>
  <si>
    <t>28 - Outlet of Pipe (PCE) [51] -&gt; Inlet 3 of Mixer [33]: Temperature</t>
  </si>
  <si>
    <t>~2~28~2~~-5001~</t>
  </si>
  <si>
    <t>28 - Outlet of Pipe (PCE) [51] -&gt; Inlet 3 of Mixer [33]: Mass flow</t>
  </si>
  <si>
    <t>~2~28~20~~-5001~</t>
  </si>
  <si>
    <t>28 - Outlet of Pipe (PCE) [51] -&gt; Inlet 3 of Mixer [33]: Entropy</t>
  </si>
  <si>
    <t>~2~28~4~~-5001~</t>
  </si>
  <si>
    <t>28 - Outlet of Pipe (PCE) [51] -&gt; Inlet 3 of Mixer [33]: Enthalpy</t>
  </si>
  <si>
    <t>~2~28~3~~-5001~</t>
  </si>
  <si>
    <t>28 - Outlet of Pipe (PCE) [51] -&gt; Inlet 3 of Mixer [33]: Enthalpy H*</t>
  </si>
  <si>
    <t>~2~28~5~~-5001~</t>
  </si>
  <si>
    <t>28 - Outlet of Pipe (PCE) [51] -&gt; Inlet 3 of Mixer [33]: Steam quality</t>
  </si>
  <si>
    <t>~2~28~10~~-5001~</t>
  </si>
  <si>
    <t>28 - Outlet of Pipe (PCE) [51] -&gt; Inlet 3 of Mixer [33]: Density</t>
  </si>
  <si>
    <t>~2~28~11~~-5001~</t>
  </si>
  <si>
    <t>28 - Outlet of Pipe (PCE) [51] -&gt; Inlet 3 of Mixer [33]: Specific heat</t>
  </si>
  <si>
    <t>~2~28~12~~-5001~</t>
  </si>
  <si>
    <t>28 - Outlet of Pipe (PCE) [51] -&gt; Inlet 3 of Mixer [33]: Thermal conductivity</t>
  </si>
  <si>
    <t>~2~28~13~~-5001~</t>
  </si>
  <si>
    <t>28 - Outlet of Pipe (PCE) [51] -&gt; Inlet 3 of Mixer [33]: Dynamic viscosity</t>
  </si>
  <si>
    <t>~2~29~0~~-5001~</t>
  </si>
  <si>
    <t>29 - Steam outlet of Boiler Assembly [1]: Superheater (PCE) [38] - PLATEN SH -&gt; HX3 inlet of Boiler Assembly [1]: Circulating Fluidized Bed [23]: Pressure</t>
  </si>
  <si>
    <t>~2~29~1~~-5001~</t>
  </si>
  <si>
    <t>29 - Steam outlet of Boiler Assembly [1]: Superheater (PCE) [38] - PLATEN SH -&gt; HX3 inlet of Boiler Assembly [1]: Circulating Fluidized Bed [23]: Temperature</t>
  </si>
  <si>
    <t>~2~29~2~~-5001~</t>
  </si>
  <si>
    <t>29 - Steam outlet of Boiler Assembly [1]: Superheater (PCE) [38] - PLATEN SH -&gt; HX3 inlet of Boiler Assembly [1]: Circulating Fluidized Bed [23]: Mass flow</t>
  </si>
  <si>
    <t>~2~29~20~~-5001~</t>
  </si>
  <si>
    <t>29 - Steam outlet of Boiler Assembly [1]: Superheater (PCE) [38] - PLATEN SH -&gt; HX3 inlet of Boiler Assembly [1]: Circulating Fluidized Bed [23]: Entropy</t>
  </si>
  <si>
    <t>~2~29~4~~-5001~</t>
  </si>
  <si>
    <t>29 - Steam outlet of Boiler Assembly [1]: Superheater (PCE) [38] - PLATEN SH -&gt; HX3 inlet of Boiler Assembly [1]: Circulating Fluidized Bed [23]: Enthalpy</t>
  </si>
  <si>
    <t>~2~29~3~~-5001~</t>
  </si>
  <si>
    <t>29 - Steam outlet of Boiler Assembly [1]: Superheater (PCE) [38] - PLATEN SH -&gt; HX3 inlet of Boiler Assembly [1]: Circulating Fluidized Bed [23]: Enthalpy H*</t>
  </si>
  <si>
    <t>~2~29~5~~-5001~</t>
  </si>
  <si>
    <t>29 - Steam outlet of Boiler Assembly [1]: Superheater (PCE) [38] - PLATEN SH -&gt; HX3 inlet of Boiler Assembly [1]: Circulating Fluidized Bed [23]: Steam quality</t>
  </si>
  <si>
    <t>~2~29~10~~-5001~</t>
  </si>
  <si>
    <t>29 - Steam outlet of Boiler Assembly [1]: Superheater (PCE) [38] - PLATEN SH -&gt; HX3 inlet of Boiler Assembly [1]: Circulating Fluidized Bed [23]: Density</t>
  </si>
  <si>
    <t>~2~29~11~~-5001~</t>
  </si>
  <si>
    <t>29 - Steam outlet of Boiler Assembly [1]: Superheater (PCE) [38] - PLATEN SH -&gt; HX3 inlet of Boiler Assembly [1]: Circulating Fluidized Bed [23]: Specific heat</t>
  </si>
  <si>
    <t>~2~29~12~~-5001~</t>
  </si>
  <si>
    <t>29 - Steam outlet of Boiler Assembly [1]: Superheater (PCE) [38] - PLATEN SH -&gt; HX3 inlet of Boiler Assembly [1]: Circulating Fluidized Bed [23]: Thermal conductivity</t>
  </si>
  <si>
    <t>~2~29~13~~-5001~</t>
  </si>
  <si>
    <t>29 - Steam outlet of Boiler Assembly [1]: Superheater (PCE) [38] - PLATEN SH -&gt; HX3 inlet of Boiler Assembly [1]: Circulating Fluidized Bed [23]: Dynamic viscosity</t>
  </si>
  <si>
    <t>~2~30~0~~-5001~</t>
  </si>
  <si>
    <t>30 - Blowdown of Boiler Assembly [1]: Circulating Fluidized Bed [23] -&gt; Inlet of Water Sink [30]: Pressure</t>
  </si>
  <si>
    <t>~2~30~1~~-5001~</t>
  </si>
  <si>
    <t>30 - Blowdown of Boiler Assembly [1]: Circulating Fluidized Bed [23] -&gt; Inlet of Water Sink [30]: Temperature</t>
  </si>
  <si>
    <t>~2~30~2~~-5001~</t>
  </si>
  <si>
    <t>30 - Blowdown of Boiler Assembly [1]: Circulating Fluidized Bed [23] -&gt; Inlet of Water Sink [30]: Mass flow</t>
  </si>
  <si>
    <t>~2~30~20~~-5001~</t>
  </si>
  <si>
    <t>30 - Blowdown of Boiler Assembly [1]: Circulating Fluidized Bed [23] -&gt; Inlet of Water Sink [30]: Entropy</t>
  </si>
  <si>
    <t>~2~30~4~~-5001~</t>
  </si>
  <si>
    <t>30 - Blowdown of Boiler Assembly [1]: Circulating Fluidized Bed [23] -&gt; Inlet of Water Sink [30]: Enthalpy</t>
  </si>
  <si>
    <t>~2~30~3~~-5001~</t>
  </si>
  <si>
    <t>30 - Blowdown of Boiler Assembly [1]: Circulating Fluidized Bed [23] -&gt; Inlet of Water Sink [30]: Enthalpy H*</t>
  </si>
  <si>
    <t>~2~30~5~~-5001~</t>
  </si>
  <si>
    <t>30 - Blowdown of Boiler Assembly [1]: Circulating Fluidized Bed [23] -&gt; Inlet of Water Sink [30]: Steam quality</t>
  </si>
  <si>
    <t>~2~30~10~~-5001~</t>
  </si>
  <si>
    <t>30 - Blowdown of Boiler Assembly [1]: Circulating Fluidized Bed [23] -&gt; Inlet of Water Sink [30]: Density</t>
  </si>
  <si>
    <t>~2~30~11~~-5001~</t>
  </si>
  <si>
    <t>30 - Blowdown of Boiler Assembly [1]: Circulating Fluidized Bed [23] -&gt; Inlet of Water Sink [30]: Specific heat</t>
  </si>
  <si>
    <t>~2~30~12~~-5001~</t>
  </si>
  <si>
    <t>30 - Blowdown of Boiler Assembly [1]: Circulating Fluidized Bed [23] -&gt; Inlet of Water Sink [30]: Thermal conductivity</t>
  </si>
  <si>
    <t>~2~30~13~~-5001~</t>
  </si>
  <si>
    <t>30 - Blowdown of Boiler Assembly [1]: Circulating Fluidized Bed [23] -&gt; Inlet of Water Sink [30]: Dynamic viscosity</t>
  </si>
  <si>
    <t>~2~31~0~~-5001~</t>
  </si>
  <si>
    <t>31 - Outlet 3 of Splitter [1] -&gt; Inlet of Pipe (PCE) [53]: Pressure</t>
  </si>
  <si>
    <t>~2~31~1~~-5001~</t>
  </si>
  <si>
    <t>31 - Outlet 3 of Splitter [1] -&gt; Inlet of Pipe (PCE) [53]: Temperature</t>
  </si>
  <si>
    <t>~2~31~2~~-5001~</t>
  </si>
  <si>
    <t>31 - Outlet 3 of Splitter [1] -&gt; Inlet of Pipe (PCE) [53]: Mass flow</t>
  </si>
  <si>
    <t>~2~31~20~~-5001~</t>
  </si>
  <si>
    <t>31 - Outlet 3 of Splitter [1] -&gt; Inlet of Pipe (PCE) [53]: Entropy</t>
  </si>
  <si>
    <t>~2~31~4~~-5001~</t>
  </si>
  <si>
    <t>31 - Outlet 3 of Splitter [1] -&gt; Inlet of Pipe (PCE) [53]: Enthalpy</t>
  </si>
  <si>
    <t>~2~31~3~~-5001~</t>
  </si>
  <si>
    <t>31 - Outlet 3 of Splitter [1] -&gt; Inlet of Pipe (PCE) [53]: Enthalpy H*</t>
  </si>
  <si>
    <t>~2~31~5~~-5001~</t>
  </si>
  <si>
    <t>31 - Outlet 3 of Splitter [1] -&gt; Inlet of Pipe (PCE) [53]: Steam quality</t>
  </si>
  <si>
    <t>~2~31~10~~-5001~</t>
  </si>
  <si>
    <t>31 - Outlet 3 of Splitter [1] -&gt; Inlet of Pipe (PCE) [53]: Density</t>
  </si>
  <si>
    <t>~2~31~11~~-5001~</t>
  </si>
  <si>
    <t>31 - Outlet 3 of Splitter [1] -&gt; Inlet of Pipe (PCE) [53]: Specific heat</t>
  </si>
  <si>
    <t>~2~31~12~~-5001~</t>
  </si>
  <si>
    <t>31 - Outlet 3 of Splitter [1] -&gt; Inlet of Pipe (PCE) [53]: Thermal conductivity</t>
  </si>
  <si>
    <t>~2~31~13~~-5001~</t>
  </si>
  <si>
    <t>31 - Outlet 3 of Splitter [1] -&gt; Inlet of Pipe (PCE) [53]: Dynamic viscosity</t>
  </si>
  <si>
    <t>~2~32~0~~-5001~</t>
  </si>
  <si>
    <t>32 - Outlet of Pipe (PCE) [47] -&gt; Heating steam inlet of Feedwater Heater (PCE) [93]: Pressure</t>
  </si>
  <si>
    <t>~2~32~1~~-5001~</t>
  </si>
  <si>
    <t>32 - Outlet of Pipe (PCE) [47] -&gt; Heating steam inlet of Feedwater Heater (PCE) [93]: Temperature</t>
  </si>
  <si>
    <t>~2~32~2~~-5001~</t>
  </si>
  <si>
    <t>32 - Outlet of Pipe (PCE) [47] -&gt; Heating steam inlet of Feedwater Heater (PCE) [93]: Mass flow</t>
  </si>
  <si>
    <t>~2~32~20~~-5001~</t>
  </si>
  <si>
    <t>32 - Outlet of Pipe (PCE) [47] -&gt; Heating steam inlet of Feedwater Heater (PCE) [93]: Entropy</t>
  </si>
  <si>
    <t>~2~32~4~~-5001~</t>
  </si>
  <si>
    <t>32 - Outlet of Pipe (PCE) [47] -&gt; Heating steam inlet of Feedwater Heater (PCE) [93]: Enthalpy</t>
  </si>
  <si>
    <t>~2~32~3~~-5001~</t>
  </si>
  <si>
    <t>32 - Outlet of Pipe (PCE) [47] -&gt; Heating steam inlet of Feedwater Heater (PCE) [93]: Enthalpy H*</t>
  </si>
  <si>
    <t>~2~32~5~~-5001~</t>
  </si>
  <si>
    <t>32 - Outlet of Pipe (PCE) [47] -&gt; Heating steam inlet of Feedwater Heater (PCE) [93]: Steam quality</t>
  </si>
  <si>
    <t>~2~32~10~~-5001~</t>
  </si>
  <si>
    <t>32 - Outlet of Pipe (PCE) [47] -&gt; Heating steam inlet of Feedwater Heater (PCE) [93]: Density</t>
  </si>
  <si>
    <t>~2~32~11~~-5001~</t>
  </si>
  <si>
    <t>32 - Outlet of Pipe (PCE) [47] -&gt; Heating steam inlet of Feedwater Heater (PCE) [93]: Specific heat</t>
  </si>
  <si>
    <t>~2~32~12~~-5001~</t>
  </si>
  <si>
    <t>32 - Outlet of Pipe (PCE) [47] -&gt; Heating steam inlet of Feedwater Heater (PCE) [93]: Thermal conductivity</t>
  </si>
  <si>
    <t>~2~32~13~~-5001~</t>
  </si>
  <si>
    <t>32 - Outlet of Pipe (PCE) [47] -&gt; Heating steam inlet of Feedwater Heater (PCE) [93]: Dynamic viscosity</t>
  </si>
  <si>
    <t>~2~33~0~~-5001~</t>
  </si>
  <si>
    <t>33 - Outlet 3 of Splitter [21] -&gt; Inlet of Pipe (PCE) [54]: Pressure</t>
  </si>
  <si>
    <t>~2~33~1~~-5001~</t>
  </si>
  <si>
    <t>33 - Outlet 3 of Splitter [21] -&gt; Inlet of Pipe (PCE) [54]: Temperature</t>
  </si>
  <si>
    <t>~2~33~2~~-5001~</t>
  </si>
  <si>
    <t>33 - Outlet 3 of Splitter [21] -&gt; Inlet of Pipe (PCE) [54]: Mass flow</t>
  </si>
  <si>
    <t>~2~33~20~~-5001~</t>
  </si>
  <si>
    <t>33 - Outlet 3 of Splitter [21] -&gt; Inlet of Pipe (PCE) [54]: Entropy</t>
  </si>
  <si>
    <t>~2~33~4~~-5001~</t>
  </si>
  <si>
    <t>33 - Outlet 3 of Splitter [21] -&gt; Inlet of Pipe (PCE) [54]: Enthalpy</t>
  </si>
  <si>
    <t>~2~33~3~~-5001~</t>
  </si>
  <si>
    <t>33 - Outlet 3 of Splitter [21] -&gt; Inlet of Pipe (PCE) [54]: Enthalpy H*</t>
  </si>
  <si>
    <t>~2~33~5~~-5001~</t>
  </si>
  <si>
    <t>33 - Outlet 3 of Splitter [21] -&gt; Inlet of Pipe (PCE) [54]: Steam quality</t>
  </si>
  <si>
    <t>~2~33~10~~-5001~</t>
  </si>
  <si>
    <t>33 - Outlet 3 of Splitter [21] -&gt; Inlet of Pipe (PCE) [54]: Density</t>
  </si>
  <si>
    <t>~2~33~11~~-5001~</t>
  </si>
  <si>
    <t>33 - Outlet 3 of Splitter [21] -&gt; Inlet of Pipe (PCE) [54]: Specific heat</t>
  </si>
  <si>
    <t>~2~33~12~~-5001~</t>
  </si>
  <si>
    <t>33 - Outlet 3 of Splitter [21] -&gt; Inlet of Pipe (PCE) [54]: Thermal conductivity</t>
  </si>
  <si>
    <t>~2~33~13~~-5001~</t>
  </si>
  <si>
    <t>33 - Outlet 3 of Splitter [21] -&gt; Inlet of Pipe (PCE) [54]: Dynamic viscosity</t>
  </si>
  <si>
    <t>~2~34~0~~-5001~</t>
  </si>
  <si>
    <t>34 - Outlet 3 of Splitter [22] -&gt; Inlet of Pipe (PCE) [55]: Pressure</t>
  </si>
  <si>
    <t>~2~34~1~~-5001~</t>
  </si>
  <si>
    <t>34 - Outlet 3 of Splitter [22] -&gt; Inlet of Pipe (PCE) [55]: Temperature</t>
  </si>
  <si>
    <t>~2~34~2~~-5001~</t>
  </si>
  <si>
    <t>34 - Outlet 3 of Splitter [22] -&gt; Inlet of Pipe (PCE) [55]: Mass flow</t>
  </si>
  <si>
    <t>~2~34~20~~-5001~</t>
  </si>
  <si>
    <t>34 - Outlet 3 of Splitter [22] -&gt; Inlet of Pipe (PCE) [55]: Entropy</t>
  </si>
  <si>
    <t>~2~34~4~~-5001~</t>
  </si>
  <si>
    <t>34 - Outlet 3 of Splitter [22] -&gt; Inlet of Pipe (PCE) [55]: Enthalpy</t>
  </si>
  <si>
    <t>~2~34~3~~-5001~</t>
  </si>
  <si>
    <t>34 - Outlet 3 of Splitter [22] -&gt; Inlet of Pipe (PCE) [55]: Enthalpy H*</t>
  </si>
  <si>
    <t>~2~34~5~~-5001~</t>
  </si>
  <si>
    <t>34 - Outlet 3 of Splitter [22] -&gt; Inlet of Pipe (PCE) [55]: Steam quality</t>
  </si>
  <si>
    <t>~2~34~10~~-5001~</t>
  </si>
  <si>
    <t>34 - Outlet 3 of Splitter [22] -&gt; Inlet of Pipe (PCE) [55]: Density</t>
  </si>
  <si>
    <t>~2~34~11~~-5001~</t>
  </si>
  <si>
    <t>34 - Outlet 3 of Splitter [22] -&gt; Inlet of Pipe (PCE) [55]: Specific heat</t>
  </si>
  <si>
    <t>~2~34~12~~-5001~</t>
  </si>
  <si>
    <t>34 - Outlet 3 of Splitter [22] -&gt; Inlet of Pipe (PCE) [55]: Thermal conductivity</t>
  </si>
  <si>
    <t>~2~34~13~~-5001~</t>
  </si>
  <si>
    <t>34 - Outlet 3 of Splitter [22] -&gt; Inlet of Pipe (PCE) [55]: Dynamic viscosity</t>
  </si>
  <si>
    <t>~2~35~0~~-5001~</t>
  </si>
  <si>
    <t>35 - Outlet of Mixer [7] -&gt; Steam inlet of Water-cooled Condenser (PCE) [101]: Pressure</t>
  </si>
  <si>
    <t>~2~35~1~~-5001~</t>
  </si>
  <si>
    <t>35 - Outlet of Mixer [7] -&gt; Steam inlet of Water-cooled Condenser (PCE) [101]: Temperature</t>
  </si>
  <si>
    <t>~2~35~2~~-5001~</t>
  </si>
  <si>
    <t>35 - Outlet of Mixer [7] -&gt; Steam inlet of Water-cooled Condenser (PCE) [101]: Mass flow</t>
  </si>
  <si>
    <t>~2~35~20~~-5001~</t>
  </si>
  <si>
    <t>35 - Outlet of Mixer [7] -&gt; Steam inlet of Water-cooled Condenser (PCE) [101]: Entropy</t>
  </si>
  <si>
    <t>~2~35~4~~-5001~</t>
  </si>
  <si>
    <t>35 - Outlet of Mixer [7] -&gt; Steam inlet of Water-cooled Condenser (PCE) [101]: Enthalpy</t>
  </si>
  <si>
    <t>~2~35~3~~-5001~</t>
  </si>
  <si>
    <t>35 - Outlet of Mixer [7] -&gt; Steam inlet of Water-cooled Condenser (PCE) [101]: Enthalpy H*</t>
  </si>
  <si>
    <t>~2~35~5~~-5001~</t>
  </si>
  <si>
    <t>35 - Outlet of Mixer [7] -&gt; Steam inlet of Water-cooled Condenser (PCE) [101]: Steam quality</t>
  </si>
  <si>
    <t>~2~35~10~~-5001~</t>
  </si>
  <si>
    <t>35 - Outlet of Mixer [7] -&gt; Steam inlet of Water-cooled Condenser (PCE) [101]: Density</t>
  </si>
  <si>
    <t>~2~35~11~~-5001~</t>
  </si>
  <si>
    <t>35 - Outlet of Mixer [7] -&gt; Steam inlet of Water-cooled Condenser (PCE) [101]: Specific heat</t>
  </si>
  <si>
    <t>~2~35~12~~-5001~</t>
  </si>
  <si>
    <t>35 - Outlet of Mixer [7] -&gt; Steam inlet of Water-cooled Condenser (PCE) [101]: Thermal conductivity</t>
  </si>
  <si>
    <t>~2~35~13~~-5001~</t>
  </si>
  <si>
    <t>35 - Outlet of Mixer [7] -&gt; Steam inlet of Water-cooled Condenser (PCE) [101]: Dynamic viscosity</t>
  </si>
  <si>
    <t>~2~36~0~~-5001~</t>
  </si>
  <si>
    <t>36 - Water outlet of Boiler Assembly [1]: Economiser (PCE) [42] - ECO -&gt; Feedwater of Boiler Assembly [1]: Circulating Fluidized Bed [23]: Pressure</t>
  </si>
  <si>
    <t>~2~36~1~~-5001~</t>
  </si>
  <si>
    <t>36 - Water outlet of Boiler Assembly [1]: Economiser (PCE) [42] - ECO -&gt; Feedwater of Boiler Assembly [1]: Circulating Fluidized Bed [23]: Temperature</t>
  </si>
  <si>
    <t>~2~36~2~~-5001~</t>
  </si>
  <si>
    <t>36 - Water outlet of Boiler Assembly [1]: Economiser (PCE) [42] - ECO -&gt; Feedwater of Boiler Assembly [1]: Circulating Fluidized Bed [23]: Mass flow</t>
  </si>
  <si>
    <t>~2~36~20~~-5001~</t>
  </si>
  <si>
    <t>36 - Water outlet of Boiler Assembly [1]: Economiser (PCE) [42] - ECO -&gt; Feedwater of Boiler Assembly [1]: Circulating Fluidized Bed [23]: Entropy</t>
  </si>
  <si>
    <t>~2~36~4~~-5001~</t>
  </si>
  <si>
    <t>36 - Water outlet of Boiler Assembly [1]: Economiser (PCE) [42] - ECO -&gt; Feedwater of Boiler Assembly [1]: Circulating Fluidized Bed [23]: Enthalpy</t>
  </si>
  <si>
    <t>~2~36~3~~-5001~</t>
  </si>
  <si>
    <t>36 - Water outlet of Boiler Assembly [1]: Economiser (PCE) [42] - ECO -&gt; Feedwater of Boiler Assembly [1]: Circulating Fluidized Bed [23]: Enthalpy H*</t>
  </si>
  <si>
    <t>~2~36~5~~-5001~</t>
  </si>
  <si>
    <t>36 - Water outlet of Boiler Assembly [1]: Economiser (PCE) [42] - ECO -&gt; Feedwater of Boiler Assembly [1]: Circulating Fluidized Bed [23]: Steam quality</t>
  </si>
  <si>
    <t>~2~36~10~~-5001~</t>
  </si>
  <si>
    <t>36 - Water outlet of Boiler Assembly [1]: Economiser (PCE) [42] - ECO -&gt; Feedwater of Boiler Assembly [1]: Circulating Fluidized Bed [23]: Density</t>
  </si>
  <si>
    <t>~2~36~11~~-5001~</t>
  </si>
  <si>
    <t>36 - Water outlet of Boiler Assembly [1]: Economiser (PCE) [42] - ECO -&gt; Feedwater of Boiler Assembly [1]: Circulating Fluidized Bed [23]: Specific heat</t>
  </si>
  <si>
    <t>~2~36~12~~-5001~</t>
  </si>
  <si>
    <t>36 - Water outlet of Boiler Assembly [1]: Economiser (PCE) [42] - ECO -&gt; Feedwater of Boiler Assembly [1]: Circulating Fluidized Bed [23]: Thermal conductivity</t>
  </si>
  <si>
    <t>~2~36~13~~-5001~</t>
  </si>
  <si>
    <t>36 - Water outlet of Boiler Assembly [1]: Economiser (PCE) [42] - ECO -&gt; Feedwater of Boiler Assembly [1]: Circulating Fluidized Bed [23]: Dynamic viscosity</t>
  </si>
  <si>
    <t>~2~37~0~~-5001~</t>
  </si>
  <si>
    <t>37 - Steam out of Reducing Station [28] -&gt; Steam inlet of Boiler Assembly [1]: Superheater (PCE) [26] - FINAL SH: Pressure</t>
  </si>
  <si>
    <t>~2~37~1~~-5001~</t>
  </si>
  <si>
    <t>37 - Steam out of Reducing Station [28] -&gt; Steam inlet of Boiler Assembly [1]: Superheater (PCE) [26] - FINAL SH: Temperature</t>
  </si>
  <si>
    <t>~2~37~2~~-5001~</t>
  </si>
  <si>
    <t>37 - Steam out of Reducing Station [28] -&gt; Steam inlet of Boiler Assembly [1]: Superheater (PCE) [26] - FINAL SH: Mass flow</t>
  </si>
  <si>
    <t>~2~37~20~~-5001~</t>
  </si>
  <si>
    <t>37 - Steam out of Reducing Station [28] -&gt; Steam inlet of Boiler Assembly [1]: Superheater (PCE) [26] - FINAL SH: Entropy</t>
  </si>
  <si>
    <t>~2~37~4~~-5001~</t>
  </si>
  <si>
    <t>37 - Steam out of Reducing Station [28] -&gt; Steam inlet of Boiler Assembly [1]: Superheater (PCE) [26] - FINAL SH: Enthalpy</t>
  </si>
  <si>
    <t>~2~37~3~~-5001~</t>
  </si>
  <si>
    <t>37 - Steam out of Reducing Station [28] -&gt; Steam inlet of Boiler Assembly [1]: Superheater (PCE) [26] - FINAL SH: Enthalpy H*</t>
  </si>
  <si>
    <t>~2~37~5~~-5001~</t>
  </si>
  <si>
    <t>37 - Steam out of Reducing Station [28] -&gt; Steam inlet of Boiler Assembly [1]: Superheater (PCE) [26] - FINAL SH: Steam quality</t>
  </si>
  <si>
    <t>~2~37~10~~-5001~</t>
  </si>
  <si>
    <t>37 - Steam out of Reducing Station [28] -&gt; Steam inlet of Boiler Assembly [1]: Superheater (PCE) [26] - FINAL SH: Density</t>
  </si>
  <si>
    <t>~2~37~11~~-5001~</t>
  </si>
  <si>
    <t>37 - Steam out of Reducing Station [28] -&gt; Steam inlet of Boiler Assembly [1]: Superheater (PCE) [26] - FINAL SH: Specific heat</t>
  </si>
  <si>
    <t>~2~37~12~~-5001~</t>
  </si>
  <si>
    <t>37 - Steam out of Reducing Station [28] -&gt; Steam inlet of Boiler Assembly [1]: Superheater (PCE) [26] - FINAL SH: Thermal conductivity</t>
  </si>
  <si>
    <t>~2~37~13~~-5001~</t>
  </si>
  <si>
    <t>37 - Steam out of Reducing Station [28] -&gt; Steam inlet of Boiler Assembly [1]: Superheater (PCE) [26] - FINAL SH: Dynamic viscosity</t>
  </si>
  <si>
    <t>~2~38~0~~-5001~</t>
  </si>
  <si>
    <t>38 - Steam outlet of Boiler Assembly [1]: Superheater (PCE) [26] - FINAL SH -&gt; Inlet of Leakage [9]: Pressure</t>
  </si>
  <si>
    <t>~2~38~1~~-5001~</t>
  </si>
  <si>
    <t>38 - Steam outlet of Boiler Assembly [1]: Superheater (PCE) [26] - FINAL SH -&gt; Inlet of Leakage [9]: Temperature</t>
  </si>
  <si>
    <t>~2~38~2~~-5001~</t>
  </si>
  <si>
    <t>38 - Steam outlet of Boiler Assembly [1]: Superheater (PCE) [26] - FINAL SH -&gt; Inlet of Leakage [9]: Mass flow</t>
  </si>
  <si>
    <t>~2~38~20~~-5001~</t>
  </si>
  <si>
    <t>38 - Steam outlet of Boiler Assembly [1]: Superheater (PCE) [26] - FINAL SH -&gt; Inlet of Leakage [9]: Entropy</t>
  </si>
  <si>
    <t>~2~38~4~~-5001~</t>
  </si>
  <si>
    <t>38 - Steam outlet of Boiler Assembly [1]: Superheater (PCE) [26] - FINAL SH -&gt; Inlet of Leakage [9]: Enthalpy</t>
  </si>
  <si>
    <t>~2~38~3~~-5001~</t>
  </si>
  <si>
    <t>38 - Steam outlet of Boiler Assembly [1]: Superheater (PCE) [26] - FINAL SH -&gt; Inlet of Leakage [9]: Enthalpy H*</t>
  </si>
  <si>
    <t>~2~38~5~~-5001~</t>
  </si>
  <si>
    <t>38 - Steam outlet of Boiler Assembly [1]: Superheater (PCE) [26] - FINAL SH -&gt; Inlet of Leakage [9]: Steam quality</t>
  </si>
  <si>
    <t>~2~38~10~~-5001~</t>
  </si>
  <si>
    <t>38 - Steam outlet of Boiler Assembly [1]: Superheater (PCE) [26] - FINAL SH -&gt; Inlet of Leakage [9]: Density</t>
  </si>
  <si>
    <t>~2~38~11~~-5001~</t>
  </si>
  <si>
    <t>38 - Steam outlet of Boiler Assembly [1]: Superheater (PCE) [26] - FINAL SH -&gt; Inlet of Leakage [9]: Specific heat</t>
  </si>
  <si>
    <t>~2~38~12~~-5001~</t>
  </si>
  <si>
    <t>38 - Steam outlet of Boiler Assembly [1]: Superheater (PCE) [26] - FINAL SH -&gt; Inlet of Leakage [9]: Thermal conductivity</t>
  </si>
  <si>
    <t>~2~38~13~~-5001~</t>
  </si>
  <si>
    <t>38 - Steam outlet of Boiler Assembly [1]: Superheater (PCE) [26] - FINAL SH -&gt; Inlet of Leakage [9]: Dynamic viscosity</t>
  </si>
  <si>
    <t>~2~39~0~~-5001~</t>
  </si>
  <si>
    <t>39 - Leakage outlet of Leakage [9] -&gt; Inlet 1 of Mixer [20]: Pressure</t>
  </si>
  <si>
    <t>~2~39~1~~-5001~</t>
  </si>
  <si>
    <t>39 - Leakage outlet of Leakage [9] -&gt; Inlet 1 of Mixer [20]: Temperature</t>
  </si>
  <si>
    <t>~2~39~2~~-5001~</t>
  </si>
  <si>
    <t>39 - Leakage outlet of Leakage [9] -&gt; Inlet 1 of Mixer [20]: Mass flow</t>
  </si>
  <si>
    <t>~2~39~20~~-5001~</t>
  </si>
  <si>
    <t>39 - Leakage outlet of Leakage [9] -&gt; Inlet 1 of Mixer [20]: Entropy</t>
  </si>
  <si>
    <t>~2~39~4~~-5001~</t>
  </si>
  <si>
    <t>39 - Leakage outlet of Leakage [9] -&gt; Inlet 1 of Mixer [20]: Enthalpy</t>
  </si>
  <si>
    <t>~2~39~3~~-5001~</t>
  </si>
  <si>
    <t>39 - Leakage outlet of Leakage [9] -&gt; Inlet 1 of Mixer [20]: Enthalpy H*</t>
  </si>
  <si>
    <t>~2~39~5~~-5001~</t>
  </si>
  <si>
    <t>39 - Leakage outlet of Leakage [9] -&gt; Inlet 1 of Mixer [20]: Steam quality</t>
  </si>
  <si>
    <t>~2~39~10~~-5001~</t>
  </si>
  <si>
    <t>39 - Leakage outlet of Leakage [9] -&gt; Inlet 1 of Mixer [20]: Density</t>
  </si>
  <si>
    <t>~2~39~11~~-5001~</t>
  </si>
  <si>
    <t>39 - Leakage outlet of Leakage [9] -&gt; Inlet 1 of Mixer [20]: Specific heat</t>
  </si>
  <si>
    <t>~2~39~12~~-5001~</t>
  </si>
  <si>
    <t>39 - Leakage outlet of Leakage [9] -&gt; Inlet 1 of Mixer [20]: Thermal conductivity</t>
  </si>
  <si>
    <t>~2~39~13~~-5001~</t>
  </si>
  <si>
    <t>39 - Leakage outlet of Leakage [9] -&gt; Inlet 1 of Mixer [20]: Dynamic viscosity</t>
  </si>
  <si>
    <t>~2~40~0~~-5001~</t>
  </si>
  <si>
    <t>40 - Outlet 1 of Splitter [1] -&gt; Inlet of ST Assembly [1]: ST Group [17] - LPT 1: Pressure</t>
  </si>
  <si>
    <t>~2~40~1~~-5001~</t>
  </si>
  <si>
    <t>40 - Outlet 1 of Splitter [1] -&gt; Inlet of ST Assembly [1]: ST Group [17] - LPT 1: Temperature</t>
  </si>
  <si>
    <t>~2~40~2~~-5001~</t>
  </si>
  <si>
    <t>40 - Outlet 1 of Splitter [1] -&gt; Inlet of ST Assembly [1]: ST Group [17] - LPT 1: Mass flow</t>
  </si>
  <si>
    <t>~2~40~20~~-5001~</t>
  </si>
  <si>
    <t>40 - Outlet 1 of Splitter [1] -&gt; Inlet of ST Assembly [1]: ST Group [17] - LPT 1: Entropy</t>
  </si>
  <si>
    <t>~2~40~4~~-5001~</t>
  </si>
  <si>
    <t>40 - Outlet 1 of Splitter [1] -&gt; Inlet of ST Assembly [1]: ST Group [17] - LPT 1: Enthalpy</t>
  </si>
  <si>
    <t>~2~40~3~~-5001~</t>
  </si>
  <si>
    <t>40 - Outlet 1 of Splitter [1] -&gt; Inlet of ST Assembly [1]: ST Group [17] - LPT 1: Enthalpy H*</t>
  </si>
  <si>
    <t>~2~40~5~~-5001~</t>
  </si>
  <si>
    <t>40 - Outlet 1 of Splitter [1] -&gt; Inlet of ST Assembly [1]: ST Group [17] - LPT 1: Steam quality</t>
  </si>
  <si>
    <t>~2~40~10~~-5001~</t>
  </si>
  <si>
    <t>40 - Outlet 1 of Splitter [1] -&gt; Inlet of ST Assembly [1]: ST Group [17] - LPT 1: Density</t>
  </si>
  <si>
    <t>~2~40~11~~-5001~</t>
  </si>
  <si>
    <t>40 - Outlet 1 of Splitter [1] -&gt; Inlet of ST Assembly [1]: ST Group [17] - LPT 1: Specific heat</t>
  </si>
  <si>
    <t>~2~40~12~~-5001~</t>
  </si>
  <si>
    <t>40 - Outlet 1 of Splitter [1] -&gt; Inlet of ST Assembly [1]: ST Group [17] - LPT 1: Thermal conductivity</t>
  </si>
  <si>
    <t>~2~40~13~~-5001~</t>
  </si>
  <si>
    <t>40 - Outlet 1 of Splitter [1] -&gt; Inlet of ST Assembly [1]: ST Group [17] - LPT 1: Dynamic viscosity</t>
  </si>
  <si>
    <t>~2~41~0~~-5001~</t>
  </si>
  <si>
    <t>41 - Feedwater outlet of Deaerator [100] -&gt; Suction of Pump (PCE) [25]: Pressure</t>
  </si>
  <si>
    <t>~2~41~1~~-5001~</t>
  </si>
  <si>
    <t>41 - Feedwater outlet of Deaerator [100] -&gt; Suction of Pump (PCE) [25]: Temperature</t>
  </si>
  <si>
    <t>~2~41~2~~-5001~</t>
  </si>
  <si>
    <t>41 - Feedwater outlet of Deaerator [100] -&gt; Suction of Pump (PCE) [25]: Mass flow</t>
  </si>
  <si>
    <t>~2~41~20~~-5001~</t>
  </si>
  <si>
    <t>41 - Feedwater outlet of Deaerator [100] -&gt; Suction of Pump (PCE) [25]: Entropy</t>
  </si>
  <si>
    <t>~2~41~4~~-5001~</t>
  </si>
  <si>
    <t>41 - Feedwater outlet of Deaerator [100] -&gt; Suction of Pump (PCE) [25]: Enthalpy</t>
  </si>
  <si>
    <t>~2~41~3~~-5001~</t>
  </si>
  <si>
    <t>41 - Feedwater outlet of Deaerator [100] -&gt; Suction of Pump (PCE) [25]: Enthalpy H*</t>
  </si>
  <si>
    <t>~2~41~5~~-5001~</t>
  </si>
  <si>
    <t>41 - Feedwater outlet of Deaerator [100] -&gt; Suction of Pump (PCE) [25]: Steam quality</t>
  </si>
  <si>
    <t>~2~41~10~~-5001~</t>
  </si>
  <si>
    <t>41 - Feedwater outlet of Deaerator [100] -&gt; Suction of Pump (PCE) [25]: Density</t>
  </si>
  <si>
    <t>~2~41~11~~-5001~</t>
  </si>
  <si>
    <t>41 - Feedwater outlet of Deaerator [100] -&gt; Suction of Pump (PCE) [25]: Specific heat</t>
  </si>
  <si>
    <t>~2~41~12~~-5001~</t>
  </si>
  <si>
    <t>41 - Feedwater outlet of Deaerator [100] -&gt; Suction of Pump (PCE) [25]: Thermal conductivity</t>
  </si>
  <si>
    <t>~2~41~13~~-5001~</t>
  </si>
  <si>
    <t>41 - Feedwater outlet of Deaerator [100] -&gt; Suction of Pump (PCE) [25]: Dynamic viscosity</t>
  </si>
  <si>
    <t>~2~42~0~~-5001~</t>
  </si>
  <si>
    <t>42 - Drain outlet of Feedwater Heater (PCE) [98] -&gt; Secondary steam inlet of Water-cooled Condenser (PCE) [101]: Pressure</t>
  </si>
  <si>
    <t>~2~42~1~~-5001~</t>
  </si>
  <si>
    <t>42 - Drain outlet of Feedwater Heater (PCE) [98] -&gt; Secondary steam inlet of Water-cooled Condenser (PCE) [101]: Temperature</t>
  </si>
  <si>
    <t>~2~42~2~~-5001~</t>
  </si>
  <si>
    <t>42 - Drain outlet of Feedwater Heater (PCE) [98] -&gt; Secondary steam inlet of Water-cooled Condenser (PCE) [101]: Mass flow</t>
  </si>
  <si>
    <t>~2~42~20~~-5001~</t>
  </si>
  <si>
    <t>42 - Drain outlet of Feedwater Heater (PCE) [98] -&gt; Secondary steam inlet of Water-cooled Condenser (PCE) [101]: Entropy</t>
  </si>
  <si>
    <t>~2~42~4~~-5001~</t>
  </si>
  <si>
    <t>42 - Drain outlet of Feedwater Heater (PCE) [98] -&gt; Secondary steam inlet of Water-cooled Condenser (PCE) [101]: Enthalpy</t>
  </si>
  <si>
    <t>~2~42~3~~-5001~</t>
  </si>
  <si>
    <t>42 - Drain outlet of Feedwater Heater (PCE) [98] -&gt; Secondary steam inlet of Water-cooled Condenser (PCE) [101]: Enthalpy H*</t>
  </si>
  <si>
    <t>~2~42~5~~-5001~</t>
  </si>
  <si>
    <t>42 - Drain outlet of Feedwater Heater (PCE) [98] -&gt; Secondary steam inlet of Water-cooled Condenser (PCE) [101]: Steam quality</t>
  </si>
  <si>
    <t>~2~42~10~~-5001~</t>
  </si>
  <si>
    <t>42 - Drain outlet of Feedwater Heater (PCE) [98] -&gt; Secondary steam inlet of Water-cooled Condenser (PCE) [101]: Density</t>
  </si>
  <si>
    <t>~2~42~11~~-5001~</t>
  </si>
  <si>
    <t>42 - Drain outlet of Feedwater Heater (PCE) [98] -&gt; Secondary steam inlet of Water-cooled Condenser (PCE) [101]: Specific heat</t>
  </si>
  <si>
    <t>~2~42~12~~-5001~</t>
  </si>
  <si>
    <t>42 - Drain outlet of Feedwater Heater (PCE) [98] -&gt; Secondary steam inlet of Water-cooled Condenser (PCE) [101]: Thermal conductivity</t>
  </si>
  <si>
    <t>~2~42~13~~-5001~</t>
  </si>
  <si>
    <t>42 - Drain outlet of Feedwater Heater (PCE) [98] -&gt; Secondary steam inlet of Water-cooled Condenser (PCE) [101]: Dynamic viscosity</t>
  </si>
  <si>
    <t>~2~43~0~~-5001~</t>
  </si>
  <si>
    <t>43 - Drain outlet of Shell-Tube Water Heater (PCE) [34] - GSC -&gt; Inlet 3 of Mixer [7]: Pressure</t>
  </si>
  <si>
    <t>~2~43~1~~-5001~</t>
  </si>
  <si>
    <t>43 - Drain outlet of Shell-Tube Water Heater (PCE) [34] - GSC -&gt; Inlet 3 of Mixer [7]: Temperature</t>
  </si>
  <si>
    <t>~2~43~2~~-5001~</t>
  </si>
  <si>
    <t>43 - Drain outlet of Shell-Tube Water Heater (PCE) [34] - GSC -&gt; Inlet 3 of Mixer [7]: Mass flow</t>
  </si>
  <si>
    <t>~2~43~20~~-5001~</t>
  </si>
  <si>
    <t>43 - Drain outlet of Shell-Tube Water Heater (PCE) [34] - GSC -&gt; Inlet 3 of Mixer [7]: Entropy</t>
  </si>
  <si>
    <t>~2~43~4~~-5001~</t>
  </si>
  <si>
    <t>43 - Drain outlet of Shell-Tube Water Heater (PCE) [34] - GSC -&gt; Inlet 3 of Mixer [7]: Enthalpy</t>
  </si>
  <si>
    <t>~2~43~3~~-5001~</t>
  </si>
  <si>
    <t>43 - Drain outlet of Shell-Tube Water Heater (PCE) [34] - GSC -&gt; Inlet 3 of Mixer [7]: Enthalpy H*</t>
  </si>
  <si>
    <t>~2~43~5~~-5001~</t>
  </si>
  <si>
    <t>43 - Drain outlet of Shell-Tube Water Heater (PCE) [34] - GSC -&gt; Inlet 3 of Mixer [7]: Steam quality</t>
  </si>
  <si>
    <t>~2~43~10~~-5001~</t>
  </si>
  <si>
    <t>43 - Drain outlet of Shell-Tube Water Heater (PCE) [34] - GSC -&gt; Inlet 3 of Mixer [7]: Density</t>
  </si>
  <si>
    <t>~2~43~11~~-5001~</t>
  </si>
  <si>
    <t>43 - Drain outlet of Shell-Tube Water Heater (PCE) [34] - GSC -&gt; Inlet 3 of Mixer [7]: Specific heat</t>
  </si>
  <si>
    <t>~2~43~12~~-5001~</t>
  </si>
  <si>
    <t>43 - Drain outlet of Shell-Tube Water Heater (PCE) [34] - GSC -&gt; Inlet 3 of Mixer [7]: Thermal conductivity</t>
  </si>
  <si>
    <t>~2~43~13~~-5001~</t>
  </si>
  <si>
    <t>43 - Drain outlet of Shell-Tube Water Heater (PCE) [34] - GSC -&gt; Inlet 3 of Mixer [7]: Dynamic viscosity</t>
  </si>
  <si>
    <t>~2~44~0~~-5001~</t>
  </si>
  <si>
    <t>44 - Saturated steam outlet of Boiler Assembly [1]: Circulating Fluidized Bed [23] -&gt; Steam in of Reducing Station [27]: Pressure</t>
  </si>
  <si>
    <t>~2~44~1~~-5001~</t>
  </si>
  <si>
    <t>44 - Saturated steam outlet of Boiler Assembly [1]: Circulating Fluidized Bed [23] -&gt; Steam in of Reducing Station [27]: Temperature</t>
  </si>
  <si>
    <t>~2~44~2~~-5001~</t>
  </si>
  <si>
    <t>44 - Saturated steam outlet of Boiler Assembly [1]: Circulating Fluidized Bed [23] -&gt; Steam in of Reducing Station [27]: Mass flow</t>
  </si>
  <si>
    <t>~2~44~20~~-5001~</t>
  </si>
  <si>
    <t>44 - Saturated steam outlet of Boiler Assembly [1]: Circulating Fluidized Bed [23] -&gt; Steam in of Reducing Station [27]: Entropy</t>
  </si>
  <si>
    <t>~2~44~4~~-5001~</t>
  </si>
  <si>
    <t>44 - Saturated steam outlet of Boiler Assembly [1]: Circulating Fluidized Bed [23] -&gt; Steam in of Reducing Station [27]: Enthalpy</t>
  </si>
  <si>
    <t>~2~44~3~~-5001~</t>
  </si>
  <si>
    <t>44 - Saturated steam outlet of Boiler Assembly [1]: Circulating Fluidized Bed [23] -&gt; Steam in of Reducing Station [27]: Enthalpy H*</t>
  </si>
  <si>
    <t>~2~44~5~~-5001~</t>
  </si>
  <si>
    <t>44 - Saturated steam outlet of Boiler Assembly [1]: Circulating Fluidized Bed [23] -&gt; Steam in of Reducing Station [27]: Steam quality</t>
  </si>
  <si>
    <t>~2~44~10~~-5001~</t>
  </si>
  <si>
    <t>44 - Saturated steam outlet of Boiler Assembly [1]: Circulating Fluidized Bed [23] -&gt; Steam in of Reducing Station [27]: Density</t>
  </si>
  <si>
    <t>~2~44~11~~-5001~</t>
  </si>
  <si>
    <t>44 - Saturated steam outlet of Boiler Assembly [1]: Circulating Fluidized Bed [23] -&gt; Steam in of Reducing Station [27]: Specific heat</t>
  </si>
  <si>
    <t>~2~44~12~~-5001~</t>
  </si>
  <si>
    <t>44 - Saturated steam outlet of Boiler Assembly [1]: Circulating Fluidized Bed [23] -&gt; Steam in of Reducing Station [27]: Thermal conductivity</t>
  </si>
  <si>
    <t>~2~44~13~~-5001~</t>
  </si>
  <si>
    <t>44 - Saturated steam outlet of Boiler Assembly [1]: Circulating Fluidized Bed [23] -&gt; Steam in of Reducing Station [27]: Dynamic viscosity</t>
  </si>
  <si>
    <t>~2~45~0~~-5001~</t>
  </si>
  <si>
    <t>45 - Outlet 3 of Splitter [32] -&gt; Desuperheating water of Reducing Station [27]: Pressure</t>
  </si>
  <si>
    <t>~2~45~1~~-5001~</t>
  </si>
  <si>
    <t>45 - Outlet 3 of Splitter [32] -&gt; Desuperheating water of Reducing Station [27]: Temperature</t>
  </si>
  <si>
    <t>~2~45~2~~-5001~</t>
  </si>
  <si>
    <t>45 - Outlet 3 of Splitter [32] -&gt; Desuperheating water of Reducing Station [27]: Mass flow</t>
  </si>
  <si>
    <t>~2~45~20~~-5001~</t>
  </si>
  <si>
    <t>45 - Outlet 3 of Splitter [32] -&gt; Desuperheating water of Reducing Station [27]: Entropy</t>
  </si>
  <si>
    <t>~2~45~4~~-5001~</t>
  </si>
  <si>
    <t>45 - Outlet 3 of Splitter [32] -&gt; Desuperheating water of Reducing Station [27]: Enthalpy</t>
  </si>
  <si>
    <t>~2~45~3~~-5001~</t>
  </si>
  <si>
    <t>45 - Outlet 3 of Splitter [32] -&gt; Desuperheating water of Reducing Station [27]: Enthalpy H*</t>
  </si>
  <si>
    <t>~2~45~5~~-5001~</t>
  </si>
  <si>
    <t>45 - Outlet 3 of Splitter [32] -&gt; Desuperheating water of Reducing Station [27]: Steam quality</t>
  </si>
  <si>
    <t>~2~45~10~~-5001~</t>
  </si>
  <si>
    <t>45 - Outlet 3 of Splitter [32] -&gt; Desuperheating water of Reducing Station [27]: Density</t>
  </si>
  <si>
    <t>~2~45~11~~-5001~</t>
  </si>
  <si>
    <t>45 - Outlet 3 of Splitter [32] -&gt; Desuperheating water of Reducing Station [27]: Specific heat</t>
  </si>
  <si>
    <t>~2~45~12~~-5001~</t>
  </si>
  <si>
    <t>45 - Outlet 3 of Splitter [32] -&gt; Desuperheating water of Reducing Station [27]: Thermal conductivity</t>
  </si>
  <si>
    <t>~2~45~13~~-5001~</t>
  </si>
  <si>
    <t>45 - Outlet 3 of Splitter [32] -&gt; Desuperheating water of Reducing Station [27]: Dynamic viscosity</t>
  </si>
  <si>
    <t>~2~46~0~~-5001~</t>
  </si>
  <si>
    <t>46 - HX3 outlet of Boiler Assembly [1]: Circulating Fluidized Bed [23] -&gt; Steam in of Reducing Station [28]: Pressure</t>
  </si>
  <si>
    <t>~2~46~1~~-5001~</t>
  </si>
  <si>
    <t>46 - HX3 outlet of Boiler Assembly [1]: Circulating Fluidized Bed [23] -&gt; Steam in of Reducing Station [28]: Temperature</t>
  </si>
  <si>
    <t>~2~46~2~~-5001~</t>
  </si>
  <si>
    <t>46 - HX3 outlet of Boiler Assembly [1]: Circulating Fluidized Bed [23] -&gt; Steam in of Reducing Station [28]: Mass flow</t>
  </si>
  <si>
    <t>~2~46~20~~-5001~</t>
  </si>
  <si>
    <t>46 - HX3 outlet of Boiler Assembly [1]: Circulating Fluidized Bed [23] -&gt; Steam in of Reducing Station [28]: Entropy</t>
  </si>
  <si>
    <t>~2~46~4~~-5001~</t>
  </si>
  <si>
    <t>46 - HX3 outlet of Boiler Assembly [1]: Circulating Fluidized Bed [23] -&gt; Steam in of Reducing Station [28]: Enthalpy</t>
  </si>
  <si>
    <t>~2~46~3~~-5001~</t>
  </si>
  <si>
    <t>46 - HX3 outlet of Boiler Assembly [1]: Circulating Fluidized Bed [23] -&gt; Steam in of Reducing Station [28]: Enthalpy H*</t>
  </si>
  <si>
    <t>~2~46~5~~-5001~</t>
  </si>
  <si>
    <t>46 - HX3 outlet of Boiler Assembly [1]: Circulating Fluidized Bed [23] -&gt; Steam in of Reducing Station [28]: Steam quality</t>
  </si>
  <si>
    <t>~2~46~10~~-5001~</t>
  </si>
  <si>
    <t>46 - HX3 outlet of Boiler Assembly [1]: Circulating Fluidized Bed [23] -&gt; Steam in of Reducing Station [28]: Density</t>
  </si>
  <si>
    <t>~2~46~11~~-5001~</t>
  </si>
  <si>
    <t>46 - HX3 outlet of Boiler Assembly [1]: Circulating Fluidized Bed [23] -&gt; Steam in of Reducing Station [28]: Specific heat</t>
  </si>
  <si>
    <t>~2~46~12~~-5001~</t>
  </si>
  <si>
    <t>46 - HX3 outlet of Boiler Assembly [1]: Circulating Fluidized Bed [23] -&gt; Steam in of Reducing Station [28]: Thermal conductivity</t>
  </si>
  <si>
    <t>~2~46~13~~-5001~</t>
  </si>
  <si>
    <t>46 - HX3 outlet of Boiler Assembly [1]: Circulating Fluidized Bed [23] -&gt; Steam in of Reducing Station [28]: Dynamic viscosity</t>
  </si>
  <si>
    <t>~2~47~0~~-5001~</t>
  </si>
  <si>
    <t>47 - Outlet 1 of Splitter [32] -&gt; Desuperheating water of Reducing Station [28]: Pressure</t>
  </si>
  <si>
    <t>~2~47~1~~-5001~</t>
  </si>
  <si>
    <t>47 - Outlet 1 of Splitter [32] -&gt; Desuperheating water of Reducing Station [28]: Temperature</t>
  </si>
  <si>
    <t>~2~47~2~~-5001~</t>
  </si>
  <si>
    <t>47 - Outlet 1 of Splitter [32] -&gt; Desuperheating water of Reducing Station [28]: Mass flow</t>
  </si>
  <si>
    <t>~2~47~20~~-5001~</t>
  </si>
  <si>
    <t>47 - Outlet 1 of Splitter [32] -&gt; Desuperheating water of Reducing Station [28]: Entropy</t>
  </si>
  <si>
    <t>~2~47~4~~-5001~</t>
  </si>
  <si>
    <t>47 - Outlet 1 of Splitter [32] -&gt; Desuperheating water of Reducing Station [28]: Enthalpy</t>
  </si>
  <si>
    <t>~2~47~3~~-5001~</t>
  </si>
  <si>
    <t>47 - Outlet 1 of Splitter [32] -&gt; Desuperheating water of Reducing Station [28]: Enthalpy H*</t>
  </si>
  <si>
    <t>~2~47~5~~-5001~</t>
  </si>
  <si>
    <t>47 - Outlet 1 of Splitter [32] -&gt; Desuperheating water of Reducing Station [28]: Steam quality</t>
  </si>
  <si>
    <t>~2~47~10~~-5001~</t>
  </si>
  <si>
    <t>47 - Outlet 1 of Splitter [32] -&gt; Desuperheating water of Reducing Station [28]: Density</t>
  </si>
  <si>
    <t>~2~47~11~~-5001~</t>
  </si>
  <si>
    <t>47 - Outlet 1 of Splitter [32] -&gt; Desuperheating water of Reducing Station [28]: Specific heat</t>
  </si>
  <si>
    <t>~2~47~12~~-5001~</t>
  </si>
  <si>
    <t>47 - Outlet 1 of Splitter [32] -&gt; Desuperheating water of Reducing Station [28]: Thermal conductivity</t>
  </si>
  <si>
    <t>~2~47~13~~-5001~</t>
  </si>
  <si>
    <t>47 - Outlet 1 of Splitter [32] -&gt; Desuperheating water of Reducing Station [28]: Dynamic viscosity</t>
  </si>
  <si>
    <t>~2~49~0~~-5001~</t>
  </si>
  <si>
    <t>49 - Discharge of Pump (PCE) [119] -&gt; Feedwater inlet of Shell-Tube Water Heater (PCE) [34] - GSC: Pressure</t>
  </si>
  <si>
    <t>~2~49~1~~-5001~</t>
  </si>
  <si>
    <t>49 - Discharge of Pump (PCE) [119] -&gt; Feedwater inlet of Shell-Tube Water Heater (PCE) [34] - GSC: Temperature</t>
  </si>
  <si>
    <t>~2~49~2~~-5001~</t>
  </si>
  <si>
    <t>49 - Discharge of Pump (PCE) [119] -&gt; Feedwater inlet of Shell-Tube Water Heater (PCE) [34] - GSC: Mass flow</t>
  </si>
  <si>
    <t>~2~49~20~~-5001~</t>
  </si>
  <si>
    <t>49 - Discharge of Pump (PCE) [119] -&gt; Feedwater inlet of Shell-Tube Water Heater (PCE) [34] - GSC: Entropy</t>
  </si>
  <si>
    <t>~2~49~4~~-5001~</t>
  </si>
  <si>
    <t>49 - Discharge of Pump (PCE) [119] -&gt; Feedwater inlet of Shell-Tube Water Heater (PCE) [34] - GSC: Enthalpy</t>
  </si>
  <si>
    <t>~2~49~3~~-5001~</t>
  </si>
  <si>
    <t>49 - Discharge of Pump (PCE) [119] -&gt; Feedwater inlet of Shell-Tube Water Heater (PCE) [34] - GSC: Enthalpy H*</t>
  </si>
  <si>
    <t>~2~49~5~~-5001~</t>
  </si>
  <si>
    <t>49 - Discharge of Pump (PCE) [119] -&gt; Feedwater inlet of Shell-Tube Water Heater (PCE) [34] - GSC: Steam quality</t>
  </si>
  <si>
    <t>~2~49~10~~-5001~</t>
  </si>
  <si>
    <t>49 - Discharge of Pump (PCE) [119] -&gt; Feedwater inlet of Shell-Tube Water Heater (PCE) [34] - GSC: Density</t>
  </si>
  <si>
    <t>~2~49~11~~-5001~</t>
  </si>
  <si>
    <t>49 - Discharge of Pump (PCE) [119] -&gt; Feedwater inlet of Shell-Tube Water Heater (PCE) [34] - GSC: Specific heat</t>
  </si>
  <si>
    <t>~2~49~12~~-5001~</t>
  </si>
  <si>
    <t>49 - Discharge of Pump (PCE) [119] -&gt; Feedwater inlet of Shell-Tube Water Heater (PCE) [34] - GSC: Thermal conductivity</t>
  </si>
  <si>
    <t>~2~49~13~~-5001~</t>
  </si>
  <si>
    <t>49 - Discharge of Pump (PCE) [119] -&gt; Feedwater inlet of Shell-Tube Water Heater (PCE) [34] - GSC: Dynamic viscosity</t>
  </si>
  <si>
    <t>~2~52~0~~-5001~</t>
  </si>
  <si>
    <t>52 - Discharge of Pump (PCE) [25] -&gt; Inlet of Splitter [29]: Pressure</t>
  </si>
  <si>
    <t>~2~52~1~~-5001~</t>
  </si>
  <si>
    <t>52 - Discharge of Pump (PCE) [25] -&gt; Inlet of Splitter [29]: Temperature</t>
  </si>
  <si>
    <t>~2~52~2~~-5001~</t>
  </si>
  <si>
    <t>52 - Discharge of Pump (PCE) [25] -&gt; Inlet of Splitter [29]: Mass flow</t>
  </si>
  <si>
    <t>~2~52~20~~-5001~</t>
  </si>
  <si>
    <t>52 - Discharge of Pump (PCE) [25] -&gt; Inlet of Splitter [29]: Entropy</t>
  </si>
  <si>
    <t>~2~52~4~~-5001~</t>
  </si>
  <si>
    <t>52 - Discharge of Pump (PCE) [25] -&gt; Inlet of Splitter [29]: Enthalpy</t>
  </si>
  <si>
    <t>~2~52~3~~-5001~</t>
  </si>
  <si>
    <t>52 - Discharge of Pump (PCE) [25] -&gt; Inlet of Splitter [29]: Enthalpy H*</t>
  </si>
  <si>
    <t>~2~52~5~~-5001~</t>
  </si>
  <si>
    <t>52 - Discharge of Pump (PCE) [25] -&gt; Inlet of Splitter [29]: Steam quality</t>
  </si>
  <si>
    <t>~2~52~10~~-5001~</t>
  </si>
  <si>
    <t>52 - Discharge of Pump (PCE) [25] -&gt; Inlet of Splitter [29]: Density</t>
  </si>
  <si>
    <t>~2~52~11~~-5001~</t>
  </si>
  <si>
    <t>52 - Discharge of Pump (PCE) [25] -&gt; Inlet of Splitter [29]: Specific heat</t>
  </si>
  <si>
    <t>~2~52~12~~-5001~</t>
  </si>
  <si>
    <t>52 - Discharge of Pump (PCE) [25] -&gt; Inlet of Splitter [29]: Thermal conductivity</t>
  </si>
  <si>
    <t>~2~52~13~~-5001~</t>
  </si>
  <si>
    <t>52 - Discharge of Pump (PCE) [25] -&gt; Inlet of Splitter [29]: Dynamic viscosity</t>
  </si>
  <si>
    <t>~2~53~0~~-5001~</t>
  </si>
  <si>
    <t>53 - Outlet 3 of Splitter [29] -&gt; Feedwater inlet of Feedwater Heater (PCE) [94]: Pressure</t>
  </si>
  <si>
    <t>~2~53~1~~-5001~</t>
  </si>
  <si>
    <t>53 - Outlet 3 of Splitter [29] -&gt; Feedwater inlet of Feedwater Heater (PCE) [94]: Temperature</t>
  </si>
  <si>
    <t>~2~53~2~~-5001~</t>
  </si>
  <si>
    <t>53 - Outlet 3 of Splitter [29] -&gt; Feedwater inlet of Feedwater Heater (PCE) [94]: Mass flow</t>
  </si>
  <si>
    <t>~2~53~20~~-5001~</t>
  </si>
  <si>
    <t>53 - Outlet 3 of Splitter [29] -&gt; Feedwater inlet of Feedwater Heater (PCE) [94]: Entropy</t>
  </si>
  <si>
    <t>~2~53~4~~-5001~</t>
  </si>
  <si>
    <t>53 - Outlet 3 of Splitter [29] -&gt; Feedwater inlet of Feedwater Heater (PCE) [94]: Enthalpy</t>
  </si>
  <si>
    <t>~2~53~3~~-5001~</t>
  </si>
  <si>
    <t>53 - Outlet 3 of Splitter [29] -&gt; Feedwater inlet of Feedwater Heater (PCE) [94]: Enthalpy H*</t>
  </si>
  <si>
    <t>~2~53~5~~-5001~</t>
  </si>
  <si>
    <t>53 - Outlet 3 of Splitter [29] -&gt; Feedwater inlet of Feedwater Heater (PCE) [94]: Steam quality</t>
  </si>
  <si>
    <t>~2~53~10~~-5001~</t>
  </si>
  <si>
    <t>53 - Outlet 3 of Splitter [29] -&gt; Feedwater inlet of Feedwater Heater (PCE) [94]: Density</t>
  </si>
  <si>
    <t>~2~53~11~~-5001~</t>
  </si>
  <si>
    <t>53 - Outlet 3 of Splitter [29] -&gt; Feedwater inlet of Feedwater Heater (PCE) [94]: Specific heat</t>
  </si>
  <si>
    <t>~2~53~12~~-5001~</t>
  </si>
  <si>
    <t>53 - Outlet 3 of Splitter [29] -&gt; Feedwater inlet of Feedwater Heater (PCE) [94]: Thermal conductivity</t>
  </si>
  <si>
    <t>~2~53~13~~-5001~</t>
  </si>
  <si>
    <t>53 - Outlet 3 of Splitter [29] -&gt; Feedwater inlet of Feedwater Heater (PCE) [94]: Dynamic viscosity</t>
  </si>
  <si>
    <t>~2~54~0~~-5001~</t>
  </si>
  <si>
    <t>54 - Outlet of Valve [31] -&gt; Water inlet of Boiler Assembly [1]: Economiser (PCE) [42] - ECO: Pressure</t>
  </si>
  <si>
    <t>~2~54~1~~-5001~</t>
  </si>
  <si>
    <t>54 - Outlet of Valve [31] -&gt; Water inlet of Boiler Assembly [1]: Economiser (PCE) [42] - ECO: Temperature</t>
  </si>
  <si>
    <t>~2~54~2~~-5001~</t>
  </si>
  <si>
    <t>54 - Outlet of Valve [31] -&gt; Water inlet of Boiler Assembly [1]: Economiser (PCE) [42] - ECO: Mass flow</t>
  </si>
  <si>
    <t>~2~54~20~~-5001~</t>
  </si>
  <si>
    <t>54 - Outlet of Valve [31] -&gt; Water inlet of Boiler Assembly [1]: Economiser (PCE) [42] - ECO: Entropy</t>
  </si>
  <si>
    <t>~2~54~4~~-5001~</t>
  </si>
  <si>
    <t>54 - Outlet of Valve [31] -&gt; Water inlet of Boiler Assembly [1]: Economiser (PCE) [42] - ECO: Enthalpy</t>
  </si>
  <si>
    <t>~2~54~3~~-5001~</t>
  </si>
  <si>
    <t>54 - Outlet of Valve [31] -&gt; Water inlet of Boiler Assembly [1]: Economiser (PCE) [42] - ECO: Enthalpy H*</t>
  </si>
  <si>
    <t>~2~54~5~~-5001~</t>
  </si>
  <si>
    <t>54 - Outlet of Valve [31] -&gt; Water inlet of Boiler Assembly [1]: Economiser (PCE) [42] - ECO: Steam quality</t>
  </si>
  <si>
    <t>~2~54~10~~-5001~</t>
  </si>
  <si>
    <t>54 - Outlet of Valve [31] -&gt; Water inlet of Boiler Assembly [1]: Economiser (PCE) [42] - ECO: Density</t>
  </si>
  <si>
    <t>~2~54~11~~-5001~</t>
  </si>
  <si>
    <t>54 - Outlet of Valve [31] -&gt; Water inlet of Boiler Assembly [1]: Economiser (PCE) [42] - ECO: Specific heat</t>
  </si>
  <si>
    <t>~2~54~12~~-5001~</t>
  </si>
  <si>
    <t>54 - Outlet of Valve [31] -&gt; Water inlet of Boiler Assembly [1]: Economiser (PCE) [42] - ECO: Thermal conductivity</t>
  </si>
  <si>
    <t>~2~54~13~~-5001~</t>
  </si>
  <si>
    <t>54 - Outlet of Valve [31] -&gt; Water inlet of Boiler Assembly [1]: Economiser (PCE) [42] - ECO: Dynamic viscosity</t>
  </si>
  <si>
    <t>~2~57~0~~-5001~</t>
  </si>
  <si>
    <t>57 - Outlet 1 of Splitter [29] -&gt; Inlet of Splitter [32]: Pressure</t>
  </si>
  <si>
    <t>~2~57~1~~-5001~</t>
  </si>
  <si>
    <t>57 - Outlet 1 of Splitter [29] -&gt; Inlet of Splitter [32]: Temperature</t>
  </si>
  <si>
    <t>~2~57~2~~-5001~</t>
  </si>
  <si>
    <t>57 - Outlet 1 of Splitter [29] -&gt; Inlet of Splitter [32]: Mass flow</t>
  </si>
  <si>
    <t>~2~57~20~~-5001~</t>
  </si>
  <si>
    <t>57 - Outlet 1 of Splitter [29] -&gt; Inlet of Splitter [32]: Entropy</t>
  </si>
  <si>
    <t>~2~57~4~~-5001~</t>
  </si>
  <si>
    <t>57 - Outlet 1 of Splitter [29] -&gt; Inlet of Splitter [32]: Enthalpy</t>
  </si>
  <si>
    <t>~2~57~3~~-5001~</t>
  </si>
  <si>
    <t>57 - Outlet 1 of Splitter [29] -&gt; Inlet of Splitter [32]: Enthalpy H*</t>
  </si>
  <si>
    <t>~2~57~5~~-5001~</t>
  </si>
  <si>
    <t>57 - Outlet 1 of Splitter [29] -&gt; Inlet of Splitter [32]: Steam quality</t>
  </si>
  <si>
    <t>~2~57~10~~-5001~</t>
  </si>
  <si>
    <t>57 - Outlet 1 of Splitter [29] -&gt; Inlet of Splitter [32]: Density</t>
  </si>
  <si>
    <t>~2~57~11~~-5001~</t>
  </si>
  <si>
    <t>57 - Outlet 1 of Splitter [29] -&gt; Inlet of Splitter [32]: Specific heat</t>
  </si>
  <si>
    <t>~2~57~12~~-5001~</t>
  </si>
  <si>
    <t>57 - Outlet 1 of Splitter [29] -&gt; Inlet of Splitter [32]: Thermal conductivity</t>
  </si>
  <si>
    <t>~2~57~13~~-5001~</t>
  </si>
  <si>
    <t>57 - Outlet 1 of Splitter [29] -&gt; Inlet of Splitter [32]: Dynamic viscosity</t>
  </si>
  <si>
    <t>~2~58~0~~-5001~</t>
  </si>
  <si>
    <t>58 - Outlet of ST Assembly [1]: Water Source [24] -&gt; Heating steam inlet of Shell-Tube Water Heater (PCE) [34] - GSC: Pressure</t>
  </si>
  <si>
    <t>~2~58~1~~-5001~</t>
  </si>
  <si>
    <t>58 - Outlet of ST Assembly [1]: Water Source [24] -&gt; Heating steam inlet of Shell-Tube Water Heater (PCE) [34] - GSC: Temperature</t>
  </si>
  <si>
    <t>~2~58~2~~-5001~</t>
  </si>
  <si>
    <t>58 - Outlet of ST Assembly [1]: Water Source [24] -&gt; Heating steam inlet of Shell-Tube Water Heater (PCE) [34] - GSC: Mass flow</t>
  </si>
  <si>
    <t>~2~58~20~~-5001~</t>
  </si>
  <si>
    <t>58 - Outlet of ST Assembly [1]: Water Source [24] -&gt; Heating steam inlet of Shell-Tube Water Heater (PCE) [34] - GSC: Entropy</t>
  </si>
  <si>
    <t>~2~58~4~~-5001~</t>
  </si>
  <si>
    <t>58 - Outlet of ST Assembly [1]: Water Source [24] -&gt; Heating steam inlet of Shell-Tube Water Heater (PCE) [34] - GSC: Enthalpy</t>
  </si>
  <si>
    <t>~2~58~3~~-5001~</t>
  </si>
  <si>
    <t>58 - Outlet of ST Assembly [1]: Water Source [24] -&gt; Heating steam inlet of Shell-Tube Water Heater (PCE) [34] - GSC: Enthalpy H*</t>
  </si>
  <si>
    <t>~2~58~5~~-5001~</t>
  </si>
  <si>
    <t>58 - Outlet of ST Assembly [1]: Water Source [24] -&gt; Heating steam inlet of Shell-Tube Water Heater (PCE) [34] - GSC: Steam quality</t>
  </si>
  <si>
    <t>~2~58~10~~-5001~</t>
  </si>
  <si>
    <t>58 - Outlet of ST Assembly [1]: Water Source [24] -&gt; Heating steam inlet of Shell-Tube Water Heater (PCE) [34] - GSC: Density</t>
  </si>
  <si>
    <t>~2~58~11~~-5001~</t>
  </si>
  <si>
    <t>58 - Outlet of ST Assembly [1]: Water Source [24] -&gt; Heating steam inlet of Shell-Tube Water Heater (PCE) [34] - GSC: Specific heat</t>
  </si>
  <si>
    <t>~2~58~12~~-5001~</t>
  </si>
  <si>
    <t>58 - Outlet of ST Assembly [1]: Water Source [24] -&gt; Heating steam inlet of Shell-Tube Water Heater (PCE) [34] - GSC: Thermal conductivity</t>
  </si>
  <si>
    <t>~2~58~13~~-5001~</t>
  </si>
  <si>
    <t>58 - Outlet of ST Assembly [1]: Water Source [24] -&gt; Heating steam inlet of Shell-Tube Water Heater (PCE) [34] - GSC: Dynamic viscosity</t>
  </si>
  <si>
    <t>~2~59~0~~-5001~</t>
  </si>
  <si>
    <t>59 - Outlet of Pipe (PCE) [49] -&gt; Inlet 3 of Mixer [20]: Pressure</t>
  </si>
  <si>
    <t>~2~59~1~~-5001~</t>
  </si>
  <si>
    <t>59 - Outlet of Pipe (PCE) [49] -&gt; Inlet 3 of Mixer [20]: Temperature</t>
  </si>
  <si>
    <t>~2~59~2~~-5001~</t>
  </si>
  <si>
    <t>59 - Outlet of Pipe (PCE) [49] -&gt; Inlet 3 of Mixer [20]: Mass flow</t>
  </si>
  <si>
    <t>~2~59~20~~-5001~</t>
  </si>
  <si>
    <t>59 - Outlet of Pipe (PCE) [49] -&gt; Inlet 3 of Mixer [20]: Entropy</t>
  </si>
  <si>
    <t>~2~59~4~~-5001~</t>
  </si>
  <si>
    <t>59 - Outlet of Pipe (PCE) [49] -&gt; Inlet 3 of Mixer [20]: Enthalpy</t>
  </si>
  <si>
    <t>~2~59~3~~-5001~</t>
  </si>
  <si>
    <t>59 - Outlet of Pipe (PCE) [49] -&gt; Inlet 3 of Mixer [20]: Enthalpy H*</t>
  </si>
  <si>
    <t>~2~59~5~~-5001~</t>
  </si>
  <si>
    <t>59 - Outlet of Pipe (PCE) [49] -&gt; Inlet 3 of Mixer [20]: Steam quality</t>
  </si>
  <si>
    <t>~2~59~10~~-5001~</t>
  </si>
  <si>
    <t>59 - Outlet of Pipe (PCE) [49] -&gt; Inlet 3 of Mixer [20]: Density</t>
  </si>
  <si>
    <t>~2~59~11~~-5001~</t>
  </si>
  <si>
    <t>59 - Outlet of Pipe (PCE) [49] -&gt; Inlet 3 of Mixer [20]: Specific heat</t>
  </si>
  <si>
    <t>~2~59~12~~-5001~</t>
  </si>
  <si>
    <t>59 - Outlet of Pipe (PCE) [49] -&gt; Inlet 3 of Mixer [20]: Thermal conductivity</t>
  </si>
  <si>
    <t>~2~59~13~~-5001~</t>
  </si>
  <si>
    <t>59 - Outlet of Pipe (PCE) [49] -&gt; Inlet 3 of Mixer [20]: Dynamic viscosity</t>
  </si>
  <si>
    <t>~2~60~0~~-5001~</t>
  </si>
  <si>
    <t>60 - Outlet of Mixer [20] -&gt; Heating steam inlet of Feedwater Heater (PCE) [94]: Pressure</t>
  </si>
  <si>
    <t>~2~60~1~~-5001~</t>
  </si>
  <si>
    <t>60 - Outlet of Mixer [20] -&gt; Heating steam inlet of Feedwater Heater (PCE) [94]: Temperature</t>
  </si>
  <si>
    <t>~2~60~2~~-5001~</t>
  </si>
  <si>
    <t>60 - Outlet of Mixer [20] -&gt; Heating steam inlet of Feedwater Heater (PCE) [94]: Mass flow</t>
  </si>
  <si>
    <t>~2~60~20~~-5001~</t>
  </si>
  <si>
    <t>60 - Outlet of Mixer [20] -&gt; Heating steam inlet of Feedwater Heater (PCE) [94]: Entropy</t>
  </si>
  <si>
    <t>~2~60~4~~-5001~</t>
  </si>
  <si>
    <t>60 - Outlet of Mixer [20] -&gt; Heating steam inlet of Feedwater Heater (PCE) [94]: Enthalpy</t>
  </si>
  <si>
    <t>~2~60~3~~-5001~</t>
  </si>
  <si>
    <t>60 - Outlet of Mixer [20] -&gt; Heating steam inlet of Feedwater Heater (PCE) [94]: Enthalpy H*</t>
  </si>
  <si>
    <t>~2~60~5~~-5001~</t>
  </si>
  <si>
    <t>60 - Outlet of Mixer [20] -&gt; Heating steam inlet of Feedwater Heater (PCE) [94]: Steam quality</t>
  </si>
  <si>
    <t>~2~60~10~~-5001~</t>
  </si>
  <si>
    <t>60 - Outlet of Mixer [20] -&gt; Heating steam inlet of Feedwater Heater (PCE) [94]: Density</t>
  </si>
  <si>
    <t>~2~60~11~~-5001~</t>
  </si>
  <si>
    <t>60 - Outlet of Mixer [20] -&gt; Heating steam inlet of Feedwater Heater (PCE) [94]: Specific heat</t>
  </si>
  <si>
    <t>~2~60~12~~-5001~</t>
  </si>
  <si>
    <t>60 - Outlet of Mixer [20] -&gt; Heating steam inlet of Feedwater Heater (PCE) [94]: Thermal conductivity</t>
  </si>
  <si>
    <t>~2~60~13~~-5001~</t>
  </si>
  <si>
    <t>60 - Outlet of Mixer [20] -&gt; Heating steam inlet of Feedwater Heater (PCE) [94]: Dynamic viscosity</t>
  </si>
  <si>
    <t>~2~61~0~~-5001~</t>
  </si>
  <si>
    <t>61 - Outlet of ST Assembly [1]: Water Source [35] -&gt; Inlet 1 of Mixer [33]: Pressure</t>
  </si>
  <si>
    <t>~2~61~1~~-5001~</t>
  </si>
  <si>
    <t>61 - Outlet of ST Assembly [1]: Water Source [35] -&gt; Inlet 1 of Mixer [33]: Temperature</t>
  </si>
  <si>
    <t>~2~61~2~~-5001~</t>
  </si>
  <si>
    <t>61 - Outlet of ST Assembly [1]: Water Source [35] -&gt; Inlet 1 of Mixer [33]: Mass flow</t>
  </si>
  <si>
    <t>~2~61~20~~-5001~</t>
  </si>
  <si>
    <t>61 - Outlet of ST Assembly [1]: Water Source [35] -&gt; Inlet 1 of Mixer [33]: Entropy</t>
  </si>
  <si>
    <t>~2~61~4~~-5001~</t>
  </si>
  <si>
    <t>61 - Outlet of ST Assembly [1]: Water Source [35] -&gt; Inlet 1 of Mixer [33]: Enthalpy</t>
  </si>
  <si>
    <t>~2~61~3~~-5001~</t>
  </si>
  <si>
    <t>61 - Outlet of ST Assembly [1]: Water Source [35] -&gt; Inlet 1 of Mixer [33]: Enthalpy H*</t>
  </si>
  <si>
    <t>~2~61~5~~-5001~</t>
  </si>
  <si>
    <t>61 - Outlet of ST Assembly [1]: Water Source [35] -&gt; Inlet 1 of Mixer [33]: Steam quality</t>
  </si>
  <si>
    <t>~2~61~10~~-5001~</t>
  </si>
  <si>
    <t>61 - Outlet of ST Assembly [1]: Water Source [35] -&gt; Inlet 1 of Mixer [33]: Density</t>
  </si>
  <si>
    <t>~2~61~11~~-5001~</t>
  </si>
  <si>
    <t>61 - Outlet of ST Assembly [1]: Water Source [35] -&gt; Inlet 1 of Mixer [33]: Specific heat</t>
  </si>
  <si>
    <t>~2~61~12~~-5001~</t>
  </si>
  <si>
    <t>61 - Outlet of ST Assembly [1]: Water Source [35] -&gt; Inlet 1 of Mixer [33]: Thermal conductivity</t>
  </si>
  <si>
    <t>~2~61~13~~-5001~</t>
  </si>
  <si>
    <t>61 - Outlet of ST Assembly [1]: Water Source [35] -&gt; Inlet 1 of Mixer [33]: Dynamic viscosity</t>
  </si>
  <si>
    <t>~2~62~0~~-5001~</t>
  </si>
  <si>
    <t>62 - Outlet of Mixer [33] -&gt; Heating stream inlet of Deaerator [100]: Pressure</t>
  </si>
  <si>
    <t>~2~62~1~~-5001~</t>
  </si>
  <si>
    <t>62 - Outlet of Mixer [33] -&gt; Heating stream inlet of Deaerator [100]: Temperature</t>
  </si>
  <si>
    <t>~2~62~2~~-5001~</t>
  </si>
  <si>
    <t>62 - Outlet of Mixer [33] -&gt; Heating stream inlet of Deaerator [100]: Mass flow</t>
  </si>
  <si>
    <t>~2~62~20~~-5001~</t>
  </si>
  <si>
    <t>62 - Outlet of Mixer [33] -&gt; Heating stream inlet of Deaerator [100]: Entropy</t>
  </si>
  <si>
    <t>~2~62~4~~-5001~</t>
  </si>
  <si>
    <t>62 - Outlet of Mixer [33] -&gt; Heating stream inlet of Deaerator [100]: Enthalpy</t>
  </si>
  <si>
    <t>~2~62~3~~-5001~</t>
  </si>
  <si>
    <t>62 - Outlet of Mixer [33] -&gt; Heating stream inlet of Deaerator [100]: Enthalpy H*</t>
  </si>
  <si>
    <t>~2~62~5~~-5001~</t>
  </si>
  <si>
    <t>62 - Outlet of Mixer [33] -&gt; Heating stream inlet of Deaerator [100]: Steam quality</t>
  </si>
  <si>
    <t>~2~62~10~~-5001~</t>
  </si>
  <si>
    <t>62 - Outlet of Mixer [33] -&gt; Heating stream inlet of Deaerator [100]: Density</t>
  </si>
  <si>
    <t>~2~62~11~~-5001~</t>
  </si>
  <si>
    <t>62 - Outlet of Mixer [33] -&gt; Heating stream inlet of Deaerator [100]: Specific heat</t>
  </si>
  <si>
    <t>~2~62~12~~-5001~</t>
  </si>
  <si>
    <t>62 - Outlet of Mixer [33] -&gt; Heating stream inlet of Deaerator [100]: Thermal conductivity</t>
  </si>
  <si>
    <t>~2~62~13~~-5001~</t>
  </si>
  <si>
    <t>62 - Outlet of Mixer [33] -&gt; Heating stream inlet of Deaerator [100]: Dynamic viscosity</t>
  </si>
  <si>
    <t>~2~70~0~~-5001~</t>
  </si>
  <si>
    <t>70 - Outlet of Pipe (PCE) [53] -&gt; Heating steam inlet of Feedwater Heater (PCE) [96]: Pressure</t>
  </si>
  <si>
    <t>~2~70~1~~-5001~</t>
  </si>
  <si>
    <t>70 - Outlet of Pipe (PCE) [53] -&gt; Heating steam inlet of Feedwater Heater (PCE) [96]: Temperature</t>
  </si>
  <si>
    <t>~2~70~2~~-5001~</t>
  </si>
  <si>
    <t>70 - Outlet of Pipe (PCE) [53] -&gt; Heating steam inlet of Feedwater Heater (PCE) [96]: Mass flow</t>
  </si>
  <si>
    <t>~2~70~20~~-5001~</t>
  </si>
  <si>
    <t>70 - Outlet of Pipe (PCE) [53] -&gt; Heating steam inlet of Feedwater Heater (PCE) [96]: Entropy</t>
  </si>
  <si>
    <t>~2~70~4~~-5001~</t>
  </si>
  <si>
    <t>70 - Outlet of Pipe (PCE) [53] -&gt; Heating steam inlet of Feedwater Heater (PCE) [96]: Enthalpy</t>
  </si>
  <si>
    <t>~2~70~3~~-5001~</t>
  </si>
  <si>
    <t>70 - Outlet of Pipe (PCE) [53] -&gt; Heating steam inlet of Feedwater Heater (PCE) [96]: Enthalpy H*</t>
  </si>
  <si>
    <t>~2~70~5~~-5001~</t>
  </si>
  <si>
    <t>70 - Outlet of Pipe (PCE) [53] -&gt; Heating steam inlet of Feedwater Heater (PCE) [96]: Steam quality</t>
  </si>
  <si>
    <t>~2~70~10~~-5001~</t>
  </si>
  <si>
    <t>70 - Outlet of Pipe (PCE) [53] -&gt; Heating steam inlet of Feedwater Heater (PCE) [96]: Density</t>
  </si>
  <si>
    <t>~2~70~11~~-5001~</t>
  </si>
  <si>
    <t>70 - Outlet of Pipe (PCE) [53] -&gt; Heating steam inlet of Feedwater Heater (PCE) [96]: Specific heat</t>
  </si>
  <si>
    <t>~2~70~12~~-5001~</t>
  </si>
  <si>
    <t>70 - Outlet of Pipe (PCE) [53] -&gt; Heating steam inlet of Feedwater Heater (PCE) [96]: Thermal conductivity</t>
  </si>
  <si>
    <t>~2~70~13~~-5001~</t>
  </si>
  <si>
    <t>70 - Outlet of Pipe (PCE) [53] -&gt; Heating steam inlet of Feedwater Heater (PCE) [96]: Dynamic viscosity</t>
  </si>
  <si>
    <t>~2~71~0~~-5001~</t>
  </si>
  <si>
    <t>71 - Outlet of Pipe (PCE) [54] -&gt; Heating steam inlet of Feedwater Heater (PCE) [97]: Pressure</t>
  </si>
  <si>
    <t>~2~71~1~~-5001~</t>
  </si>
  <si>
    <t>71 - Outlet of Pipe (PCE) [54] -&gt; Heating steam inlet of Feedwater Heater (PCE) [97]: Temperature</t>
  </si>
  <si>
    <t>~2~71~2~~-5001~</t>
  </si>
  <si>
    <t>71 - Outlet of Pipe (PCE) [54] -&gt; Heating steam inlet of Feedwater Heater (PCE) [97]: Mass flow</t>
  </si>
  <si>
    <t>~2~71~20~~-5001~</t>
  </si>
  <si>
    <t>71 - Outlet of Pipe (PCE) [54] -&gt; Heating steam inlet of Feedwater Heater (PCE) [97]: Entropy</t>
  </si>
  <si>
    <t>~2~71~4~~-5001~</t>
  </si>
  <si>
    <t>71 - Outlet of Pipe (PCE) [54] -&gt; Heating steam inlet of Feedwater Heater (PCE) [97]: Enthalpy</t>
  </si>
  <si>
    <t>~2~71~3~~-5001~</t>
  </si>
  <si>
    <t>71 - Outlet of Pipe (PCE) [54] -&gt; Heating steam inlet of Feedwater Heater (PCE) [97]: Enthalpy H*</t>
  </si>
  <si>
    <t>~2~71~5~~-5001~</t>
  </si>
  <si>
    <t>71 - Outlet of Pipe (PCE) [54] -&gt; Heating steam inlet of Feedwater Heater (PCE) [97]: Steam quality</t>
  </si>
  <si>
    <t>~2~71~10~~-5001~</t>
  </si>
  <si>
    <t>71 - Outlet of Pipe (PCE) [54] -&gt; Heating steam inlet of Feedwater Heater (PCE) [97]: Density</t>
  </si>
  <si>
    <t>~2~71~11~~-5001~</t>
  </si>
  <si>
    <t>71 - Outlet of Pipe (PCE) [54] -&gt; Heating steam inlet of Feedwater Heater (PCE) [97]: Specific heat</t>
  </si>
  <si>
    <t>~2~71~12~~-5001~</t>
  </si>
  <si>
    <t>71 - Outlet of Pipe (PCE) [54] -&gt; Heating steam inlet of Feedwater Heater (PCE) [97]: Thermal conductivity</t>
  </si>
  <si>
    <t>~2~71~13~~-5001~</t>
  </si>
  <si>
    <t>71 - Outlet of Pipe (PCE) [54] -&gt; Heating steam inlet of Feedwater Heater (PCE) [97]: Dynamic viscosity</t>
  </si>
  <si>
    <t>~2~72~0~~-5001~</t>
  </si>
  <si>
    <t>72 - Outlet of Pipe (PCE) [55] -&gt; Heating steam inlet of Feedwater Heater (PCE) [98]: Pressure</t>
  </si>
  <si>
    <t>~2~72~1~~-5001~</t>
  </si>
  <si>
    <t>72 - Outlet of Pipe (PCE) [55] -&gt; Heating steam inlet of Feedwater Heater (PCE) [98]: Temperature</t>
  </si>
  <si>
    <t>~2~72~2~~-5001~</t>
  </si>
  <si>
    <t>72 - Outlet of Pipe (PCE) [55] -&gt; Heating steam inlet of Feedwater Heater (PCE) [98]: Mass flow</t>
  </si>
  <si>
    <t>~2~72~20~~-5001~</t>
  </si>
  <si>
    <t>72 - Outlet of Pipe (PCE) [55] -&gt; Heating steam inlet of Feedwater Heater (PCE) [98]: Entropy</t>
  </si>
  <si>
    <t>~2~72~4~~-5001~</t>
  </si>
  <si>
    <t>72 - Outlet of Pipe (PCE) [55] -&gt; Heating steam inlet of Feedwater Heater (PCE) [98]: Enthalpy</t>
  </si>
  <si>
    <t>~2~72~3~~-5001~</t>
  </si>
  <si>
    <t>72 - Outlet of Pipe (PCE) [55] -&gt; Heating steam inlet of Feedwater Heater (PCE) [98]: Enthalpy H*</t>
  </si>
  <si>
    <t>~2~72~5~~-5001~</t>
  </si>
  <si>
    <t>72 - Outlet of Pipe (PCE) [55] -&gt; Heating steam inlet of Feedwater Heater (PCE) [98]: Steam quality</t>
  </si>
  <si>
    <t>~2~72~10~~-5001~</t>
  </si>
  <si>
    <t>72 - Outlet of Pipe (PCE) [55] -&gt; Heating steam inlet of Feedwater Heater (PCE) [98]: Density</t>
  </si>
  <si>
    <t>~2~72~11~~-5001~</t>
  </si>
  <si>
    <t>72 - Outlet of Pipe (PCE) [55] -&gt; Heating steam inlet of Feedwater Heater (PCE) [98]: Specific heat</t>
  </si>
  <si>
    <t>~2~72~12~~-5001~</t>
  </si>
  <si>
    <t>72 - Outlet of Pipe (PCE) [55] -&gt; Heating steam inlet of Feedwater Heater (PCE) [98]: Thermal conductivity</t>
  </si>
  <si>
    <t>~2~72~13~~-5001~</t>
  </si>
  <si>
    <t>72 - Outlet of Pipe (PCE) [55] -&gt; Heating steam inlet of Feedwater Heater (PCE) [98]: Dynamic viscosity</t>
  </si>
  <si>
    <t>~2~84~0~~-5001~</t>
  </si>
  <si>
    <t>84 - Outlet of Mixer [64] -&gt; CW inlet of Water-cooled Condenser (PCE) [101]: Pressure</t>
  </si>
  <si>
    <t>~2~84~1~~-5001~</t>
  </si>
  <si>
    <t>84 - Outlet of Mixer [64] -&gt; CW inlet of Water-cooled Condenser (PCE) [101]: Temperature</t>
  </si>
  <si>
    <t>~2~84~2~~-5001~</t>
  </si>
  <si>
    <t>84 - Outlet of Mixer [64] -&gt; CW inlet of Water-cooled Condenser (PCE) [101]: Mass flow</t>
  </si>
  <si>
    <t>~2~84~20~~-5001~</t>
  </si>
  <si>
    <t>84 - Outlet of Mixer [64] -&gt; CW inlet of Water-cooled Condenser (PCE) [101]: Entropy</t>
  </si>
  <si>
    <t>~2~84~4~~-5001~</t>
  </si>
  <si>
    <t>84 - Outlet of Mixer [64] -&gt; CW inlet of Water-cooled Condenser (PCE) [101]: Enthalpy</t>
  </si>
  <si>
    <t>~2~84~3~~-5001~</t>
  </si>
  <si>
    <t>84 - Outlet of Mixer [64] -&gt; CW inlet of Water-cooled Condenser (PCE) [101]: Enthalpy H*</t>
  </si>
  <si>
    <t>~2~84~5~~-5001~</t>
  </si>
  <si>
    <t>84 - Outlet of Mixer [64] -&gt; CW inlet of Water-cooled Condenser (PCE) [101]: Steam quality</t>
  </si>
  <si>
    <t>~2~84~10~~-5001~</t>
  </si>
  <si>
    <t>84 - Outlet of Mixer [64] -&gt; CW inlet of Water-cooled Condenser (PCE) [101]: Density</t>
  </si>
  <si>
    <t>~2~84~11~~-5001~</t>
  </si>
  <si>
    <t>84 - Outlet of Mixer [64] -&gt; CW inlet of Water-cooled Condenser (PCE) [101]: Specific heat</t>
  </si>
  <si>
    <t>~2~84~12~~-5001~</t>
  </si>
  <si>
    <t>84 - Outlet of Mixer [64] -&gt; CW inlet of Water-cooled Condenser (PCE) [101]: Thermal conductivity</t>
  </si>
  <si>
    <t>~2~84~13~~-5001~</t>
  </si>
  <si>
    <t>84 - Outlet of Mixer [64] -&gt; CW inlet of Water-cooled Condenser (PCE) [101]: Dynamic viscosity</t>
  </si>
  <si>
    <t>~2~85~0~~-5001~</t>
  </si>
  <si>
    <t>85 - Outlet of Water Source [110] -&gt; Inlet of Splitter [67]: Pressure</t>
  </si>
  <si>
    <t>~2~85~1~~-5001~</t>
  </si>
  <si>
    <t>85 - Outlet of Water Source [110] -&gt; Inlet of Splitter [67]: Temperature</t>
  </si>
  <si>
    <t>~2~85~2~~-5001~</t>
  </si>
  <si>
    <t>85 - Outlet of Water Source [110] -&gt; Inlet of Splitter [67]: Mass flow</t>
  </si>
  <si>
    <t>~2~85~20~~-5001~</t>
  </si>
  <si>
    <t>85 - Outlet of Water Source [110] -&gt; Inlet of Splitter [67]: Entropy</t>
  </si>
  <si>
    <t>~2~85~4~~-5001~</t>
  </si>
  <si>
    <t>85 - Outlet of Water Source [110] -&gt; Inlet of Splitter [67]: Enthalpy</t>
  </si>
  <si>
    <t>~2~85~3~~-5001~</t>
  </si>
  <si>
    <t>85 - Outlet of Water Source [110] -&gt; Inlet of Splitter [67]: Enthalpy H*</t>
  </si>
  <si>
    <t>~2~85~5~~-5001~</t>
  </si>
  <si>
    <t>85 - Outlet of Water Source [110] -&gt; Inlet of Splitter [67]: Steam quality</t>
  </si>
  <si>
    <t>~2~85~10~~-5001~</t>
  </si>
  <si>
    <t>85 - Outlet of Water Source [110] -&gt; Inlet of Splitter [67]: Density</t>
  </si>
  <si>
    <t>~2~85~11~~-5001~</t>
  </si>
  <si>
    <t>85 - Outlet of Water Source [110] -&gt; Inlet of Splitter [67]: Specific heat</t>
  </si>
  <si>
    <t>~2~85~12~~-5001~</t>
  </si>
  <si>
    <t>85 - Outlet of Water Source [110] -&gt; Inlet of Splitter [67]: Thermal conductivity</t>
  </si>
  <si>
    <t>~2~85~13~~-5001~</t>
  </si>
  <si>
    <t>85 - Outlet of Water Source [110] -&gt; Inlet of Splitter [67]: Dynamic viscosity</t>
  </si>
  <si>
    <t>~2~86~0~~-5001~</t>
  </si>
  <si>
    <t>86 - Discharge of Pump (PCE) [111] -&gt; Inlet 3 of Mixer [64]: Pressure</t>
  </si>
  <si>
    <t>~2~86~1~~-5001~</t>
  </si>
  <si>
    <t>86 - Discharge of Pump (PCE) [111] -&gt; Inlet 3 of Mixer [64]: Temperature</t>
  </si>
  <si>
    <t>~2~86~2~~-5001~</t>
  </si>
  <si>
    <t>86 - Discharge of Pump (PCE) [111] -&gt; Inlet 3 of Mixer [64]: Mass flow</t>
  </si>
  <si>
    <t>~2~86~20~~-5001~</t>
  </si>
  <si>
    <t>86 - Discharge of Pump (PCE) [111] -&gt; Inlet 3 of Mixer [64]: Entropy</t>
  </si>
  <si>
    <t>~2~86~4~~-5001~</t>
  </si>
  <si>
    <t>86 - Discharge of Pump (PCE) [111] -&gt; Inlet 3 of Mixer [64]: Enthalpy</t>
  </si>
  <si>
    <t>~2~86~3~~-5001~</t>
  </si>
  <si>
    <t>86 - Discharge of Pump (PCE) [111] -&gt; Inlet 3 of Mixer [64]: Enthalpy H*</t>
  </si>
  <si>
    <t>~2~86~5~~-5001~</t>
  </si>
  <si>
    <t>86 - Discharge of Pump (PCE) [111] -&gt; Inlet 3 of Mixer [64]: Steam quality</t>
  </si>
  <si>
    <t>~2~86~10~~-5001~</t>
  </si>
  <si>
    <t>86 - Discharge of Pump (PCE) [111] -&gt; Inlet 3 of Mixer [64]: Density</t>
  </si>
  <si>
    <t>~2~86~11~~-5001~</t>
  </si>
  <si>
    <t>86 - Discharge of Pump (PCE) [111] -&gt; Inlet 3 of Mixer [64]: Specific heat</t>
  </si>
  <si>
    <t>~2~86~12~~-5001~</t>
  </si>
  <si>
    <t>86 - Discharge of Pump (PCE) [111] -&gt; Inlet 3 of Mixer [64]: Thermal conductivity</t>
  </si>
  <si>
    <t>~2~86~13~~-5001~</t>
  </si>
  <si>
    <t>86 - Discharge of Pump (PCE) [111] -&gt; Inlet 3 of Mixer [64]: Dynamic viscosity</t>
  </si>
  <si>
    <t>~2~87~0~~-5001~</t>
  </si>
  <si>
    <t>87 - Outlet 1 of Splitter [67] -&gt; Suction of Pump (PCE) [111]: Pressure</t>
  </si>
  <si>
    <t>~2~87~1~~-5001~</t>
  </si>
  <si>
    <t>87 - Outlet 1 of Splitter [67] -&gt; Suction of Pump (PCE) [111]: Temperature</t>
  </si>
  <si>
    <t>~2~87~2~~-5001~</t>
  </si>
  <si>
    <t>87 - Outlet 1 of Splitter [67] -&gt; Suction of Pump (PCE) [111]: Mass flow</t>
  </si>
  <si>
    <t>~2~87~20~~-5001~</t>
  </si>
  <si>
    <t>87 - Outlet 1 of Splitter [67] -&gt; Suction of Pump (PCE) [111]: Entropy</t>
  </si>
  <si>
    <t>~2~87~4~~-5001~</t>
  </si>
  <si>
    <t>87 - Outlet 1 of Splitter [67] -&gt; Suction of Pump (PCE) [111]: Enthalpy</t>
  </si>
  <si>
    <t>~2~87~3~~-5001~</t>
  </si>
  <si>
    <t>87 - Outlet 1 of Splitter [67] -&gt; Suction of Pump (PCE) [111]: Enthalpy H*</t>
  </si>
  <si>
    <t>~2~87~5~~-5001~</t>
  </si>
  <si>
    <t>87 - Outlet 1 of Splitter [67] -&gt; Suction of Pump (PCE) [111]: Steam quality</t>
  </si>
  <si>
    <t>~2~87~10~~-5001~</t>
  </si>
  <si>
    <t>87 - Outlet 1 of Splitter [67] -&gt; Suction of Pump (PCE) [111]: Density</t>
  </si>
  <si>
    <t>~2~87~11~~-5001~</t>
  </si>
  <si>
    <t>87 - Outlet 1 of Splitter [67] -&gt; Suction of Pump (PCE) [111]: Specific heat</t>
  </si>
  <si>
    <t>~2~87~12~~-5001~</t>
  </si>
  <si>
    <t>87 - Outlet 1 of Splitter [67] -&gt; Suction of Pump (PCE) [111]: Thermal conductivity</t>
  </si>
  <si>
    <t>~2~87~13~~-5001~</t>
  </si>
  <si>
    <t>87 - Outlet 1 of Splitter [67] -&gt; Suction of Pump (PCE) [111]: Dynamic viscosity</t>
  </si>
  <si>
    <t>~2~88~0~~-5001~</t>
  </si>
  <si>
    <t>88 - Discharge of Pump (PCE) [68] -&gt; Inlet 1 of Mixer [64]: Pressure</t>
  </si>
  <si>
    <t>~2~88~1~~-5001~</t>
  </si>
  <si>
    <t>88 - Discharge of Pump (PCE) [68] -&gt; Inlet 1 of Mixer [64]: Temperature</t>
  </si>
  <si>
    <t>~2~88~2~~-5001~</t>
  </si>
  <si>
    <t>88 - Discharge of Pump (PCE) [68] -&gt; Inlet 1 of Mixer [64]: Mass flow</t>
  </si>
  <si>
    <t>~2~88~20~~-5001~</t>
  </si>
  <si>
    <t>88 - Discharge of Pump (PCE) [68] -&gt; Inlet 1 of Mixer [64]: Entropy</t>
  </si>
  <si>
    <t>~2~88~4~~-5001~</t>
  </si>
  <si>
    <t>88 - Discharge of Pump (PCE) [68] -&gt; Inlet 1 of Mixer [64]: Enthalpy</t>
  </si>
  <si>
    <t>~2~88~3~~-5001~</t>
  </si>
  <si>
    <t>88 - Discharge of Pump (PCE) [68] -&gt; Inlet 1 of Mixer [64]: Enthalpy H*</t>
  </si>
  <si>
    <t>~2~88~5~~-5001~</t>
  </si>
  <si>
    <t>88 - Discharge of Pump (PCE) [68] -&gt; Inlet 1 of Mixer [64]: Steam quality</t>
  </si>
  <si>
    <t>~2~88~10~~-5001~</t>
  </si>
  <si>
    <t>88 - Discharge of Pump (PCE) [68] -&gt; Inlet 1 of Mixer [64]: Density</t>
  </si>
  <si>
    <t>~2~88~11~~-5001~</t>
  </si>
  <si>
    <t>88 - Discharge of Pump (PCE) [68] -&gt; Inlet 1 of Mixer [64]: Specific heat</t>
  </si>
  <si>
    <t>~2~88~12~~-5001~</t>
  </si>
  <si>
    <t>88 - Discharge of Pump (PCE) [68] -&gt; Inlet 1 of Mixer [64]: Thermal conductivity</t>
  </si>
  <si>
    <t>~2~88~13~~-5001~</t>
  </si>
  <si>
    <t>88 - Discharge of Pump (PCE) [68] -&gt; Inlet 1 of Mixer [64]: Dynamic viscosity</t>
  </si>
  <si>
    <t>~2~101~0~~-5001~</t>
  </si>
  <si>
    <t>101 - Outlet 3 of Splitter [67] -&gt; Suction of Pump (PCE) [68]: Pressure</t>
  </si>
  <si>
    <t>~2~101~1~~-5001~</t>
  </si>
  <si>
    <t>101 - Outlet 3 of Splitter [67] -&gt; Suction of Pump (PCE) [68]: Temperature</t>
  </si>
  <si>
    <t>~2~101~2~~-5001~</t>
  </si>
  <si>
    <t>101 - Outlet 3 of Splitter [67] -&gt; Suction of Pump (PCE) [68]: Mass flow</t>
  </si>
  <si>
    <t>~2~101~20~~-5001~</t>
  </si>
  <si>
    <t>101 - Outlet 3 of Splitter [67] -&gt; Suction of Pump (PCE) [68]: Entropy</t>
  </si>
  <si>
    <t>~2~101~4~~-5001~</t>
  </si>
  <si>
    <t>101 - Outlet 3 of Splitter [67] -&gt; Suction of Pump (PCE) [68]: Enthalpy</t>
  </si>
  <si>
    <t>~2~101~3~~-5001~</t>
  </si>
  <si>
    <t>101 - Outlet 3 of Splitter [67] -&gt; Suction of Pump (PCE) [68]: Enthalpy H*</t>
  </si>
  <si>
    <t>~2~101~5~~-5001~</t>
  </si>
  <si>
    <t>101 - Outlet 3 of Splitter [67] -&gt; Suction of Pump (PCE) [68]: Steam quality</t>
  </si>
  <si>
    <t>~2~101~10~~-5001~</t>
  </si>
  <si>
    <t>101 - Outlet 3 of Splitter [67] -&gt; Suction of Pump (PCE) [68]: Density</t>
  </si>
  <si>
    <t>~2~101~11~~-5001~</t>
  </si>
  <si>
    <t>101 - Outlet 3 of Splitter [67] -&gt; Suction of Pump (PCE) [68]: Specific heat</t>
  </si>
  <si>
    <t>~2~101~12~~-5001~</t>
  </si>
  <si>
    <t>101 - Outlet 3 of Splitter [67] -&gt; Suction of Pump (PCE) [68]: Thermal conductivity</t>
  </si>
  <si>
    <t>~2~101~13~~-5001~</t>
  </si>
  <si>
    <t>101 - Outlet 3 of Splitter [67] -&gt; Suction of Pump (PCE) [68]: Dynamic viscosity</t>
  </si>
  <si>
    <t>~2~102~0~~-5001~</t>
  </si>
  <si>
    <t>102 - Feedwater outlet of Feedwater Heater (PCE) [93] -&gt; Inlet of Pipe (PCE) [76]: Pressure</t>
  </si>
  <si>
    <t>~2~102~1~~-5001~</t>
  </si>
  <si>
    <t>102 - Feedwater outlet of Feedwater Heater (PCE) [93] -&gt; Inlet of Pipe (PCE) [76]: Temperature</t>
  </si>
  <si>
    <t>~2~102~2~~-5001~</t>
  </si>
  <si>
    <t>102 - Feedwater outlet of Feedwater Heater (PCE) [93] -&gt; Inlet of Pipe (PCE) [76]: Mass flow</t>
  </si>
  <si>
    <t>~2~102~20~~-5001~</t>
  </si>
  <si>
    <t>102 - Feedwater outlet of Feedwater Heater (PCE) [93] -&gt; Inlet of Pipe (PCE) [76]: Entropy</t>
  </si>
  <si>
    <t>~2~102~4~~-5001~</t>
  </si>
  <si>
    <t>102 - Feedwater outlet of Feedwater Heater (PCE) [93] -&gt; Inlet of Pipe (PCE) [76]: Enthalpy</t>
  </si>
  <si>
    <t>~2~102~3~~-5001~</t>
  </si>
  <si>
    <t>102 - Feedwater outlet of Feedwater Heater (PCE) [93] -&gt; Inlet of Pipe (PCE) [76]: Enthalpy H*</t>
  </si>
  <si>
    <t>~2~102~5~~-5001~</t>
  </si>
  <si>
    <t>102 - Feedwater outlet of Feedwater Heater (PCE) [93] -&gt; Inlet of Pipe (PCE) [76]: Steam quality</t>
  </si>
  <si>
    <t>~2~102~10~~-5001~</t>
  </si>
  <si>
    <t>102 - Feedwater outlet of Feedwater Heater (PCE) [93] -&gt; Inlet of Pipe (PCE) [76]: Density</t>
  </si>
  <si>
    <t>~2~102~11~~-5001~</t>
  </si>
  <si>
    <t>102 - Feedwater outlet of Feedwater Heater (PCE) [93] -&gt; Inlet of Pipe (PCE) [76]: Specific heat</t>
  </si>
  <si>
    <t>~2~102~12~~-5001~</t>
  </si>
  <si>
    <t>102 - Feedwater outlet of Feedwater Heater (PCE) [93] -&gt; Inlet of Pipe (PCE) [76]: Thermal conductivity</t>
  </si>
  <si>
    <t>~2~102~13~~-5001~</t>
  </si>
  <si>
    <t>102 - Feedwater outlet of Feedwater Heater (PCE) [93] -&gt; Inlet of Pipe (PCE) [76]: Dynamic viscosity</t>
  </si>
  <si>
    <t>~2~105~0~~-5001~</t>
  </si>
  <si>
    <t>105 - Feedwater outlet of Feedwater Heater (PCE) [94] -&gt; Feedwater inlet of Feedwater Heater (PCE) [93]: Pressure</t>
  </si>
  <si>
    <t>~2~105~1~~-5001~</t>
  </si>
  <si>
    <t>105 - Feedwater outlet of Feedwater Heater (PCE) [94] -&gt; Feedwater inlet of Feedwater Heater (PCE) [93]: Temperature</t>
  </si>
  <si>
    <t>~2~105~2~~-5001~</t>
  </si>
  <si>
    <t>105 - Feedwater outlet of Feedwater Heater (PCE) [94] -&gt; Feedwater inlet of Feedwater Heater (PCE) [93]: Mass flow</t>
  </si>
  <si>
    <t>~2~105~20~~-5001~</t>
  </si>
  <si>
    <t>105 - Feedwater outlet of Feedwater Heater (PCE) [94] -&gt; Feedwater inlet of Feedwater Heater (PCE) [93]: Entropy</t>
  </si>
  <si>
    <t>~2~105~4~~-5001~</t>
  </si>
  <si>
    <t>105 - Feedwater outlet of Feedwater Heater (PCE) [94] -&gt; Feedwater inlet of Feedwater Heater (PCE) [93]: Enthalpy</t>
  </si>
  <si>
    <t>~2~105~3~~-5001~</t>
  </si>
  <si>
    <t>105 - Feedwater outlet of Feedwater Heater (PCE) [94] -&gt; Feedwater inlet of Feedwater Heater (PCE) [93]: Enthalpy H*</t>
  </si>
  <si>
    <t>~2~105~5~~-5001~</t>
  </si>
  <si>
    <t>105 - Feedwater outlet of Feedwater Heater (PCE) [94] -&gt; Feedwater inlet of Feedwater Heater (PCE) [93]: Steam quality</t>
  </si>
  <si>
    <t>~2~105~10~~-5001~</t>
  </si>
  <si>
    <t>105 - Feedwater outlet of Feedwater Heater (PCE) [94] -&gt; Feedwater inlet of Feedwater Heater (PCE) [93]: Density</t>
  </si>
  <si>
    <t>~2~105~11~~-5001~</t>
  </si>
  <si>
    <t>105 - Feedwater outlet of Feedwater Heater (PCE) [94] -&gt; Feedwater inlet of Feedwater Heater (PCE) [93]: Specific heat</t>
  </si>
  <si>
    <t>~2~105~12~~-5001~</t>
  </si>
  <si>
    <t>105 - Feedwater outlet of Feedwater Heater (PCE) [94] -&gt; Feedwater inlet of Feedwater Heater (PCE) [93]: Thermal conductivity</t>
  </si>
  <si>
    <t>~2~105~13~~-5001~</t>
  </si>
  <si>
    <t>105 - Feedwater outlet of Feedwater Heater (PCE) [94] -&gt; Feedwater inlet of Feedwater Heater (PCE) [93]: Dynamic viscosity</t>
  </si>
  <si>
    <t>~2~115~0~~-5001~</t>
  </si>
  <si>
    <t>115 - Feedwater outlet of Feedwater Heater (PCE) [96] -&gt; Feedwater inlet of Deaerator [100]: Pressure</t>
  </si>
  <si>
    <t>~2~115~1~~-5001~</t>
  </si>
  <si>
    <t>115 - Feedwater outlet of Feedwater Heater (PCE) [96] -&gt; Feedwater inlet of Deaerator [100]: Temperature</t>
  </si>
  <si>
    <t>~2~115~2~~-5001~</t>
  </si>
  <si>
    <t>115 - Feedwater outlet of Feedwater Heater (PCE) [96] -&gt; Feedwater inlet of Deaerator [100]: Mass flow</t>
  </si>
  <si>
    <t>~2~115~20~~-5001~</t>
  </si>
  <si>
    <t>115 - Feedwater outlet of Feedwater Heater (PCE) [96] -&gt; Feedwater inlet of Deaerator [100]: Entropy</t>
  </si>
  <si>
    <t>~2~115~4~~-5001~</t>
  </si>
  <si>
    <t>115 - Feedwater outlet of Feedwater Heater (PCE) [96] -&gt; Feedwater inlet of Deaerator [100]: Enthalpy</t>
  </si>
  <si>
    <t>~2~115~3~~-5001~</t>
  </si>
  <si>
    <t>115 - Feedwater outlet of Feedwater Heater (PCE) [96] -&gt; Feedwater inlet of Deaerator [100]: Enthalpy H*</t>
  </si>
  <si>
    <t>~2~115~5~~-5001~</t>
  </si>
  <si>
    <t>115 - Feedwater outlet of Feedwater Heater (PCE) [96] -&gt; Feedwater inlet of Deaerator [100]: Steam quality</t>
  </si>
  <si>
    <t>~2~115~10~~-5001~</t>
  </si>
  <si>
    <t>115 - Feedwater outlet of Feedwater Heater (PCE) [96] -&gt; Feedwater inlet of Deaerator [100]: Density</t>
  </si>
  <si>
    <t>~2~115~11~~-5001~</t>
  </si>
  <si>
    <t>115 - Feedwater outlet of Feedwater Heater (PCE) [96] -&gt; Feedwater inlet of Deaerator [100]: Specific heat</t>
  </si>
  <si>
    <t>~2~115~12~~-5001~</t>
  </si>
  <si>
    <t>115 - Feedwater outlet of Feedwater Heater (PCE) [96] -&gt; Feedwater inlet of Deaerator [100]: Thermal conductivity</t>
  </si>
  <si>
    <t>~2~115~13~~-5001~</t>
  </si>
  <si>
    <t>115 - Feedwater outlet of Feedwater Heater (PCE) [96] -&gt; Feedwater inlet of Deaerator [100]: Dynamic viscosity</t>
  </si>
  <si>
    <t>~2~133~0~~-5001~</t>
  </si>
  <si>
    <t>133 - Feedwater outlet of Feedwater Heater (PCE) [97] -&gt; Feedwater inlet of Feedwater Heater (PCE) [96]: Pressure</t>
  </si>
  <si>
    <t>~2~133~1~~-5001~</t>
  </si>
  <si>
    <t>133 - Feedwater outlet of Feedwater Heater (PCE) [97] -&gt; Feedwater inlet of Feedwater Heater (PCE) [96]: Temperature</t>
  </si>
  <si>
    <t>~2~133~2~~-5001~</t>
  </si>
  <si>
    <t>133 - Feedwater outlet of Feedwater Heater (PCE) [97] -&gt; Feedwater inlet of Feedwater Heater (PCE) [96]: Mass flow</t>
  </si>
  <si>
    <t>~2~133~20~~-5001~</t>
  </si>
  <si>
    <t>133 - Feedwater outlet of Feedwater Heater (PCE) [97] -&gt; Feedwater inlet of Feedwater Heater (PCE) [96]: Entropy</t>
  </si>
  <si>
    <t>~2~133~4~~-5001~</t>
  </si>
  <si>
    <t>133 - Feedwater outlet of Feedwater Heater (PCE) [97] -&gt; Feedwater inlet of Feedwater Heater (PCE) [96]: Enthalpy</t>
  </si>
  <si>
    <t>~2~133~3~~-5001~</t>
  </si>
  <si>
    <t>133 - Feedwater outlet of Feedwater Heater (PCE) [97] -&gt; Feedwater inlet of Feedwater Heater (PCE) [96]: Enthalpy H*</t>
  </si>
  <si>
    <t>~2~133~5~~-5001~</t>
  </si>
  <si>
    <t>133 - Feedwater outlet of Feedwater Heater (PCE) [97] -&gt; Feedwater inlet of Feedwater Heater (PCE) [96]: Steam quality</t>
  </si>
  <si>
    <t>~2~133~10~~-5001~</t>
  </si>
  <si>
    <t>133 - Feedwater outlet of Feedwater Heater (PCE) [97] -&gt; Feedwater inlet of Feedwater Heater (PCE) [96]: Density</t>
  </si>
  <si>
    <t>~2~133~11~~-5001~</t>
  </si>
  <si>
    <t>133 - Feedwater outlet of Feedwater Heater (PCE) [97] -&gt; Feedwater inlet of Feedwater Heater (PCE) [96]: Specific heat</t>
  </si>
  <si>
    <t>~2~133~12~~-5001~</t>
  </si>
  <si>
    <t>133 - Feedwater outlet of Feedwater Heater (PCE) [97] -&gt; Feedwater inlet of Feedwater Heater (PCE) [96]: Thermal conductivity</t>
  </si>
  <si>
    <t>~2~133~13~~-5001~</t>
  </si>
  <si>
    <t>133 - Feedwater outlet of Feedwater Heater (PCE) [97] -&gt; Feedwater inlet of Feedwater Heater (PCE) [96]: Dynamic viscosity</t>
  </si>
  <si>
    <t>~2~134~0~~-5001~</t>
  </si>
  <si>
    <t>134 - Feedwater outlet of Feedwater Heater (PCE) [98] -&gt; Feedwater inlet of Feedwater Heater (PCE) [97]: Pressure</t>
  </si>
  <si>
    <t>~2~134~1~~-5001~</t>
  </si>
  <si>
    <t>134 - Feedwater outlet of Feedwater Heater (PCE) [98] -&gt; Feedwater inlet of Feedwater Heater (PCE) [97]: Temperature</t>
  </si>
  <si>
    <t>~2~134~2~~-5001~</t>
  </si>
  <si>
    <t>134 - Feedwater outlet of Feedwater Heater (PCE) [98] -&gt; Feedwater inlet of Feedwater Heater (PCE) [97]: Mass flow</t>
  </si>
  <si>
    <t>~2~134~20~~-5001~</t>
  </si>
  <si>
    <t>134 - Feedwater outlet of Feedwater Heater (PCE) [98] -&gt; Feedwater inlet of Feedwater Heater (PCE) [97]: Entropy</t>
  </si>
  <si>
    <t>~2~134~4~~-5001~</t>
  </si>
  <si>
    <t>134 - Feedwater outlet of Feedwater Heater (PCE) [98] -&gt; Feedwater inlet of Feedwater Heater (PCE) [97]: Enthalpy</t>
  </si>
  <si>
    <t>~2~134~3~~-5001~</t>
  </si>
  <si>
    <t>134 - Feedwater outlet of Feedwater Heater (PCE) [98] -&gt; Feedwater inlet of Feedwater Heater (PCE) [97]: Enthalpy H*</t>
  </si>
  <si>
    <t>~2~134~5~~-5001~</t>
  </si>
  <si>
    <t>134 - Feedwater outlet of Feedwater Heater (PCE) [98] -&gt; Feedwater inlet of Feedwater Heater (PCE) [97]: Steam quality</t>
  </si>
  <si>
    <t>~2~134~10~~-5001~</t>
  </si>
  <si>
    <t>134 - Feedwater outlet of Feedwater Heater (PCE) [98] -&gt; Feedwater inlet of Feedwater Heater (PCE) [97]: Density</t>
  </si>
  <si>
    <t>~2~134~11~~-5001~</t>
  </si>
  <si>
    <t>134 - Feedwater outlet of Feedwater Heater (PCE) [98] -&gt; Feedwater inlet of Feedwater Heater (PCE) [97]: Specific heat</t>
  </si>
  <si>
    <t>~2~134~12~~-5001~</t>
  </si>
  <si>
    <t>134 - Feedwater outlet of Feedwater Heater (PCE) [98] -&gt; Feedwater inlet of Feedwater Heater (PCE) [97]: Thermal conductivity</t>
  </si>
  <si>
    <t>~2~134~13~~-5001~</t>
  </si>
  <si>
    <t>134 - Feedwater outlet of Feedwater Heater (PCE) [98] -&gt; Feedwater inlet of Feedwater Heater (PCE) [97]: Dynamic viscosity</t>
  </si>
  <si>
    <t>~2~135~0~~-5001~</t>
  </si>
  <si>
    <t>135 - Feedwater outlet of Shell-Tube Water Heater (PCE) [34] - GSC -&gt; Feedwater inlet of Feedwater Heater (PCE) [98]: Pressure</t>
  </si>
  <si>
    <t>~2~135~1~~-5001~</t>
  </si>
  <si>
    <t>135 - Feedwater outlet of Shell-Tube Water Heater (PCE) [34] - GSC -&gt; Feedwater inlet of Feedwater Heater (PCE) [98]: Temperature</t>
  </si>
  <si>
    <t>~2~135~2~~-5001~</t>
  </si>
  <si>
    <t>135 - Feedwater outlet of Shell-Tube Water Heater (PCE) [34] - GSC -&gt; Feedwater inlet of Feedwater Heater (PCE) [98]: Mass flow</t>
  </si>
  <si>
    <t>~2~135~20~~-5001~</t>
  </si>
  <si>
    <t>135 - Feedwater outlet of Shell-Tube Water Heater (PCE) [34] - GSC -&gt; Feedwater inlet of Feedwater Heater (PCE) [98]: Entropy</t>
  </si>
  <si>
    <t>~2~135~4~~-5001~</t>
  </si>
  <si>
    <t>135 - Feedwater outlet of Shell-Tube Water Heater (PCE) [34] - GSC -&gt; Feedwater inlet of Feedwater Heater (PCE) [98]: Enthalpy</t>
  </si>
  <si>
    <t>~2~135~3~~-5001~</t>
  </si>
  <si>
    <t>135 - Feedwater outlet of Shell-Tube Water Heater (PCE) [34] - GSC -&gt; Feedwater inlet of Feedwater Heater (PCE) [98]: Enthalpy H*</t>
  </si>
  <si>
    <t>~2~135~5~~-5001~</t>
  </si>
  <si>
    <t>135 - Feedwater outlet of Shell-Tube Water Heater (PCE) [34] - GSC -&gt; Feedwater inlet of Feedwater Heater (PCE) [98]: Steam quality</t>
  </si>
  <si>
    <t>~2~135~10~~-5001~</t>
  </si>
  <si>
    <t>135 - Feedwater outlet of Shell-Tube Water Heater (PCE) [34] - GSC -&gt; Feedwater inlet of Feedwater Heater (PCE) [98]: Density</t>
  </si>
  <si>
    <t>~2~135~11~~-5001~</t>
  </si>
  <si>
    <t>135 - Feedwater outlet of Shell-Tube Water Heater (PCE) [34] - GSC -&gt; Feedwater inlet of Feedwater Heater (PCE) [98]: Specific heat</t>
  </si>
  <si>
    <t>~2~135~12~~-5001~</t>
  </si>
  <si>
    <t>135 - Feedwater outlet of Shell-Tube Water Heater (PCE) [34] - GSC -&gt; Feedwater inlet of Feedwater Heater (PCE) [98]: Thermal conductivity</t>
  </si>
  <si>
    <t>~2~135~13~~-5001~</t>
  </si>
  <si>
    <t>135 - Feedwater outlet of Shell-Tube Water Heater (PCE) [34] - GSC -&gt; Feedwater inlet of Feedwater Heater (PCE) [98]: Dynamic viscosity</t>
  </si>
  <si>
    <t>~2~136~0~~-5001~</t>
  </si>
  <si>
    <t>136 - Condensate outlet of Water-cooled Condenser (PCE) [101] -&gt; Inlet of Makeup / Blowdown [118]: Pressure</t>
  </si>
  <si>
    <t>~2~136~1~~-5001~</t>
  </si>
  <si>
    <t>136 - Condensate outlet of Water-cooled Condenser (PCE) [101] -&gt; Inlet of Makeup / Blowdown [118]: Temperature</t>
  </si>
  <si>
    <t>~2~136~2~~-5001~</t>
  </si>
  <si>
    <t>136 - Condensate outlet of Water-cooled Condenser (PCE) [101] -&gt; Inlet of Makeup / Blowdown [118]: Mass flow</t>
  </si>
  <si>
    <t>~2~136~20~~-5001~</t>
  </si>
  <si>
    <t>136 - Condensate outlet of Water-cooled Condenser (PCE) [101] -&gt; Inlet of Makeup / Blowdown [118]: Entropy</t>
  </si>
  <si>
    <t>~2~136~4~~-5001~</t>
  </si>
  <si>
    <t>136 - Condensate outlet of Water-cooled Condenser (PCE) [101] -&gt; Inlet of Makeup / Blowdown [118]: Enthalpy</t>
  </si>
  <si>
    <t>~2~136~3~~-5001~</t>
  </si>
  <si>
    <t>136 - Condensate outlet of Water-cooled Condenser (PCE) [101] -&gt; Inlet of Makeup / Blowdown [118]: Enthalpy H*</t>
  </si>
  <si>
    <t>~2~136~5~~-5001~</t>
  </si>
  <si>
    <t>136 - Condensate outlet of Water-cooled Condenser (PCE) [101] -&gt; Inlet of Makeup / Blowdown [118]: Steam quality</t>
  </si>
  <si>
    <t>~2~136~10~~-5001~</t>
  </si>
  <si>
    <t>136 - Condensate outlet of Water-cooled Condenser (PCE) [101] -&gt; Inlet of Makeup / Blowdown [118]: Density</t>
  </si>
  <si>
    <t>~2~136~11~~-5001~</t>
  </si>
  <si>
    <t>136 - Condensate outlet of Water-cooled Condenser (PCE) [101] -&gt; Inlet of Makeup / Blowdown [118]: Specific heat</t>
  </si>
  <si>
    <t>~2~136~12~~-5001~</t>
  </si>
  <si>
    <t>136 - Condensate outlet of Water-cooled Condenser (PCE) [101] -&gt; Inlet of Makeup / Blowdown [118]: Thermal conductivity</t>
  </si>
  <si>
    <t>~2~136~13~~-5001~</t>
  </si>
  <si>
    <t>136 - Condensate outlet of Water-cooled Condenser (PCE) [101] -&gt; Inlet of Makeup / Blowdown [118]: Dynamic viscosity</t>
  </si>
  <si>
    <t>~2~153~0~~-5001~</t>
  </si>
  <si>
    <t>153 - Drain outlet of Feedwater Heater (PCE) [93] -&gt; Water/steam addition to shell of Feedwater Heater (PCE) [94]: Pressure</t>
  </si>
  <si>
    <t>~2~153~1~~-5001~</t>
  </si>
  <si>
    <t>153 - Drain outlet of Feedwater Heater (PCE) [93] -&gt; Water/steam addition to shell of Feedwater Heater (PCE) [94]: Temperature</t>
  </si>
  <si>
    <t>~2~153~2~~-5001~</t>
  </si>
  <si>
    <t>153 - Drain outlet of Feedwater Heater (PCE) [93] -&gt; Water/steam addition to shell of Feedwater Heater (PCE) [94]: Mass flow</t>
  </si>
  <si>
    <t>~2~153~20~~-5001~</t>
  </si>
  <si>
    <t>153 - Drain outlet of Feedwater Heater (PCE) [93] -&gt; Water/steam addition to shell of Feedwater Heater (PCE) [94]: Entropy</t>
  </si>
  <si>
    <t>~2~153~4~~-5001~</t>
  </si>
  <si>
    <t>153 - Drain outlet of Feedwater Heater (PCE) [93] -&gt; Water/steam addition to shell of Feedwater Heater (PCE) [94]: Enthalpy</t>
  </si>
  <si>
    <t>~2~153~3~~-5001~</t>
  </si>
  <si>
    <t>153 - Drain outlet of Feedwater Heater (PCE) [93] -&gt; Water/steam addition to shell of Feedwater Heater (PCE) [94]: Enthalpy H*</t>
  </si>
  <si>
    <t>~2~153~5~~-5001~</t>
  </si>
  <si>
    <t>153 - Drain outlet of Feedwater Heater (PCE) [93] -&gt; Water/steam addition to shell of Feedwater Heater (PCE) [94]: Steam quality</t>
  </si>
  <si>
    <t>~2~153~10~~-5001~</t>
  </si>
  <si>
    <t>153 - Drain outlet of Feedwater Heater (PCE) [93] -&gt; Water/steam addition to shell of Feedwater Heater (PCE) [94]: Density</t>
  </si>
  <si>
    <t>~2~153~11~~-5001~</t>
  </si>
  <si>
    <t>153 - Drain outlet of Feedwater Heater (PCE) [93] -&gt; Water/steam addition to shell of Feedwater Heater (PCE) [94]: Specific heat</t>
  </si>
  <si>
    <t>~2~153~12~~-5001~</t>
  </si>
  <si>
    <t>153 - Drain outlet of Feedwater Heater (PCE) [93] -&gt; Water/steam addition to shell of Feedwater Heater (PCE) [94]: Thermal conductivity</t>
  </si>
  <si>
    <t>~2~153~13~~-5001~</t>
  </si>
  <si>
    <t>153 - Drain outlet of Feedwater Heater (PCE) [93] -&gt; Water/steam addition to shell of Feedwater Heater (PCE) [94]: Dynamic viscosity</t>
  </si>
  <si>
    <t>~2~154~0~~-5001~</t>
  </si>
  <si>
    <t>154 - Drain outlet of Feedwater Heater (PCE) [94] -&gt; Secondary stream inlet of Deaerator [100]: Pressure</t>
  </si>
  <si>
    <t>~2~154~1~~-5001~</t>
  </si>
  <si>
    <t>154 - Drain outlet of Feedwater Heater (PCE) [94] -&gt; Secondary stream inlet of Deaerator [100]: Temperature</t>
  </si>
  <si>
    <t>~2~154~2~~-5001~</t>
  </si>
  <si>
    <t>154 - Drain outlet of Feedwater Heater (PCE) [94] -&gt; Secondary stream inlet of Deaerator [100]: Mass flow</t>
  </si>
  <si>
    <t>~2~154~20~~-5001~</t>
  </si>
  <si>
    <t>154 - Drain outlet of Feedwater Heater (PCE) [94] -&gt; Secondary stream inlet of Deaerator [100]: Entropy</t>
  </si>
  <si>
    <t>~2~154~4~~-5001~</t>
  </si>
  <si>
    <t>154 - Drain outlet of Feedwater Heater (PCE) [94] -&gt; Secondary stream inlet of Deaerator [100]: Enthalpy</t>
  </si>
  <si>
    <t>~2~154~3~~-5001~</t>
  </si>
  <si>
    <t>154 - Drain outlet of Feedwater Heater (PCE) [94] -&gt; Secondary stream inlet of Deaerator [100]: Enthalpy H*</t>
  </si>
  <si>
    <t>~2~154~5~~-5001~</t>
  </si>
  <si>
    <t>154 - Drain outlet of Feedwater Heater (PCE) [94] -&gt; Secondary stream inlet of Deaerator [100]: Steam quality</t>
  </si>
  <si>
    <t>~2~154~10~~-5001~</t>
  </si>
  <si>
    <t>154 - Drain outlet of Feedwater Heater (PCE) [94] -&gt; Secondary stream inlet of Deaerator [100]: Density</t>
  </si>
  <si>
    <t>~2~154~11~~-5001~</t>
  </si>
  <si>
    <t>154 - Drain outlet of Feedwater Heater (PCE) [94] -&gt; Secondary stream inlet of Deaerator [100]: Specific heat</t>
  </si>
  <si>
    <t>~2~154~12~~-5001~</t>
  </si>
  <si>
    <t>154 - Drain outlet of Feedwater Heater (PCE) [94] -&gt; Secondary stream inlet of Deaerator [100]: Thermal conductivity</t>
  </si>
  <si>
    <t>~2~154~13~~-5001~</t>
  </si>
  <si>
    <t>154 - Drain outlet of Feedwater Heater (PCE) [94] -&gt; Secondary stream inlet of Deaerator [100]: Dynamic viscosity</t>
  </si>
  <si>
    <t>~2~156~0~~-5001~</t>
  </si>
  <si>
    <t>156 - Drain outlet of Feedwater Heater (PCE) [96] -&gt; Water/steam addition to shell of Feedwater Heater (PCE) [97]: Pressure</t>
  </si>
  <si>
    <t>~2~156~1~~-5001~</t>
  </si>
  <si>
    <t>156 - Drain outlet of Feedwater Heater (PCE) [96] -&gt; Water/steam addition to shell of Feedwater Heater (PCE) [97]: Temperature</t>
  </si>
  <si>
    <t>~2~156~2~~-5001~</t>
  </si>
  <si>
    <t>156 - Drain outlet of Feedwater Heater (PCE) [96] -&gt; Water/steam addition to shell of Feedwater Heater (PCE) [97]: Mass flow</t>
  </si>
  <si>
    <t>~2~156~20~~-5001~</t>
  </si>
  <si>
    <t>156 - Drain outlet of Feedwater Heater (PCE) [96] -&gt; Water/steam addition to shell of Feedwater Heater (PCE) [97]: Entropy</t>
  </si>
  <si>
    <t>~2~156~4~~-5001~</t>
  </si>
  <si>
    <t>156 - Drain outlet of Feedwater Heater (PCE) [96] -&gt; Water/steam addition to shell of Feedwater Heater (PCE) [97]: Enthalpy</t>
  </si>
  <si>
    <t>~2~156~3~~-5001~</t>
  </si>
  <si>
    <t>156 - Drain outlet of Feedwater Heater (PCE) [96] -&gt; Water/steam addition to shell of Feedwater Heater (PCE) [97]: Enthalpy H*</t>
  </si>
  <si>
    <t>~2~156~5~~-5001~</t>
  </si>
  <si>
    <t>156 - Drain outlet of Feedwater Heater (PCE) [96] -&gt; Water/steam addition to shell of Feedwater Heater (PCE) [97]: Steam quality</t>
  </si>
  <si>
    <t>~2~156~10~~-5001~</t>
  </si>
  <si>
    <t>156 - Drain outlet of Feedwater Heater (PCE) [96] -&gt; Water/steam addition to shell of Feedwater Heater (PCE) [97]: Density</t>
  </si>
  <si>
    <t>~2~156~11~~-5001~</t>
  </si>
  <si>
    <t>156 - Drain outlet of Feedwater Heater (PCE) [96] -&gt; Water/steam addition to shell of Feedwater Heater (PCE) [97]: Specific heat</t>
  </si>
  <si>
    <t>~2~156~12~~-5001~</t>
  </si>
  <si>
    <t>156 - Drain outlet of Feedwater Heater (PCE) [96] -&gt; Water/steam addition to shell of Feedwater Heater (PCE) [97]: Thermal conductivity</t>
  </si>
  <si>
    <t>~2~156~13~~-5001~</t>
  </si>
  <si>
    <t>156 - Drain outlet of Feedwater Heater (PCE) [96] -&gt; Water/steam addition to shell of Feedwater Heater (PCE) [97]: Dynamic viscosity</t>
  </si>
  <si>
    <t>~2~157~0~~-5001~</t>
  </si>
  <si>
    <t>157 - Drain outlet of Feedwater Heater (PCE) [97] -&gt; Water/steam addition to shell of Feedwater Heater (PCE) [98]: Pressure</t>
  </si>
  <si>
    <t>~2~157~1~~-5001~</t>
  </si>
  <si>
    <t>157 - Drain outlet of Feedwater Heater (PCE) [97] -&gt; Water/steam addition to shell of Feedwater Heater (PCE) [98]: Temperature</t>
  </si>
  <si>
    <t>~2~157~2~~-5001~</t>
  </si>
  <si>
    <t>157 - Drain outlet of Feedwater Heater (PCE) [97] -&gt; Water/steam addition to shell of Feedwater Heater (PCE) [98]: Mass flow</t>
  </si>
  <si>
    <t>~2~157~20~~-5001~</t>
  </si>
  <si>
    <t>157 - Drain outlet of Feedwater Heater (PCE) [97] -&gt; Water/steam addition to shell of Feedwater Heater (PCE) [98]: Entropy</t>
  </si>
  <si>
    <t>~2~157~4~~-5001~</t>
  </si>
  <si>
    <t>157 - Drain outlet of Feedwater Heater (PCE) [97] -&gt; Water/steam addition to shell of Feedwater Heater (PCE) [98]: Enthalpy</t>
  </si>
  <si>
    <t>~2~157~3~~-5001~</t>
  </si>
  <si>
    <t>157 - Drain outlet of Feedwater Heater (PCE) [97] -&gt; Water/steam addition to shell of Feedwater Heater (PCE) [98]: Enthalpy H*</t>
  </si>
  <si>
    <t>~2~157~5~~-5001~</t>
  </si>
  <si>
    <t>157 - Drain outlet of Feedwater Heater (PCE) [97] -&gt; Water/steam addition to shell of Feedwater Heater (PCE) [98]: Steam quality</t>
  </si>
  <si>
    <t>~2~157~10~~-5001~</t>
  </si>
  <si>
    <t>157 - Drain outlet of Feedwater Heater (PCE) [97] -&gt; Water/steam addition to shell of Feedwater Heater (PCE) [98]: Density</t>
  </si>
  <si>
    <t>~2~157~11~~-5001~</t>
  </si>
  <si>
    <t>157 - Drain outlet of Feedwater Heater (PCE) [97] -&gt; Water/steam addition to shell of Feedwater Heater (PCE) [98]: Specific heat</t>
  </si>
  <si>
    <t>~2~157~12~~-5001~</t>
  </si>
  <si>
    <t>157 - Drain outlet of Feedwater Heater (PCE) [97] -&gt; Water/steam addition to shell of Feedwater Heater (PCE) [98]: Thermal conductivity</t>
  </si>
  <si>
    <t>~2~157~13~~-5001~</t>
  </si>
  <si>
    <t>157 - Drain outlet of Feedwater Heater (PCE) [97] -&gt; Water/steam addition to shell of Feedwater Heater (PCE) [98]: Dynamic viscosity</t>
  </si>
  <si>
    <t>~2~162~0~~-5001~</t>
  </si>
  <si>
    <t>162 - CW outlet of Water-cooled Condenser (PCE) [101] -&gt; Inlet of Water Sink [109]: Pressure</t>
  </si>
  <si>
    <t>~2~162~1~~-5001~</t>
  </si>
  <si>
    <t>162 - CW outlet of Water-cooled Condenser (PCE) [101] -&gt; Inlet of Water Sink [109]: Temperature</t>
  </si>
  <si>
    <t>~2~162~2~~-5001~</t>
  </si>
  <si>
    <t>162 - CW outlet of Water-cooled Condenser (PCE) [101] -&gt; Inlet of Water Sink [109]: Mass flow</t>
  </si>
  <si>
    <t>~2~162~20~~-5001~</t>
  </si>
  <si>
    <t>162 - CW outlet of Water-cooled Condenser (PCE) [101] -&gt; Inlet of Water Sink [109]: Entropy</t>
  </si>
  <si>
    <t>~2~162~4~~-5001~</t>
  </si>
  <si>
    <t>162 - CW outlet of Water-cooled Condenser (PCE) [101] -&gt; Inlet of Water Sink [109]: Enthalpy</t>
  </si>
  <si>
    <t>~2~162~3~~-5001~</t>
  </si>
  <si>
    <t>162 - CW outlet of Water-cooled Condenser (PCE) [101] -&gt; Inlet of Water Sink [109]: Enthalpy H*</t>
  </si>
  <si>
    <t>~2~162~5~~-5001~</t>
  </si>
  <si>
    <t>162 - CW outlet of Water-cooled Condenser (PCE) [101] -&gt; Inlet of Water Sink [109]: Steam quality</t>
  </si>
  <si>
    <t>~2~162~10~~-5001~</t>
  </si>
  <si>
    <t>162 - CW outlet of Water-cooled Condenser (PCE) [101] -&gt; Inlet of Water Sink [109]: Density</t>
  </si>
  <si>
    <t>~2~162~11~~-5001~</t>
  </si>
  <si>
    <t>162 - CW outlet of Water-cooled Condenser (PCE) [101] -&gt; Inlet of Water Sink [109]: Specific heat</t>
  </si>
  <si>
    <t>~2~162~12~~-5001~</t>
  </si>
  <si>
    <t>162 - CW outlet of Water-cooled Condenser (PCE) [101] -&gt; Inlet of Water Sink [109]: Thermal conductivity</t>
  </si>
  <si>
    <t>~2~162~13~~-5001~</t>
  </si>
  <si>
    <t>162 - CW outlet of Water-cooled Condenser (PCE) [101] -&gt; Inlet of Water Sink [109]: Dynamic viscosity</t>
  </si>
  <si>
    <t>~2~174~0~~-5001~</t>
  </si>
  <si>
    <t>174 - Outlet of Makeup / Blowdown [118] -&gt; Suction of Pump (PCE) [119]: Pressure</t>
  </si>
  <si>
    <t>~2~174~1~~-5001~</t>
  </si>
  <si>
    <t>174 - Outlet of Makeup / Blowdown [118] -&gt; Suction of Pump (PCE) [119]: Temperature</t>
  </si>
  <si>
    <t>~2~174~2~~-5001~</t>
  </si>
  <si>
    <t>174 - Outlet of Makeup / Blowdown [118] -&gt; Suction of Pump (PCE) [119]: Mass flow</t>
  </si>
  <si>
    <t>~2~174~20~~-5001~</t>
  </si>
  <si>
    <t>174 - Outlet of Makeup / Blowdown [118] -&gt; Suction of Pump (PCE) [119]: Entropy</t>
  </si>
  <si>
    <t>~2~174~4~~-5001~</t>
  </si>
  <si>
    <t>174 - Outlet of Makeup / Blowdown [118] -&gt; Suction of Pump (PCE) [119]: Enthalpy</t>
  </si>
  <si>
    <t>~2~174~3~~-5001~</t>
  </si>
  <si>
    <t>174 - Outlet of Makeup / Blowdown [118] -&gt; Suction of Pump (PCE) [119]: Enthalpy H*</t>
  </si>
  <si>
    <t>~2~174~5~~-5001~</t>
  </si>
  <si>
    <t>174 - Outlet of Makeup / Blowdown [118] -&gt; Suction of Pump (PCE) [119]: Steam quality</t>
  </si>
  <si>
    <t>~2~174~10~~-5001~</t>
  </si>
  <si>
    <t>174 - Outlet of Makeup / Blowdown [118] -&gt; Suction of Pump (PCE) [119]: Density</t>
  </si>
  <si>
    <t>~2~174~11~~-5001~</t>
  </si>
  <si>
    <t>174 - Outlet of Makeup / Blowdown [118] -&gt; Suction of Pump (PCE) [119]: Specific heat</t>
  </si>
  <si>
    <t>~2~174~12~~-5001~</t>
  </si>
  <si>
    <t>174 - Outlet of Makeup / Blowdown [118] -&gt; Suction of Pump (PCE) [119]: Thermal conductivity</t>
  </si>
  <si>
    <t>~2~174~13~~-5001~</t>
  </si>
  <si>
    <t>174 - Outlet of Makeup / Blowdown [118] -&gt; Suction of Pump (PCE) [119]: Dynamic viscosity</t>
  </si>
  <si>
    <t>~3~18~0~~-5001~</t>
  </si>
  <si>
    <t>18 - Outlet of Fuel Source [10] - Coal -&gt; Fuel inlet of Boiler Assembly [1]: Circulating Fluidized Bed [23]: Pressure</t>
  </si>
  <si>
    <t>~3~18~1~~-5001~</t>
  </si>
  <si>
    <t>18 - Outlet of Fuel Source [10] - Coal -&gt; Fuel inlet of Boiler Assembly [1]: Circulating Fluidized Bed [23]: Temperature</t>
  </si>
  <si>
    <t>~3~18~2~~-5001~</t>
  </si>
  <si>
    <t>18 - Outlet of Fuel Source [10] - Coal -&gt; Fuel inlet of Boiler Assembly [1]: Circulating Fluidized Bed [23]: Mass flow</t>
  </si>
  <si>
    <t>~3~18~3~~-5001~</t>
  </si>
  <si>
    <t>18 - Outlet of Fuel Source [10] - Coal -&gt; Fuel inlet of Boiler Assembly [1]: Circulating Fluidized Bed [23]: Enthalpy H*</t>
  </si>
  <si>
    <t>~3~18~4~~-5001~</t>
  </si>
  <si>
    <t>18 - Outlet of Fuel Source [10] - Coal -&gt; Fuel inlet of Boiler Assembly [1]: Circulating Fluidized Bed [23]: LHV</t>
  </si>
  <si>
    <t>~3~18~5~~-5001~</t>
  </si>
  <si>
    <t>18 - Outlet of Fuel Source [10] - Coal -&gt; Fuel inlet of Boiler Assembly [1]: Circulating Fluidized Bed [23]: HHV</t>
  </si>
  <si>
    <t>~3~18~8~~-5001~</t>
  </si>
  <si>
    <t>18 - Outlet of Fuel Source [10] - Coal -&gt; Fuel inlet of Boiler Assembly [1]: Circulating Fluidized Bed [23]: Molecular weight</t>
  </si>
  <si>
    <t>~3~18~6~~-5001~</t>
  </si>
  <si>
    <t>18 - Outlet of Fuel Source [10] - Coal -&gt; Fuel inlet of Boiler Assembly [1]: Circulating Fluidized Bed [23]: Energy flow (LHV)</t>
  </si>
  <si>
    <t>~3~18~7~~-5001~</t>
  </si>
  <si>
    <t>18 - Outlet of Fuel Source [10] - Coal -&gt; Fuel inlet of Boiler Assembly [1]: Circulating Fluidized Bed [23]: Energy flow (HHV)</t>
  </si>
  <si>
    <t>~3~18~120~~-5001~</t>
  </si>
  <si>
    <t>18 - Outlet of Fuel Source [10] - Coal -&gt; Fuel inlet of Boiler Assembly [1]: Circulating Fluidized Bed [23]: Fuel LHV price</t>
  </si>
  <si>
    <t>~3~18~20~~-5001~</t>
  </si>
  <si>
    <t>18 - Outlet of Fuel Source [10] - Coal -&gt; Fuel inlet of Boiler Assembly [1]: Circulating Fluidized Bed [23]: Weight percent of Ash</t>
  </si>
  <si>
    <t>~3~18~21~~-5001~</t>
  </si>
  <si>
    <t>18 - Outlet of Fuel Source [10] - Coal -&gt; Fuel inlet of Boiler Assembly [1]: Circulating Fluidized Bed [23]: Weight percent of Moisture</t>
  </si>
  <si>
    <t>~3~18~22~~-5001~</t>
  </si>
  <si>
    <t>18 - Outlet of Fuel Source [10] - Coal -&gt; Fuel inlet of Boiler Assembly [1]: Circulating Fluidized Bed [23]: Weight percent of Carbon</t>
  </si>
  <si>
    <t>~3~18~23~~-5001~</t>
  </si>
  <si>
    <t>18 - Outlet of Fuel Source [10] - Coal -&gt; Fuel inlet of Boiler Assembly [1]: Circulating Fluidized Bed [23]: Weight percent of Hydrogen</t>
  </si>
  <si>
    <t>~3~18~24~~-5001~</t>
  </si>
  <si>
    <t>18 - Outlet of Fuel Source [10] - Coal -&gt; Fuel inlet of Boiler Assembly [1]: Circulating Fluidized Bed [23]: Weight percent of Oxygen</t>
  </si>
  <si>
    <t>~3~18~25~~-5001~</t>
  </si>
  <si>
    <t>18 - Outlet of Fuel Source [10] - Coal -&gt; Fuel inlet of Boiler Assembly [1]: Circulating Fluidized Bed [23]: Weight percent of Nitrogen</t>
  </si>
  <si>
    <t>~3~18~26~~-5001~</t>
  </si>
  <si>
    <t>18 - Outlet of Fuel Source [10] - Coal -&gt; Fuel inlet of Boiler Assembly [1]: Circulating Fluidized Bed [23]: Weight percent of Sulfur</t>
  </si>
  <si>
    <t>~3~18~27~~-5001~</t>
  </si>
  <si>
    <t>18 - Outlet of Fuel Source [10] - Coal -&gt; Fuel inlet of Boiler Assembly [1]: Circulating Fluidized Bed [23]: Weight percent of Chlorine</t>
  </si>
  <si>
    <t>~3~18~28~~-5001~</t>
  </si>
  <si>
    <t>18 - Outlet of Fuel Source [10] - Coal -&gt; Fuel inlet of Boiler Assembly [1]: Circulating Fluidized Bed [23]: Weight percent of Argon</t>
  </si>
  <si>
    <t>INPUTS - C:\Users\Admin\Documents\Thermoflow\MYFILES29\UJLJ-AMG\UJLJ-AMG_Whatif 75%_RevA.tfx: Case number for file used to start calculation (&lt;0 = Skip case)</t>
  </si>
  <si>
    <t>INPUTS - C:\Users\Admin\Documents\Thermoflow\MYFILES29\UJLJ-AMG\UJLJ-AMG_Whatif 50%_RevA.tfx: Case number for file used to start calculation (&lt;0 = Skip case)</t>
  </si>
  <si>
    <t>Power Out</t>
  </si>
  <si>
    <t>Turbine Pressure</t>
  </si>
  <si>
    <t>Trial Equation</t>
  </si>
  <si>
    <t>Load</t>
  </si>
  <si>
    <t>Power</t>
  </si>
  <si>
    <t>Range</t>
  </si>
  <si>
    <t>Elink</t>
  </si>
  <si>
    <t>100% Case
(bara)</t>
  </si>
  <si>
    <t>75% Case
(bara)</t>
  </si>
  <si>
    <t>50% Case
(bara)</t>
  </si>
  <si>
    <t>Power
(MW)</t>
  </si>
  <si>
    <t>Ps
(bara)</t>
  </si>
  <si>
    <t>Ts
( C )</t>
  </si>
  <si>
    <t>FEGT
( C )</t>
  </si>
  <si>
    <t>Stack
( C )</t>
  </si>
  <si>
    <t>Stream 45n47</t>
  </si>
  <si>
    <t>12 - &lt; 15.5</t>
  </si>
  <si>
    <t>ELINK (3)</t>
  </si>
  <si>
    <t>T1</t>
  </si>
  <si>
    <t>15.5 - 21.5</t>
  </si>
  <si>
    <t>ELINK (2)</t>
  </si>
  <si>
    <t>T2</t>
  </si>
  <si>
    <t>&gt;21.5 - 25.5</t>
  </si>
  <si>
    <t>ELINK</t>
  </si>
  <si>
    <t>T3</t>
  </si>
  <si>
    <t>Full Load</t>
  </si>
  <si>
    <t>T4</t>
  </si>
  <si>
    <t>T5</t>
  </si>
  <si>
    <t>T6</t>
  </si>
  <si>
    <t>Pw</t>
  </si>
  <si>
    <t>Coal (tph)</t>
  </si>
  <si>
    <t>T7</t>
  </si>
  <si>
    <t>Ps</t>
  </si>
  <si>
    <t>Ts</t>
  </si>
  <si>
    <t>FEGT</t>
  </si>
  <si>
    <t>PP Losses</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</si>
  <si>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</si>
  <si>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</si>
  <si>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</si>
  <si>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</si>
  <si>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</si>
  <si>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</si>
  <si>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</si>
  <si>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</si>
  <si>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</si>
  <si>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</si>
  <si>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</si>
  <si>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</si>
  <si>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</si>
  <si>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</si>
  <si>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</si>
  <si>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</si>
  <si>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</si>
  <si>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</si>
  <si>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</si>
  <si>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</si>
  <si>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</si>
  <si>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</si>
  <si>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</si>
  <si>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</si>
  <si>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</si>
  <si>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</si>
  <si>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</si>
  <si>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</si>
  <si>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</si>
  <si>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</si>
  <si>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</si>
  <si>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</si>
  <si>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Korelasi formula dari expected output power</t>
  </si>
  <si>
    <t>Main Steam Press.</t>
  </si>
  <si>
    <t>bara</t>
  </si>
  <si>
    <t>Turbine</t>
  </si>
  <si>
    <t>Turbine 2 inlet Press</t>
  </si>
  <si>
    <t>Korelasi formula dari main steam press</t>
  </si>
  <si>
    <t>Turbine 3 inlet Press</t>
  </si>
  <si>
    <t>Turbine 4 inlet Press</t>
  </si>
  <si>
    <t>Desup Spray</t>
  </si>
  <si>
    <t>ton/h</t>
  </si>
  <si>
    <t>Furnace</t>
  </si>
  <si>
    <t xml:space="preserve">Boiler </t>
  </si>
  <si>
    <t>STG</t>
  </si>
  <si>
    <t>Auxiliary Power</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</si>
  <si>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</si>
  <si>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</si>
  <si>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</si>
  <si>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</si>
  <si>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</si>
  <si>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</si>
  <si>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</si>
  <si>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</si>
  <si>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</si>
  <si>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</si>
  <si>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</si>
  <si>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</si>
  <si>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</si>
  <si>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</si>
  <si>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</si>
  <si>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</si>
  <si>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</si>
  <si>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</si>
  <si>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</si>
  <si>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</si>
  <si>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PA Inlet Temp.</t>
  </si>
  <si>
    <t>009</t>
  </si>
  <si>
    <t>PA Outlet Temp.</t>
  </si>
  <si>
    <t>010</t>
  </si>
  <si>
    <t>SA Inlet Temp.</t>
  </si>
  <si>
    <t>011</t>
  </si>
  <si>
    <t>SA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</si>
  <si>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</si>
  <si>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</si>
  <si>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</si>
  <si>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</si>
  <si>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</si>
  <si>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</si>
  <si>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</si>
  <si>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</si>
  <si>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</si>
  <si>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</si>
  <si>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</si>
  <si>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</si>
  <si>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</si>
  <si>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</si>
  <si>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</si>
  <si>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</si>
  <si>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</si>
  <si>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</si>
  <si>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</si>
  <si>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</si>
  <si>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</si>
  <si>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</si>
  <si>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</si>
  <si>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</si>
  <si>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</si>
  <si>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</si>
  <si>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</si>
  <si>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Turbine 1 : Dry step efficiency</t>
  </si>
  <si>
    <t>Turbine 2 : Dry step efficiency</t>
  </si>
  <si>
    <t>Turbine 3 : Dry step efficiency</t>
  </si>
  <si>
    <t>Turbine 4 : Dry step efficiency</t>
  </si>
  <si>
    <t>Turbine 5 : Dry step efficiency</t>
  </si>
  <si>
    <t>Turbine 6 : Dry step efficiency</t>
  </si>
  <si>
    <t>Turbine 7 : Dry step efficiency</t>
  </si>
  <si>
    <t>024</t>
  </si>
  <si>
    <t>Turbine Efficiency</t>
  </si>
  <si>
    <t>025</t>
  </si>
  <si>
    <t>deleted</t>
  </si>
  <si>
    <t>026</t>
  </si>
  <si>
    <t>HPH-1 DCA</t>
  </si>
  <si>
    <t>027</t>
  </si>
  <si>
    <t>HPH-1 TTD</t>
  </si>
  <si>
    <t>028</t>
  </si>
  <si>
    <t>HPH-2 DCA</t>
  </si>
  <si>
    <t>029</t>
  </si>
  <si>
    <t>HPH-2 TTD</t>
  </si>
  <si>
    <t>030</t>
  </si>
  <si>
    <t>LPH-4 DCA</t>
  </si>
  <si>
    <t>031</t>
  </si>
  <si>
    <t>LPH-4 TTD</t>
  </si>
  <si>
    <t>032</t>
  </si>
  <si>
    <t>LPH-5 DCA</t>
  </si>
  <si>
    <t>033</t>
  </si>
  <si>
    <t>LPH-5 TTD</t>
  </si>
  <si>
    <t>034</t>
  </si>
  <si>
    <t>LPH-6 DCA</t>
  </si>
  <si>
    <t>035</t>
  </si>
  <si>
    <t>LPH-6 TTD</t>
  </si>
  <si>
    <t>Additional item for Summary Header in SOKET (Unit Configuration Result)</t>
  </si>
  <si>
    <t>Gross Output</t>
  </si>
  <si>
    <t>Gross Heat Rate (HHV)</t>
  </si>
  <si>
    <t>kcal/kWh</t>
  </si>
  <si>
    <t>Nett Output</t>
  </si>
  <si>
    <t>Nett Heat Rate (HHV)</t>
  </si>
  <si>
    <t>Note : Following item are not shown in SOKET</t>
  </si>
  <si>
    <t>Gross Heat Rate (LHV)</t>
  </si>
  <si>
    <t>HHV</t>
  </si>
  <si>
    <t>LHV</t>
  </si>
  <si>
    <t>PP Losses [42]</t>
  </si>
  <si>
    <t>PP Losses [38]</t>
  </si>
  <si>
    <t>PP Losses [26]</t>
  </si>
  <si>
    <t>Stream 45</t>
  </si>
  <si>
    <t>Stream 47</t>
  </si>
  <si>
    <t>Turbine 5 inlet Press</t>
  </si>
  <si>
    <t>Turbine 6 inlet Press</t>
  </si>
  <si>
    <t>Turbine 7 inlet Press</t>
  </si>
  <si>
    <t>y = 0.16x + 531</t>
  </si>
  <si>
    <t>y = 0.24x + 74</t>
  </si>
  <si>
    <t>y = 0.38x - 3.7983</t>
  </si>
  <si>
    <t>y = 4.312x + 731.3</t>
  </si>
  <si>
    <t>y = -0.48x + 14.75</t>
  </si>
  <si>
    <t>y = 68.8x + 730</t>
  </si>
  <si>
    <t>Average of T1, T2, T3, T4, T5, T6 &amp; T7</t>
  </si>
  <si>
    <t>=[385]*[814]/[813]</t>
  </si>
  <si>
    <t>Elink Param</t>
  </si>
  <si>
    <t>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</si>
</sst>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
    <numFmt numFmtId="167" formatCode="0.0#"/>
    <numFmt numFmtId="168" formatCode="0.0"/>
    <numFmt numFmtId="169" formatCode="#,##0.0"/>
    <numFmt numFmtId="170" formatCode="0.0#####"/>
    <numFmt numFmtId="171" formatCode="0.0####"/>
    <numFmt numFmtId="172" formatCode="0.0####E-00"/>
    <numFmt numFmtId="173" formatCode="0.000"/>
    <numFmt numFmtId="174" formatCode="_(* #,##0_);_(* \(#,##0\);_(* &quot;-&quot;??_);_(@_)"/>
    <numFmt numFmtId="175" formatCode="0.0000"/>
    <numFmt numFmtId="176" formatCode="0.00000"/>
  </numFmts>
  <fonts count="23">
    <font>
      <sz val="11"/>
      <color theme="1"/>
      <name val="Calibri"/>
      <family val="2"/>
      <charset val="1"/>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b/>
      <sz val="9"/>
      <color indexed="81"/>
      <name val="Tahoma"/>
      <family val="2"/>
    </font>
    <font>
      <sz val="12"/>
      <color rgb="FF000000"/>
      <name val="Calibri"/>
      <family val="2"/>
      <scheme val="minor"/>
    </font>
    <font>
      <strike/>
      <sz val="12"/>
      <color theme="1"/>
      <name val="Calibri"/>
      <family val="2"/>
      <scheme val="minor"/>
    </font>
    <font>
      <strike/>
      <sz val="11"/>
      <color rgb="FF000000"/>
      <name val="Calibri"/>
      <family val="2"/>
      <scheme val="minor"/>
    </font>
    <font>
      <b/>
      <sz val="14"/>
      <color theme="1"/>
      <name val="Calibri"/>
      <family val="2"/>
      <scheme val="minor"/>
    </font>
    <font>
      <sz val="8"/>
      <name val="Calibri"/>
      <family val="2"/>
      <charset val="1"/>
      <scheme val="minor"/>
    </font>
    <font>
      <sz val="11"/>
      <color indexed="8"/>
      <name val="Calibri"/>
      <family val="2"/>
      <scheme val="minor"/>
    </font>
    <font>
      <sz val="9"/>
      <color indexed="81"/>
      <name val="Tahoma"/>
      <charset val="1"/>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indexed="65"/>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s>
  <borders count="17">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diagonalUp="1">
      <left/>
      <right style="thin">
        <color indexed="64"/>
      </right>
      <top/>
      <bottom style="thin">
        <color indexed="64"/>
      </bottom>
      <diagonal style="thin">
        <color indexed="64"/>
      </diagonal>
    </border>
  </borders>
  <cellStyleXfs count="7">
    <xf numFmtId="0" fontId="0" fillId="0" borderId="0"/>
    <xf numFmtId="0" fontId="2" fillId="0" borderId="0"/>
    <xf numFmtId="164" fontId="8" fillId="0" borderId="0" applyFont="0" applyFill="0" applyBorder="0" applyAlignment="0" applyProtection="0"/>
    <xf numFmtId="9" fontId="8" fillId="0" borderId="0" applyFont="0" applyFill="0" applyBorder="0" applyAlignment="0" applyProtection="0"/>
    <xf numFmtId="0" fontId="8" fillId="0" borderId="0"/>
    <xf numFmtId="0" fontId="11" fillId="0" borderId="0"/>
    <xf numFmtId="0" fontId="1" fillId="0" borderId="0"/>
  </cellStyleXfs>
  <cellXfs count="186">
    <xf numFmtId="0" fontId="0" fillId="0" borderId="0" xfId="0"/>
    <xf numFmtId="0" fontId="4" fillId="7" borderId="0" xfId="0" applyFont="1" applyFill="1"/>
    <xf numFmtId="0" fontId="4" fillId="7" borderId="0" xfId="0" applyFont="1" applyFill="1" applyAlignment="1">
      <alignment horizontal="center" vertical="center"/>
    </xf>
    <xf numFmtId="0" fontId="4" fillId="0" borderId="0" xfId="0" applyFont="1" applyAlignment="1">
      <alignment horizontal="center" vertical="center"/>
    </xf>
    <xf numFmtId="0" fontId="4" fillId="8" borderId="10" xfId="0" applyFont="1" applyFill="1" applyBorder="1" applyAlignment="1">
      <alignment horizontal="center" vertical="center"/>
    </xf>
    <xf numFmtId="0" fontId="4" fillId="9" borderId="11" xfId="0" applyFont="1" applyFill="1" applyBorder="1" applyAlignment="1">
      <alignment horizontal="center" vertical="center"/>
    </xf>
    <xf numFmtId="0" fontId="0" fillId="0" borderId="13" xfId="0" applyBorder="1"/>
    <xf numFmtId="0" fontId="8" fillId="0" borderId="0" xfId="4"/>
    <xf numFmtId="0" fontId="8" fillId="8" borderId="0" xfId="4" applyFill="1" applyAlignment="1">
      <alignment horizontal="center" vertical="center" wrapText="1"/>
    </xf>
    <xf numFmtId="0" fontId="0" fillId="0" borderId="0" xfId="0" applyAlignment="1">
      <alignment horizontal="center" vertical="center"/>
    </xf>
    <xf numFmtId="0" fontId="8" fillId="10" borderId="0" xfId="4" applyFill="1" applyAlignment="1">
      <alignment horizontal="center" vertical="center" wrapText="1"/>
    </xf>
    <xf numFmtId="0" fontId="0" fillId="10" borderId="14" xfId="0" applyFill="1" applyBorder="1" applyAlignment="1">
      <alignment horizontal="center" vertical="center"/>
    </xf>
    <xf numFmtId="0" fontId="0" fillId="10" borderId="14" xfId="0" applyFill="1" applyBorder="1" applyAlignment="1">
      <alignment horizontal="center" vertical="center" wrapText="1"/>
    </xf>
    <xf numFmtId="9" fontId="0" fillId="0" borderId="9" xfId="0" applyNumberFormat="1" applyBorder="1" applyAlignment="1">
      <alignment horizontal="center" vertical="center"/>
    </xf>
    <xf numFmtId="168"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4" xfId="0" applyBorder="1" applyAlignment="1">
      <alignment horizontal="left" vertical="center"/>
    </xf>
    <xf numFmtId="0" fontId="0" fillId="9" borderId="2" xfId="0" applyFill="1" applyBorder="1" applyAlignment="1">
      <alignment horizontal="center" vertical="center"/>
    </xf>
    <xf numFmtId="2" fontId="0" fillId="11" borderId="2" xfId="0" applyNumberFormat="1" applyFill="1" applyBorder="1"/>
    <xf numFmtId="0" fontId="0" fillId="0" borderId="5" xfId="0" applyBorder="1"/>
    <xf numFmtId="0" fontId="0" fillId="0" borderId="3" xfId="0" applyBorder="1"/>
    <xf numFmtId="173" fontId="8" fillId="12" borderId="2" xfId="4" applyNumberFormat="1" applyFill="1" applyBorder="1"/>
    <xf numFmtId="0" fontId="8" fillId="0" borderId="5" xfId="4" applyBorder="1"/>
    <xf numFmtId="168" fontId="8" fillId="0" borderId="0" xfId="4" applyNumberFormat="1" applyAlignment="1">
      <alignment horizontal="center" vertical="center"/>
    </xf>
    <xf numFmtId="173" fontId="8" fillId="0" borderId="0" xfId="4" applyNumberFormat="1" applyAlignment="1">
      <alignment vertical="center"/>
    </xf>
    <xf numFmtId="168" fontId="8" fillId="0" borderId="0" xfId="4" applyNumberFormat="1" applyAlignment="1">
      <alignment vertical="center"/>
    </xf>
    <xf numFmtId="9" fontId="0" fillId="0" borderId="0" xfId="3" applyFont="1"/>
    <xf numFmtId="168" fontId="0" fillId="0" borderId="0" xfId="0" applyNumberFormat="1"/>
    <xf numFmtId="9" fontId="8" fillId="0" borderId="0" xfId="3" applyAlignment="1">
      <alignment horizontal="center" vertical="center"/>
    </xf>
    <xf numFmtId="2" fontId="0" fillId="0" borderId="0" xfId="0" applyNumberFormat="1"/>
    <xf numFmtId="9" fontId="0" fillId="0" borderId="14" xfId="0" applyNumberFormat="1" applyBorder="1" applyAlignment="1">
      <alignment horizontal="center" vertical="center"/>
    </xf>
    <xf numFmtId="168" fontId="0" fillId="0" borderId="14"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xf numFmtId="0" fontId="0" fillId="0" borderId="6" xfId="0" applyBorder="1"/>
    <xf numFmtId="173" fontId="8" fillId="0" borderId="1" xfId="4" applyNumberFormat="1" applyBorder="1"/>
    <xf numFmtId="0" fontId="8" fillId="0" borderId="15" xfId="4" applyBorder="1"/>
    <xf numFmtId="0" fontId="9" fillId="0" borderId="0" xfId="0" applyFont="1"/>
    <xf numFmtId="168" fontId="9" fillId="0" borderId="0" xfId="0" applyNumberFormat="1" applyFont="1"/>
    <xf numFmtId="0" fontId="9" fillId="0" borderId="0" xfId="0" applyFont="1" applyAlignment="1">
      <alignment horizontal="left" vertical="center"/>
    </xf>
    <xf numFmtId="0" fontId="8" fillId="0" borderId="0" xfId="4" applyAlignment="1">
      <alignment horizontal="center" vertical="center"/>
    </xf>
    <xf numFmtId="0" fontId="8" fillId="0" borderId="0" xfId="4" applyAlignment="1">
      <alignment vertical="center"/>
    </xf>
    <xf numFmtId="2" fontId="0" fillId="9" borderId="0" xfId="0" applyNumberFormat="1" applyFill="1"/>
    <xf numFmtId="173" fontId="8" fillId="0" borderId="0" xfId="4" applyNumberFormat="1"/>
    <xf numFmtId="0" fontId="0" fillId="9" borderId="4" xfId="0" applyFill="1" applyBorder="1" applyAlignment="1">
      <alignment horizontal="center" vertical="center"/>
    </xf>
    <xf numFmtId="0" fontId="0" fillId="0" borderId="4" xfId="0" applyBorder="1"/>
    <xf numFmtId="0" fontId="0" fillId="0" borderId="7" xfId="0" applyBorder="1"/>
    <xf numFmtId="173" fontId="8" fillId="0" borderId="4" xfId="4" applyNumberFormat="1" applyBorder="1"/>
    <xf numFmtId="0" fontId="8" fillId="0" borderId="16" xfId="4" applyBorder="1"/>
    <xf numFmtId="2" fontId="8" fillId="0" borderId="0" xfId="4" applyNumberFormat="1"/>
    <xf numFmtId="174" fontId="0" fillId="0" borderId="0" xfId="2" applyNumberFormat="1" applyFont="1"/>
    <xf numFmtId="173" fontId="0" fillId="0" borderId="0" xfId="0" applyNumberFormat="1"/>
    <xf numFmtId="168" fontId="8" fillId="11" borderId="0" xfId="4" applyNumberFormat="1" applyFill="1" applyAlignment="1">
      <alignment horizontal="center" vertical="center"/>
    </xf>
    <xf numFmtId="2" fontId="8" fillId="13" borderId="0" xfId="4" applyNumberFormat="1" applyFill="1" applyAlignment="1">
      <alignment vertical="center"/>
    </xf>
    <xf numFmtId="2" fontId="8" fillId="0" borderId="0" xfId="4" applyNumberFormat="1" applyAlignment="1">
      <alignment vertical="center"/>
    </xf>
    <xf numFmtId="168" fontId="8" fillId="0" borderId="0" xfId="4" applyNumberFormat="1"/>
    <xf numFmtId="2" fontId="8" fillId="8" borderId="0" xfId="4" applyNumberFormat="1" applyFill="1" applyAlignment="1">
      <alignment vertical="center"/>
    </xf>
    <xf numFmtId="2" fontId="1" fillId="0" borderId="0" xfId="4" applyNumberFormat="1" applyFont="1" applyAlignment="1">
      <alignment horizontal="right"/>
    </xf>
    <xf numFmtId="168" fontId="8" fillId="13" borderId="0" xfId="4" applyNumberFormat="1" applyFill="1"/>
    <xf numFmtId="168" fontId="8" fillId="8" borderId="0" xfId="4" applyNumberFormat="1" applyFill="1" applyAlignment="1">
      <alignment vertical="center"/>
    </xf>
    <xf numFmtId="168" fontId="8" fillId="13" borderId="0" xfId="4" applyNumberFormat="1" applyFill="1" applyAlignment="1">
      <alignment vertical="center"/>
    </xf>
    <xf numFmtId="2" fontId="1" fillId="0" borderId="0" xfId="4" applyNumberFormat="1" applyFont="1"/>
    <xf numFmtId="2" fontId="8" fillId="14" borderId="0" xfId="4" applyNumberFormat="1" applyFill="1" applyAlignment="1">
      <alignment vertical="center"/>
    </xf>
    <xf numFmtId="2" fontId="1" fillId="0" borderId="0" xfId="4" applyNumberFormat="1" applyFont="1" applyAlignment="1">
      <alignment horizontal="right" vertical="center"/>
    </xf>
    <xf numFmtId="1" fontId="8" fillId="13" borderId="0" xfId="4" applyNumberFormat="1" applyFill="1" applyAlignment="1">
      <alignment vertical="center"/>
    </xf>
    <xf numFmtId="1" fontId="8" fillId="8" borderId="0" xfId="4" applyNumberFormat="1" applyFill="1" applyAlignment="1">
      <alignment vertical="center"/>
    </xf>
    <xf numFmtId="0" fontId="10" fillId="0" borderId="0" xfId="0" applyFont="1" applyAlignment="1">
      <alignment horizontal="right"/>
    </xf>
    <xf numFmtId="0" fontId="0" fillId="0" borderId="0" xfId="0" applyAlignment="1">
      <alignment horizontal="right"/>
    </xf>
    <xf numFmtId="0" fontId="11" fillId="0" borderId="0" xfId="5"/>
    <xf numFmtId="0" fontId="12" fillId="7" borderId="0" xfId="5" applyFont="1" applyFill="1" applyAlignment="1">
      <alignment vertical="center"/>
    </xf>
    <xf numFmtId="0" fontId="13" fillId="14" borderId="0" xfId="5" applyFont="1" applyFill="1" applyAlignment="1">
      <alignment horizontal="center" vertical="center"/>
    </xf>
    <xf numFmtId="0" fontId="11" fillId="0" borderId="0" xfId="5" applyAlignment="1">
      <alignment wrapText="1"/>
    </xf>
    <xf numFmtId="0" fontId="11" fillId="0" borderId="0" xfId="5" applyAlignment="1">
      <alignment horizontal="center" vertical="center"/>
    </xf>
    <xf numFmtId="0" fontId="11" fillId="11" borderId="0" xfId="5" applyFill="1"/>
    <xf numFmtId="2" fontId="11" fillId="15" borderId="2" xfId="5" applyNumberFormat="1" applyFill="1" applyBorder="1"/>
    <xf numFmtId="2" fontId="11" fillId="15" borderId="5" xfId="5" applyNumberFormat="1" applyFill="1" applyBorder="1"/>
    <xf numFmtId="175" fontId="11" fillId="0" borderId="0" xfId="5" applyNumberFormat="1" applyAlignment="1">
      <alignment horizontal="center" vertical="center"/>
    </xf>
    <xf numFmtId="0" fontId="14" fillId="0" borderId="0" xfId="0" applyFont="1" applyAlignment="1">
      <alignment horizontal="left"/>
    </xf>
    <xf numFmtId="168" fontId="11" fillId="8" borderId="1" xfId="5" applyNumberFormat="1" applyFill="1" applyBorder="1"/>
    <xf numFmtId="168" fontId="11" fillId="8" borderId="6" xfId="5" applyNumberFormat="1" applyFill="1" applyBorder="1"/>
    <xf numFmtId="0" fontId="11" fillId="15" borderId="1" xfId="5" applyFill="1" applyBorder="1"/>
    <xf numFmtId="0" fontId="11" fillId="15" borderId="6" xfId="5" applyFill="1" applyBorder="1"/>
    <xf numFmtId="1" fontId="11" fillId="15" borderId="1" xfId="5" applyNumberFormat="1" applyFill="1" applyBorder="1"/>
    <xf numFmtId="1" fontId="11" fillId="15" borderId="6" xfId="5" applyNumberFormat="1" applyFill="1" applyBorder="1"/>
    <xf numFmtId="0" fontId="11" fillId="15" borderId="4" xfId="5" applyFill="1" applyBorder="1"/>
    <xf numFmtId="0" fontId="11" fillId="15" borderId="7" xfId="5" applyFill="1" applyBorder="1"/>
    <xf numFmtId="0" fontId="11" fillId="9" borderId="0" xfId="5" applyFill="1"/>
    <xf numFmtId="0" fontId="14" fillId="9" borderId="0" xfId="0" applyFont="1" applyFill="1" applyAlignment="1">
      <alignment horizontal="left"/>
    </xf>
    <xf numFmtId="175" fontId="11" fillId="0" borderId="0" xfId="5" applyNumberFormat="1"/>
    <xf numFmtId="0" fontId="11" fillId="0" borderId="0" xfId="5" applyAlignment="1">
      <alignment vertical="center"/>
    </xf>
    <xf numFmtId="175" fontId="11" fillId="9" borderId="0" xfId="5" applyNumberFormat="1" applyFill="1"/>
    <xf numFmtId="0" fontId="11" fillId="9" borderId="0" xfId="5" applyFill="1" applyAlignment="1">
      <alignment vertical="center"/>
    </xf>
    <xf numFmtId="176" fontId="11" fillId="0" borderId="0" xfId="5" applyNumberFormat="1"/>
    <xf numFmtId="0" fontId="11" fillId="16" borderId="0" xfId="5" applyFill="1"/>
    <xf numFmtId="0" fontId="13" fillId="0" borderId="0" xfId="5" applyFont="1" applyAlignment="1">
      <alignment horizontal="center" vertical="center"/>
    </xf>
    <xf numFmtId="49" fontId="11" fillId="0" borderId="0" xfId="5" applyNumberFormat="1" applyAlignment="1">
      <alignment horizontal="center" vertical="center"/>
    </xf>
    <xf numFmtId="0" fontId="16" fillId="0" borderId="0" xfId="5" applyFont="1" applyAlignment="1">
      <alignment vertical="center" wrapText="1"/>
    </xf>
    <xf numFmtId="0" fontId="7" fillId="0" borderId="0" xfId="5" applyFont="1" applyAlignment="1">
      <alignment vertical="center" wrapText="1"/>
    </xf>
    <xf numFmtId="0" fontId="11" fillId="0" borderId="0" xfId="5" applyAlignment="1">
      <alignment horizontal="left" vertical="center"/>
    </xf>
    <xf numFmtId="0" fontId="11" fillId="9" borderId="0" xfId="5" applyFill="1" applyAlignment="1">
      <alignment horizontal="center" vertical="center"/>
    </xf>
    <xf numFmtId="49" fontId="11" fillId="9" borderId="0" xfId="5" applyNumberFormat="1" applyFill="1" applyAlignment="1">
      <alignment horizontal="center" vertical="center"/>
    </xf>
    <xf numFmtId="0" fontId="16" fillId="9" borderId="0" xfId="5" applyFont="1" applyFill="1" applyAlignment="1">
      <alignment vertical="center" wrapText="1"/>
    </xf>
    <xf numFmtId="0" fontId="7" fillId="9" borderId="0" xfId="5" applyFont="1" applyFill="1" applyAlignment="1">
      <alignment vertical="center" wrapText="1"/>
    </xf>
    <xf numFmtId="0" fontId="11" fillId="13" borderId="0" xfId="5" applyFill="1" applyAlignment="1">
      <alignment horizontal="left" vertical="center"/>
    </xf>
    <xf numFmtId="0" fontId="17" fillId="0" borderId="0" xfId="5" applyFont="1" applyAlignment="1">
      <alignment horizontal="center" vertical="center"/>
    </xf>
    <xf numFmtId="49" fontId="17" fillId="0" borderId="0" xfId="5" applyNumberFormat="1" applyFont="1" applyAlignment="1">
      <alignment horizontal="center" vertical="center"/>
    </xf>
    <xf numFmtId="0" fontId="18" fillId="0" borderId="0" xfId="5" applyFont="1" applyAlignment="1">
      <alignment vertical="center" wrapText="1"/>
    </xf>
    <xf numFmtId="0" fontId="17" fillId="0" borderId="0" xfId="5" applyFont="1"/>
    <xf numFmtId="49" fontId="11" fillId="0" borderId="0" xfId="5" applyNumberFormat="1"/>
    <xf numFmtId="49" fontId="19" fillId="0" borderId="0" xfId="5" applyNumberFormat="1" applyFont="1"/>
    <xf numFmtId="0" fontId="11" fillId="11" borderId="0" xfId="5" quotePrefix="1" applyFill="1"/>
    <xf numFmtId="0" fontId="1" fillId="0" borderId="0" xfId="6"/>
    <xf numFmtId="0" fontId="1" fillId="0" borderId="0" xfId="6" applyAlignment="1"/>
    <xf numFmtId="0" fontId="1" fillId="2" borderId="0" xfId="6" applyFill="1" applyBorder="1" applyAlignment="1"/>
    <xf numFmtId="0" fontId="1" fillId="2" borderId="1" xfId="6" applyFill="1" applyBorder="1"/>
    <xf numFmtId="49" fontId="1" fillId="0" borderId="1" xfId="6" applyNumberFormat="1" applyFont="1" applyBorder="1" applyAlignment="1">
      <alignment horizontal="left"/>
    </xf>
    <xf numFmtId="0" fontId="1" fillId="2" borderId="2" xfId="6" applyFill="1" applyBorder="1"/>
    <xf numFmtId="0" fontId="1" fillId="2" borderId="3" xfId="6" applyFill="1" applyBorder="1" applyAlignment="1"/>
    <xf numFmtId="49" fontId="1" fillId="0" borderId="4" xfId="6" applyNumberFormat="1" applyFont="1" applyBorder="1" applyAlignment="1">
      <alignment horizontal="left"/>
    </xf>
    <xf numFmtId="0" fontId="3" fillId="3" borderId="5" xfId="6" applyFont="1" applyFill="1" applyBorder="1" applyAlignment="1">
      <alignment horizontal="center"/>
    </xf>
    <xf numFmtId="0" fontId="1" fillId="2" borderId="6" xfId="6" applyFill="1" applyBorder="1"/>
    <xf numFmtId="0" fontId="3" fillId="4" borderId="6" xfId="6" applyFont="1" applyFill="1" applyBorder="1" applyAlignment="1">
      <alignment horizontal="center"/>
    </xf>
    <xf numFmtId="0" fontId="3" fillId="5" borderId="6" xfId="6" applyFont="1" applyFill="1" applyBorder="1" applyAlignment="1">
      <alignment horizontal="center"/>
    </xf>
    <xf numFmtId="0" fontId="3" fillId="5" borderId="7" xfId="6" applyFont="1" applyFill="1" applyBorder="1" applyAlignment="1">
      <alignment horizontal="center"/>
    </xf>
    <xf numFmtId="0" fontId="1" fillId="4" borderId="8" xfId="6" applyFont="1" applyFill="1" applyBorder="1" applyAlignment="1">
      <alignment horizontal="left" wrapText="1"/>
    </xf>
    <xf numFmtId="0" fontId="1" fillId="5" borderId="8" xfId="6" applyFont="1" applyFill="1" applyBorder="1" applyAlignment="1">
      <alignment horizontal="left" wrapText="1"/>
    </xf>
    <xf numFmtId="0" fontId="1" fillId="5" borderId="9" xfId="6" applyFont="1" applyFill="1" applyBorder="1" applyAlignment="1">
      <alignment horizontal="left" wrapText="1"/>
    </xf>
    <xf numFmtId="0" fontId="1" fillId="2" borderId="5" xfId="6" applyFill="1" applyBorder="1"/>
    <xf numFmtId="0" fontId="1" fillId="2" borderId="6" xfId="6" applyFill="1" applyBorder="1" applyAlignment="1">
      <alignment horizontal="right"/>
    </xf>
    <xf numFmtId="0" fontId="1" fillId="4" borderId="6" xfId="6" applyFont="1" applyFill="1" applyBorder="1" applyAlignment="1">
      <alignment horizontal="center"/>
    </xf>
    <xf numFmtId="0" fontId="1" fillId="5" borderId="6" xfId="6" applyFont="1" applyFill="1" applyBorder="1" applyAlignment="1">
      <alignment horizontal="center"/>
    </xf>
    <xf numFmtId="0" fontId="1" fillId="5" borderId="7" xfId="6" applyFont="1" applyFill="1" applyBorder="1" applyAlignment="1">
      <alignment horizontal="center"/>
    </xf>
    <xf numFmtId="0" fontId="4" fillId="4" borderId="9" xfId="6" applyFont="1" applyFill="1" applyBorder="1" applyAlignment="1">
      <alignment horizontal="left"/>
    </xf>
    <xf numFmtId="0" fontId="4" fillId="4" borderId="7" xfId="6" applyFont="1" applyFill="1" applyBorder="1" applyAlignment="1">
      <alignment horizontal="center"/>
    </xf>
    <xf numFmtId="0" fontId="3" fillId="4" borderId="7" xfId="6" applyFont="1" applyFill="1" applyBorder="1" applyAlignment="1">
      <alignment horizontal="center"/>
    </xf>
    <xf numFmtId="0" fontId="4" fillId="5" borderId="9" xfId="6" applyFont="1" applyFill="1" applyBorder="1" applyAlignment="1">
      <alignment horizontal="left"/>
    </xf>
    <xf numFmtId="0" fontId="4" fillId="5" borderId="7" xfId="6" applyFont="1" applyFill="1" applyBorder="1" applyAlignment="1">
      <alignment horizontal="center"/>
    </xf>
    <xf numFmtId="0" fontId="6" fillId="0" borderId="6" xfId="6" applyFont="1" applyFill="1" applyBorder="1" applyAlignment="1">
      <alignment horizontal="center"/>
    </xf>
    <xf numFmtId="0" fontId="7" fillId="3" borderId="5" xfId="6" applyFont="1" applyFill="1" applyBorder="1" applyAlignment="1">
      <alignment horizontal="center"/>
    </xf>
    <xf numFmtId="0" fontId="7" fillId="2" borderId="6" xfId="6" applyFont="1" applyFill="1" applyBorder="1"/>
    <xf numFmtId="0" fontId="7" fillId="6" borderId="6" xfId="6" applyFont="1" applyFill="1" applyBorder="1" applyAlignment="1">
      <alignment horizontal="center"/>
    </xf>
    <xf numFmtId="0" fontId="7" fillId="4" borderId="7" xfId="6" applyFont="1" applyFill="1" applyBorder="1" applyAlignment="1">
      <alignment horizontal="center"/>
    </xf>
    <xf numFmtId="0" fontId="7" fillId="4" borderId="6" xfId="6" applyFont="1" applyFill="1" applyBorder="1" applyAlignment="1">
      <alignment horizontal="center"/>
    </xf>
    <xf numFmtId="0" fontId="7" fillId="5" borderId="7" xfId="6" applyFont="1" applyFill="1" applyBorder="1" applyAlignment="1">
      <alignment horizontal="center"/>
    </xf>
    <xf numFmtId="0" fontId="7" fillId="5" borderId="6" xfId="6" applyFont="1" applyFill="1" applyBorder="1" applyAlignment="1">
      <alignment horizontal="center"/>
    </xf>
    <xf numFmtId="1" fontId="3" fillId="4" borderId="6" xfId="6" applyNumberFormat="1" applyFont="1" applyFill="1" applyBorder="1" applyAlignment="1">
      <alignment horizontal="center"/>
    </xf>
    <xf numFmtId="165" fontId="3" fillId="4" borderId="6" xfId="6" applyNumberFormat="1" applyFont="1" applyFill="1" applyBorder="1" applyAlignment="1">
      <alignment horizontal="center"/>
    </xf>
    <xf numFmtId="166" fontId="3" fillId="4" borderId="6" xfId="6" applyNumberFormat="1" applyFont="1" applyFill="1" applyBorder="1" applyAlignment="1">
      <alignment horizontal="center"/>
    </xf>
    <xf numFmtId="167" fontId="3" fillId="4" borderId="6" xfId="6" applyNumberFormat="1" applyFont="1" applyFill="1" applyBorder="1" applyAlignment="1">
      <alignment horizontal="center"/>
    </xf>
    <xf numFmtId="168" fontId="3" fillId="4" borderId="6" xfId="6" applyNumberFormat="1" applyFont="1" applyFill="1" applyBorder="1" applyAlignment="1">
      <alignment horizontal="center"/>
    </xf>
    <xf numFmtId="1" fontId="7" fillId="4" borderId="6" xfId="6" applyNumberFormat="1" applyFont="1" applyFill="1" applyBorder="1" applyAlignment="1">
      <alignment horizontal="center"/>
    </xf>
    <xf numFmtId="165" fontId="3" fillId="5" borderId="6" xfId="6" applyNumberFormat="1" applyFont="1" applyFill="1" applyBorder="1" applyAlignment="1">
      <alignment horizontal="center"/>
    </xf>
    <xf numFmtId="167" fontId="3" fillId="5" borderId="6" xfId="6" applyNumberFormat="1" applyFont="1" applyFill="1" applyBorder="1" applyAlignment="1">
      <alignment horizontal="center"/>
    </xf>
    <xf numFmtId="3" fontId="3" fillId="5" borderId="6" xfId="6" applyNumberFormat="1" applyFont="1" applyFill="1" applyBorder="1" applyAlignment="1">
      <alignment horizontal="center"/>
    </xf>
    <xf numFmtId="169" fontId="3" fillId="5" borderId="6" xfId="6" applyNumberFormat="1" applyFont="1" applyFill="1" applyBorder="1" applyAlignment="1">
      <alignment horizontal="center"/>
    </xf>
    <xf numFmtId="1" fontId="3" fillId="5" borderId="6" xfId="6" applyNumberFormat="1" applyFont="1" applyFill="1" applyBorder="1" applyAlignment="1">
      <alignment horizontal="center"/>
    </xf>
    <xf numFmtId="168" fontId="3" fillId="5" borderId="6" xfId="6" applyNumberFormat="1" applyFont="1" applyFill="1" applyBorder="1" applyAlignment="1">
      <alignment horizontal="center"/>
    </xf>
    <xf numFmtId="15" fontId="3" fillId="5" borderId="6" xfId="6" applyNumberFormat="1" applyFont="1" applyFill="1" applyBorder="1" applyAlignment="1">
      <alignment horizontal="center"/>
    </xf>
    <xf numFmtId="166" fontId="3" fillId="5" borderId="6" xfId="6" applyNumberFormat="1" applyFont="1" applyFill="1" applyBorder="1" applyAlignment="1">
      <alignment horizontal="center"/>
    </xf>
    <xf numFmtId="170" fontId="3" fillId="5" borderId="6" xfId="6" applyNumberFormat="1" applyFont="1" applyFill="1" applyBorder="1" applyAlignment="1">
      <alignment horizontal="center"/>
    </xf>
    <xf numFmtId="171" fontId="3" fillId="5" borderId="6" xfId="6" applyNumberFormat="1" applyFont="1" applyFill="1" applyBorder="1" applyAlignment="1">
      <alignment horizontal="center"/>
    </xf>
    <xf numFmtId="172" fontId="3" fillId="5" borderId="6" xfId="6" applyNumberFormat="1" applyFont="1" applyFill="1" applyBorder="1" applyAlignment="1">
      <alignment horizontal="center"/>
    </xf>
    <xf numFmtId="165" fontId="7" fillId="5" borderId="6" xfId="6" applyNumberFormat="1" applyFont="1" applyFill="1" applyBorder="1" applyAlignment="1">
      <alignment horizontal="center"/>
    </xf>
    <xf numFmtId="167" fontId="7" fillId="5" borderId="6" xfId="6" applyNumberFormat="1" applyFont="1" applyFill="1" applyBorder="1" applyAlignment="1">
      <alignment horizontal="center"/>
    </xf>
    <xf numFmtId="3" fontId="7" fillId="5" borderId="6" xfId="6" applyNumberFormat="1" applyFont="1" applyFill="1" applyBorder="1" applyAlignment="1">
      <alignment horizontal="center"/>
    </xf>
    <xf numFmtId="169" fontId="7" fillId="5" borderId="6" xfId="6" applyNumberFormat="1" applyFont="1" applyFill="1" applyBorder="1" applyAlignment="1">
      <alignment horizontal="center"/>
    </xf>
    <xf numFmtId="1" fontId="7" fillId="5" borderId="6" xfId="6" applyNumberFormat="1" applyFont="1" applyFill="1" applyBorder="1" applyAlignment="1">
      <alignment horizontal="center"/>
    </xf>
    <xf numFmtId="168" fontId="7" fillId="5" borderId="6" xfId="6" applyNumberFormat="1" applyFont="1" applyFill="1" applyBorder="1" applyAlignment="1">
      <alignment horizontal="center"/>
    </xf>
    <xf numFmtId="15" fontId="7" fillId="5" borderId="6" xfId="6" applyNumberFormat="1" applyFont="1" applyFill="1" applyBorder="1" applyAlignment="1">
      <alignment horizontal="center"/>
    </xf>
    <xf numFmtId="166" fontId="7" fillId="5" borderId="6" xfId="6" applyNumberFormat="1" applyFont="1" applyFill="1" applyBorder="1" applyAlignment="1">
      <alignment horizontal="center"/>
    </xf>
    <xf numFmtId="170" fontId="7" fillId="5" borderId="6" xfId="6" applyNumberFormat="1" applyFont="1" applyFill="1" applyBorder="1" applyAlignment="1">
      <alignment horizontal="center"/>
    </xf>
    <xf numFmtId="171" fontId="7" fillId="5" borderId="6" xfId="6" applyNumberFormat="1" applyFont="1" applyFill="1" applyBorder="1" applyAlignment="1">
      <alignment horizontal="center"/>
    </xf>
    <xf numFmtId="172" fontId="7" fillId="5" borderId="6" xfId="6" applyNumberFormat="1" applyFont="1" applyFill="1" applyBorder="1" applyAlignment="1">
      <alignment horizontal="center"/>
    </xf>
    <xf numFmtId="172" fontId="3" fillId="4" borderId="6" xfId="6" applyNumberFormat="1" applyFont="1" applyFill="1" applyBorder="1" applyAlignment="1">
      <alignment horizontal="center"/>
    </xf>
    <xf numFmtId="2" fontId="11" fillId="15" borderId="0" xfId="5" applyNumberFormat="1" applyFill="1" applyBorder="1"/>
    <xf numFmtId="168" fontId="11" fillId="8" borderId="0" xfId="5" applyNumberFormat="1" applyFill="1" applyBorder="1"/>
    <xf numFmtId="0" fontId="11" fillId="15" borderId="0" xfId="5" applyFill="1" applyBorder="1"/>
    <xf numFmtId="1" fontId="11" fillId="15" borderId="0" xfId="5" applyNumberFormat="1" applyFill="1" applyBorder="1"/>
    <xf numFmtId="0" fontId="13" fillId="14" borderId="0" xfId="5" applyFont="1" applyFill="1" applyAlignment="1">
      <alignment horizontal="right" vertical="center"/>
    </xf>
    <xf numFmtId="175" fontId="11" fillId="0" borderId="0" xfId="5" applyNumberFormat="1" applyAlignment="1">
      <alignment horizontal="right" vertical="center"/>
    </xf>
    <xf numFmtId="0" fontId="11" fillId="0" borderId="0" xfId="5" applyAlignment="1">
      <alignment horizontal="right" vertical="center"/>
    </xf>
    <xf numFmtId="0" fontId="1" fillId="8" borderId="11" xfId="0" applyFont="1" applyFill="1" applyBorder="1" applyAlignment="1">
      <alignment horizontal="center" vertical="center" wrapText="1"/>
    </xf>
    <xf numFmtId="0" fontId="1" fillId="8" borderId="12" xfId="0" applyFont="1" applyFill="1" applyBorder="1" applyAlignment="1">
      <alignment horizontal="center" vertical="center" wrapText="1"/>
    </xf>
    <xf numFmtId="0" fontId="1" fillId="8" borderId="11" xfId="4" applyFont="1" applyFill="1" applyBorder="1" applyAlignment="1">
      <alignment horizontal="center" vertical="center" wrapText="1"/>
    </xf>
    <xf numFmtId="0" fontId="1" fillId="8" borderId="12" xfId="4" applyFont="1" applyFill="1" applyBorder="1" applyAlignment="1">
      <alignment horizontal="center" vertical="center" wrapText="1"/>
    </xf>
    <xf numFmtId="0" fontId="21" fillId="0" borderId="6" xfId="6" applyFont="1" applyFill="1" applyBorder="1" applyAlignment="1">
      <alignment horizontal="center"/>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Eng_Info!$S$10</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Eng_Info!$R$11:$R$13</c:f>
              <c:numCache>
                <c:formatCode>0.00</c:formatCode>
                <c:ptCount val="3"/>
                <c:pt idx="0">
                  <c:v>12.5</c:v>
                </c:pt>
                <c:pt idx="1">
                  <c:v>18.75</c:v>
                </c:pt>
                <c:pt idx="2">
                  <c:v>25</c:v>
                </c:pt>
              </c:numCache>
            </c:numRef>
          </c:xVal>
          <c:yVal>
            <c:numRef>
              <c:f>Eng_Info!$S$11:$S$13</c:f>
              <c:numCache>
                <c:formatCode>General</c:formatCode>
                <c:ptCount val="3"/>
                <c:pt idx="0">
                  <c:v>10.91</c:v>
                </c:pt>
                <c:pt idx="1">
                  <c:v>15.81</c:v>
                </c:pt>
                <c:pt idx="2">
                  <c:v>20.88</c:v>
                </c:pt>
              </c:numCache>
            </c:numRef>
          </c:yVal>
          <c:smooth val="0"/>
          <c:extLst xmlns:c16r2="http://schemas.microsoft.com/office/drawing/2015/06/chart">
            <c:ext xmlns:c16="http://schemas.microsoft.com/office/drawing/2014/chart" uri="{C3380CC4-5D6E-409C-BE32-E72D297353CC}">
              <c16:uniqueId val="{00000000-5913-4808-8187-687D3BD7E891}"/>
            </c:ext>
          </c:extLst>
        </c:ser>
        <c:dLbls>
          <c:showLegendKey val="0"/>
          <c:showVal val="0"/>
          <c:showCatName val="0"/>
          <c:showSerName val="0"/>
          <c:showPercent val="0"/>
          <c:showBubbleSize val="0"/>
        </c:dLbls>
        <c:axId val="239880680"/>
        <c:axId val="239885776"/>
      </c:scatterChart>
      <c:valAx>
        <c:axId val="23988068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885776"/>
        <c:crosses val="autoZero"/>
        <c:crossBetween val="midCat"/>
      </c:valAx>
      <c:valAx>
        <c:axId val="239885776"/>
        <c:scaling>
          <c:orientation val="minMax"/>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88068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85264890111336"/>
                  <c:y val="4.38860033693092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Eng_Info!$R$17:$R$18</c:f>
              <c:numCache>
                <c:formatCode>0.0</c:formatCode>
                <c:ptCount val="2"/>
                <c:pt idx="0">
                  <c:v>12.5</c:v>
                </c:pt>
                <c:pt idx="1">
                  <c:v>25</c:v>
                </c:pt>
              </c:numCache>
            </c:numRef>
          </c:xVal>
          <c:yVal>
            <c:numRef>
              <c:f>Eng_Info!$S$17:$S$18</c:f>
              <c:numCache>
                <c:formatCode>0.00</c:formatCode>
                <c:ptCount val="2"/>
                <c:pt idx="0">
                  <c:v>77</c:v>
                </c:pt>
                <c:pt idx="1">
                  <c:v>80</c:v>
                </c:pt>
              </c:numCache>
            </c:numRef>
          </c:yVal>
          <c:smooth val="0"/>
          <c:extLst xmlns:c16r2="http://schemas.microsoft.com/office/drawing/2015/06/chart">
            <c:ext xmlns:c16="http://schemas.microsoft.com/office/drawing/2014/chart" uri="{C3380CC4-5D6E-409C-BE32-E72D297353CC}">
              <c16:uniqueId val="{00000001-A745-41F8-91BF-A77E66E3FB83}"/>
            </c:ext>
          </c:extLst>
        </c:ser>
        <c:dLbls>
          <c:showLegendKey val="0"/>
          <c:showVal val="0"/>
          <c:showCatName val="0"/>
          <c:showSerName val="0"/>
          <c:showPercent val="0"/>
          <c:showBubbleSize val="0"/>
        </c:dLbls>
        <c:axId val="239885384"/>
        <c:axId val="239881072"/>
      </c:scatterChart>
      <c:valAx>
        <c:axId val="23988538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881072"/>
        <c:crosses val="autoZero"/>
        <c:crossBetween val="midCat"/>
      </c:valAx>
      <c:valAx>
        <c:axId val="239881072"/>
        <c:scaling>
          <c:orientation val="minMax"/>
          <c:max val="81"/>
          <c:min val="7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88538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Eng_Info!$S$20</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Eng_Info!$R$21:$R$22</c:f>
              <c:numCache>
                <c:formatCode>0.0</c:formatCode>
                <c:ptCount val="2"/>
                <c:pt idx="0">
                  <c:v>12.5</c:v>
                </c:pt>
                <c:pt idx="1">
                  <c:v>25</c:v>
                </c:pt>
              </c:numCache>
            </c:numRef>
          </c:xVal>
          <c:yVal>
            <c:numRef>
              <c:f>Eng_Info!$S$21:$S$22</c:f>
              <c:numCache>
                <c:formatCode>0.0</c:formatCode>
                <c:ptCount val="2"/>
                <c:pt idx="0">
                  <c:v>533</c:v>
                </c:pt>
                <c:pt idx="1">
                  <c:v>535</c:v>
                </c:pt>
              </c:numCache>
            </c:numRef>
          </c:yVal>
          <c:smooth val="0"/>
          <c:extLst xmlns:c16r2="http://schemas.microsoft.com/office/drawing/2015/06/chart">
            <c:ext xmlns:c16="http://schemas.microsoft.com/office/drawing/2014/chart" uri="{C3380CC4-5D6E-409C-BE32-E72D297353CC}">
              <c16:uniqueId val="{00000001-B89E-4937-B7FA-B8049D8B92F5}"/>
            </c:ext>
          </c:extLst>
        </c:ser>
        <c:dLbls>
          <c:showLegendKey val="0"/>
          <c:showVal val="0"/>
          <c:showCatName val="0"/>
          <c:showSerName val="0"/>
          <c:showPercent val="0"/>
          <c:showBubbleSize val="0"/>
        </c:dLbls>
        <c:axId val="239875584"/>
        <c:axId val="239877936"/>
      </c:scatterChart>
      <c:valAx>
        <c:axId val="23987558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877936"/>
        <c:crosses val="autoZero"/>
        <c:crossBetween val="midCat"/>
      </c:valAx>
      <c:valAx>
        <c:axId val="23987793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87558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Eng_Info!$S$24</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Eng_Info!$R$25:$R$26</c:f>
              <c:numCache>
                <c:formatCode>0.0</c:formatCode>
                <c:ptCount val="2"/>
                <c:pt idx="0">
                  <c:v>12.5</c:v>
                </c:pt>
                <c:pt idx="1">
                  <c:v>25</c:v>
                </c:pt>
              </c:numCache>
            </c:numRef>
          </c:xVal>
          <c:yVal>
            <c:numRef>
              <c:f>Eng_Info!$S$25:$S$26</c:f>
              <c:numCache>
                <c:formatCode>0.0</c:formatCode>
                <c:ptCount val="2"/>
                <c:pt idx="0">
                  <c:v>785.2</c:v>
                </c:pt>
                <c:pt idx="1">
                  <c:v>839.1</c:v>
                </c:pt>
              </c:numCache>
            </c:numRef>
          </c:yVal>
          <c:smooth val="0"/>
          <c:extLst xmlns:c16r2="http://schemas.microsoft.com/office/drawing/2015/06/chart">
            <c:ext xmlns:c16="http://schemas.microsoft.com/office/drawing/2014/chart" uri="{C3380CC4-5D6E-409C-BE32-E72D297353CC}">
              <c16:uniqueId val="{00000001-0E47-4800-879D-A21A12CE8835}"/>
            </c:ext>
          </c:extLst>
        </c:ser>
        <c:dLbls>
          <c:showLegendKey val="0"/>
          <c:showVal val="0"/>
          <c:showCatName val="0"/>
          <c:showSerName val="0"/>
          <c:showPercent val="0"/>
          <c:showBubbleSize val="0"/>
        </c:dLbls>
        <c:axId val="239890480"/>
        <c:axId val="239892832"/>
      </c:scatterChart>
      <c:valAx>
        <c:axId val="23989048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892832"/>
        <c:crosses val="autoZero"/>
        <c:crossBetween val="midCat"/>
      </c:valAx>
      <c:valAx>
        <c:axId val="23989283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89048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45n47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12.5</c:v>
                </c:pt>
                <c:pt idx="1">
                  <c:v>18.75</c:v>
                </c:pt>
                <c:pt idx="2">
                  <c:v>25</c:v>
                </c:pt>
              </c:numCache>
            </c:numRef>
          </c:xVal>
          <c:yVal>
            <c:numRef>
              <c:f>Eng_Info!$AI$5:$AI$7</c:f>
              <c:numCache>
                <c:formatCode>General</c:formatCode>
                <c:ptCount val="3"/>
                <c:pt idx="0">
                  <c:v>0.95</c:v>
                </c:pt>
                <c:pt idx="1">
                  <c:v>3.33</c:v>
                </c:pt>
                <c:pt idx="2">
                  <c:v>5.7</c:v>
                </c:pt>
              </c:numCache>
            </c:numRef>
          </c:yVal>
          <c:smooth val="0"/>
          <c:extLst xmlns:c16r2="http://schemas.microsoft.com/office/drawing/2015/06/chart">
            <c:ext xmlns:c16="http://schemas.microsoft.com/office/drawing/2014/chart" uri="{C3380CC4-5D6E-409C-BE32-E72D297353CC}">
              <c16:uniqueId val="{00000001-A2EA-4623-8520-CF1A0648D51B}"/>
            </c:ext>
          </c:extLst>
        </c:ser>
        <c:dLbls>
          <c:showLegendKey val="0"/>
          <c:showVal val="0"/>
          <c:showCatName val="0"/>
          <c:showSerName val="0"/>
          <c:showPercent val="0"/>
          <c:showBubbleSize val="0"/>
        </c:dLbls>
        <c:axId val="239888128"/>
        <c:axId val="239895968"/>
      </c:scatterChart>
      <c:valAx>
        <c:axId val="23988812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895968"/>
        <c:crosses val="autoZero"/>
        <c:crossBetween val="midCat"/>
      </c:valAx>
      <c:valAx>
        <c:axId val="239895968"/>
        <c:scaling>
          <c:orientation val="minMax"/>
          <c:max val="7"/>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88812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Eng_Info!$S$28</c:f>
              <c:strCache>
                <c:ptCount val="1"/>
                <c:pt idx="0">
                  <c:v>PP Losses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9906583552055993"/>
                  <c:y val="-0.446042942548848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Eng_Info!$R$29:$R$30</c:f>
              <c:numCache>
                <c:formatCode>0.0</c:formatCode>
                <c:ptCount val="2"/>
                <c:pt idx="0">
                  <c:v>12.5</c:v>
                </c:pt>
                <c:pt idx="1">
                  <c:v>25</c:v>
                </c:pt>
              </c:numCache>
            </c:numRef>
          </c:xVal>
          <c:yVal>
            <c:numRef>
              <c:f>Eng_Info!$S$29:$S$30</c:f>
              <c:numCache>
                <c:formatCode>0.00</c:formatCode>
                <c:ptCount val="2"/>
                <c:pt idx="0">
                  <c:v>8.75</c:v>
                </c:pt>
                <c:pt idx="1">
                  <c:v>2.75</c:v>
                </c:pt>
              </c:numCache>
            </c:numRef>
          </c:yVal>
          <c:smooth val="0"/>
          <c:extLst xmlns:c16r2="http://schemas.microsoft.com/office/drawing/2015/06/chart">
            <c:ext xmlns:c16="http://schemas.microsoft.com/office/drawing/2014/chart" uri="{C3380CC4-5D6E-409C-BE32-E72D297353CC}">
              <c16:uniqueId val="{00000001-94C1-4E7A-AB01-8C2CF1FE548E}"/>
            </c:ext>
          </c:extLst>
        </c:ser>
        <c:dLbls>
          <c:showLegendKey val="0"/>
          <c:showVal val="0"/>
          <c:showCatName val="0"/>
          <c:showSerName val="0"/>
          <c:showPercent val="0"/>
          <c:showBubbleSize val="0"/>
        </c:dLbls>
        <c:axId val="239898712"/>
        <c:axId val="239887736"/>
      </c:scatterChart>
      <c:valAx>
        <c:axId val="23989871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887736"/>
        <c:crosses val="autoZero"/>
        <c:crossBetween val="midCat"/>
      </c:valAx>
      <c:valAx>
        <c:axId val="239887736"/>
        <c:scaling>
          <c:orientation val="minMax"/>
          <c:min val="2"/>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89871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Eng_Info!$S$32</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32301509186351707"/>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Eng_Info!$R$33:$R$34</c:f>
              <c:numCache>
                <c:formatCode>0.0</c:formatCode>
                <c:ptCount val="2"/>
                <c:pt idx="0">
                  <c:v>12.5</c:v>
                </c:pt>
                <c:pt idx="1">
                  <c:v>25</c:v>
                </c:pt>
              </c:numCache>
            </c:numRef>
          </c:xVal>
          <c:yVal>
            <c:numRef>
              <c:f>Eng_Info!$S$33:$S$34</c:f>
              <c:numCache>
                <c:formatCode>0</c:formatCode>
                <c:ptCount val="2"/>
                <c:pt idx="0">
                  <c:v>1590</c:v>
                </c:pt>
                <c:pt idx="1">
                  <c:v>2450</c:v>
                </c:pt>
              </c:numCache>
            </c:numRef>
          </c:yVal>
          <c:smooth val="0"/>
          <c:extLst xmlns:c16r2="http://schemas.microsoft.com/office/drawing/2015/06/chart">
            <c:ext xmlns:c16="http://schemas.microsoft.com/office/drawing/2014/chart" uri="{C3380CC4-5D6E-409C-BE32-E72D297353CC}">
              <c16:uniqueId val="{00000001-F08C-46D2-A56A-AFCDAD435B77}"/>
            </c:ext>
          </c:extLst>
        </c:ser>
        <c:dLbls>
          <c:showLegendKey val="0"/>
          <c:showVal val="0"/>
          <c:showCatName val="0"/>
          <c:showSerName val="0"/>
          <c:showPercent val="0"/>
          <c:showBubbleSize val="0"/>
        </c:dLbls>
        <c:axId val="239899104"/>
        <c:axId val="239889304"/>
      </c:scatterChart>
      <c:valAx>
        <c:axId val="23989910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889304"/>
        <c:crosses val="autoZero"/>
        <c:crossBetween val="midCat"/>
      </c:valAx>
      <c:valAx>
        <c:axId val="239889304"/>
        <c:scaling>
          <c:orientation val="minMax"/>
          <c:min val="15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89910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314960</xdr:colOff>
      <xdr:row>11</xdr:row>
      <xdr:rowOff>136106</xdr:rowOff>
    </xdr:from>
    <xdr:to>
      <xdr:col>15</xdr:col>
      <xdr:colOff>345440</xdr:colOff>
      <xdr:row>26</xdr:row>
      <xdr:rowOff>115786</xdr:rowOff>
    </xdr:to>
    <xdr:graphicFrame macro="">
      <xdr:nvGraphicFramePr>
        <xdr:cNvPr id="2" name="Chart 1">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a16="http://schemas.microsoft.com/office/drawing/2014/main" xmlns=""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214943</xdr:colOff>
      <xdr:row>10</xdr:row>
      <xdr:rowOff>21639</xdr:rowOff>
    </xdr:from>
    <xdr:to>
      <xdr:col>37</xdr:col>
      <xdr:colOff>753423</xdr:colOff>
      <xdr:row>25</xdr:row>
      <xdr:rowOff>1319</xdr:rowOff>
    </xdr:to>
    <xdr:graphicFrame macro="">
      <xdr:nvGraphicFramePr>
        <xdr:cNvPr id="6" name="Chart 5">
          <a:extLst>
            <a:ext uri="{FF2B5EF4-FFF2-40B4-BE49-F238E27FC236}">
              <a16:creationId xmlns:a16="http://schemas.microsoft.com/office/drawing/2014/main" xmlns=""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314960</xdr:colOff>
      <xdr:row>27</xdr:row>
      <xdr:rowOff>13856</xdr:rowOff>
    </xdr:from>
    <xdr:to>
      <xdr:col>15</xdr:col>
      <xdr:colOff>345440</xdr:colOff>
      <xdr:row>42</xdr:row>
      <xdr:rowOff>13856</xdr:rowOff>
    </xdr:to>
    <xdr:graphicFrame macro="">
      <xdr:nvGraphicFramePr>
        <xdr:cNvPr id="7" name="Chart 6">
          <a:extLst>
            <a:ext uri="{FF2B5EF4-FFF2-40B4-BE49-F238E27FC236}">
              <a16:creationId xmlns:a16="http://schemas.microsoft.com/office/drawing/2014/main" xmlns=""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110044</xdr:colOff>
      <xdr:row>20</xdr:row>
      <xdr:rowOff>91178</xdr:rowOff>
    </xdr:from>
    <xdr:to>
      <xdr:col>7</xdr:col>
      <xdr:colOff>1058882</xdr:colOff>
      <xdr:row>35</xdr:row>
      <xdr:rowOff>91178</xdr:rowOff>
    </xdr:to>
    <xdr:graphicFrame macro="">
      <xdr:nvGraphicFramePr>
        <xdr:cNvPr id="8" name="Chart 7">
          <a:extLst>
            <a:ext uri="{FF2B5EF4-FFF2-40B4-BE49-F238E27FC236}">
              <a16:creationId xmlns:a16="http://schemas.microsoft.com/office/drawing/2014/main" xmlns=""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19</xdr:col>
      <xdr:colOff>207325</xdr:colOff>
      <xdr:row>27</xdr:row>
      <xdr:rowOff>145845</xdr:rowOff>
    </xdr:from>
    <xdr:to>
      <xdr:col>33</xdr:col>
      <xdr:colOff>435924</xdr:colOff>
      <xdr:row>36</xdr:row>
      <xdr:rowOff>88319</xdr:rowOff>
    </xdr:to>
    <xdr:pic>
      <xdr:nvPicPr>
        <xdr:cNvPr id="2" name="Picture 1">
          <a:extLst>
            <a:ext uri="{FF2B5EF4-FFF2-40B4-BE49-F238E27FC236}">
              <a16:creationId xmlns:a16="http://schemas.microsoft.com/office/drawing/2014/main" xmlns="" id="{00000000-0008-0000-0400-000002000000}"/>
            </a:ext>
          </a:extLst>
        </xdr:cNvPr>
        <xdr:cNvPicPr>
          <a:picLocks noChangeAspect="1"/>
        </xdr:cNvPicPr>
      </xdr:nvPicPr>
      <xdr:blipFill>
        <a:blip xmlns:r="http://schemas.openxmlformats.org/officeDocument/2006/relationships" r:embed="rId1"/>
        <a:stretch>
          <a:fillRect/>
        </a:stretch>
      </xdr:blipFill>
      <xdr:spPr>
        <a:xfrm>
          <a:off x="11789725" y="5083605"/>
          <a:ext cx="8762999" cy="1588394"/>
        </a:xfrm>
        <a:prstGeom prst="rect">
          <a:avLst/>
        </a:prstGeom>
      </xdr:spPr>
    </xdr:pic>
    <xdr:clientData/>
  </xdr:twoCellAnchor>
  <xdr:twoCellAnchor editAs="oneCell">
    <xdr:from>
      <xdr:col>0</xdr:col>
      <xdr:colOff>0</xdr:colOff>
      <xdr:row>0</xdr:row>
      <xdr:rowOff>0</xdr:rowOff>
    </xdr:from>
    <xdr:to>
      <xdr:col>18</xdr:col>
      <xdr:colOff>562214</xdr:colOff>
      <xdr:row>34</xdr:row>
      <xdr:rowOff>139181</xdr:rowOff>
    </xdr:to>
    <xdr:pic>
      <xdr:nvPicPr>
        <xdr:cNvPr id="3" name="Picture 2">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2"/>
        <a:stretch>
          <a:fillRect/>
        </a:stretch>
      </xdr:blipFill>
      <xdr:spPr>
        <a:xfrm>
          <a:off x="0" y="0"/>
          <a:ext cx="11535014" cy="6357101"/>
        </a:xfrm>
        <a:prstGeom prst="rect">
          <a:avLst/>
        </a:prstGeom>
      </xdr:spPr>
    </xdr:pic>
    <xdr:clientData/>
  </xdr:twoCellAnchor>
  <xdr:twoCellAnchor editAs="oneCell">
    <xdr:from>
      <xdr:col>19</xdr:col>
      <xdr:colOff>227609</xdr:colOff>
      <xdr:row>0</xdr:row>
      <xdr:rowOff>0</xdr:rowOff>
    </xdr:from>
    <xdr:to>
      <xdr:col>33</xdr:col>
      <xdr:colOff>405739</xdr:colOff>
      <xdr:row>27</xdr:row>
      <xdr:rowOff>17982</xdr:rowOff>
    </xdr:to>
    <xdr:pic>
      <xdr:nvPicPr>
        <xdr:cNvPr id="4" name="Picture 3">
          <a:extLst>
            <a:ext uri="{FF2B5EF4-FFF2-40B4-BE49-F238E27FC236}">
              <a16:creationId xmlns:a16="http://schemas.microsoft.com/office/drawing/2014/main" xmlns="" id="{00000000-0008-0000-0400-000004000000}"/>
            </a:ext>
          </a:extLst>
        </xdr:cNvPr>
        <xdr:cNvPicPr>
          <a:picLocks noChangeAspect="1"/>
        </xdr:cNvPicPr>
      </xdr:nvPicPr>
      <xdr:blipFill>
        <a:blip xmlns:r="http://schemas.openxmlformats.org/officeDocument/2006/relationships" r:embed="rId3"/>
        <a:stretch>
          <a:fillRect/>
        </a:stretch>
      </xdr:blipFill>
      <xdr:spPr>
        <a:xfrm>
          <a:off x="11810009" y="0"/>
          <a:ext cx="8712530" cy="49557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2724"/>
  <sheetViews>
    <sheetView topLeftCell="B1" workbookViewId="0">
      <selection activeCell="F9" sqref="F9"/>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5401</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12450</v>
      </c>
      <c r="E10" s="150">
        <f t="shared" si="0"/>
        <v>24500</v>
      </c>
      <c r="F10" s="111">
        <f>VLOOKUP(B10,input!$I$3:$J$32,2,FALSE)</f>
        <v>24500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65</v>
      </c>
      <c r="F23" s="111">
        <f>VLOOKUP(B23,input!$I$3:$J$32,2,FALSE)</f>
        <v>65</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54.126670837402344</v>
      </c>
      <c r="E26" s="150">
        <f t="shared" si="0"/>
        <v>54.126670837402344</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785.20001220703125</v>
      </c>
      <c r="E28" s="150">
        <f t="shared" si="0"/>
        <v>836.94399999999996</v>
      </c>
      <c r="F28" s="111">
        <f>VLOOKUP(B28,input!$I$3:$J$32,2,FALSE)</f>
        <v>836.94399999999996</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8.75</v>
      </c>
      <c r="E51" s="150">
        <f t="shared" si="0"/>
        <v>2.99</v>
      </c>
      <c r="F51" s="111">
        <f>VLOOKUP(B51,input!$I$3:$J$32,2,FALSE)</f>
        <v>2.99</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0.47937613725662231</v>
      </c>
      <c r="E59" s="150">
        <f t="shared" si="0"/>
        <v>0.47937613725662231</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2.0018713474273682</v>
      </c>
      <c r="E71" s="150">
        <f t="shared" si="0"/>
        <v>2.0018713474273682</v>
      </c>
      <c r="F71" s="111" t="e">
        <f>VLOOKUP(B71,input!$I$3:$J$32,2,FALSE)</f>
        <v>#N/A</v>
      </c>
    </row>
    <row r="72" spans="1:6" ht="30">
      <c r="A72" s="115" t="s">
        <v>148</v>
      </c>
      <c r="B72" s="124" t="s">
        <v>149</v>
      </c>
      <c r="C72" s="129" t="s">
        <v>65</v>
      </c>
      <c r="D72" s="173">
        <v>4.1062630771193653E-6</v>
      </c>
      <c r="E72" s="150">
        <f t="shared" ref="E72:E135" si="1">_xlfn.IFNA(F72,D72)</f>
        <v>4.1062630771193653E-6</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30.395669937133789</v>
      </c>
      <c r="E74" s="150">
        <f t="shared" si="1"/>
        <v>30.395669937133789</v>
      </c>
      <c r="F74" s="111" t="e">
        <f>VLOOKUP(B74,input!$I$3:$J$32,2,FALSE)</f>
        <v>#N/A</v>
      </c>
    </row>
    <row r="75" spans="1:6" ht="45">
      <c r="A75" s="115" t="s">
        <v>155</v>
      </c>
      <c r="B75" s="124" t="s">
        <v>156</v>
      </c>
      <c r="C75" s="129" t="s">
        <v>65</v>
      </c>
      <c r="D75" s="148">
        <v>80.226669311523438</v>
      </c>
      <c r="E75" s="150">
        <f t="shared" si="1"/>
        <v>80.226669311523438</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7">
        <v>0.84127217531204224</v>
      </c>
      <c r="E85" s="150">
        <f t="shared" si="1"/>
        <v>0.84127217531204224</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11.304373741149902</v>
      </c>
      <c r="E88" s="150">
        <f t="shared" si="1"/>
        <v>11.304373741149902</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7">
        <v>0.81240636110305786</v>
      </c>
      <c r="E99" s="150">
        <f t="shared" si="1"/>
        <v>0.81240636110305786</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6">
        <v>7.5362496376037598</v>
      </c>
      <c r="E102" s="150">
        <f t="shared" si="1"/>
        <v>7.5362496376037598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17165.88</v>
      </c>
      <c r="F136" s="111">
        <f>VLOOKUP(B136,input!$I$3:$J$32,2,FALSE)</f>
        <v>17165.88</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2.9425220489501953</v>
      </c>
      <c r="E163" s="150">
        <f t="shared" si="2"/>
        <v>2.9425220489501953</v>
      </c>
      <c r="F163" s="111" t="e">
        <f>VLOOKUP(B163,input!$I$3:$J$32,2,FALSE)</f>
        <v>#N/A</v>
      </c>
    </row>
    <row r="164" spans="1:6" ht="30">
      <c r="A164" s="115" t="s">
        <v>339</v>
      </c>
      <c r="B164" s="124" t="s">
        <v>340</v>
      </c>
      <c r="C164" s="129" t="s">
        <v>20</v>
      </c>
      <c r="D164" s="147">
        <v>0.56026709079742432</v>
      </c>
      <c r="E164" s="150">
        <f t="shared" si="2"/>
        <v>0.56026709079742432</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0.99299997091293335</v>
      </c>
      <c r="E227" s="150">
        <f t="shared" si="3"/>
        <v>0.99299997091293335</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8.75</v>
      </c>
      <c r="E249" s="150">
        <f t="shared" si="3"/>
        <v>2.99</v>
      </c>
      <c r="F249" s="111">
        <f>VLOOKUP(B249,input!$I$3:$J$32,2,FALSE)</f>
        <v>2.99</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533</v>
      </c>
      <c r="E252" s="150">
        <f t="shared" si="3"/>
        <v>534.91999999999996</v>
      </c>
      <c r="F252" s="111">
        <f>VLOOKUP(B252,input!$I$3:$J$32,2,FALSE)</f>
        <v>534.91999999999996</v>
      </c>
    </row>
    <row r="253" spans="1:6" ht="45">
      <c r="A253" s="115" t="s">
        <v>517</v>
      </c>
      <c r="B253" s="124" t="s">
        <v>518</v>
      </c>
      <c r="C253" s="129" t="s">
        <v>45</v>
      </c>
      <c r="D253" s="146">
        <v>8.75</v>
      </c>
      <c r="E253" s="150">
        <f t="shared" si="3"/>
        <v>2.99</v>
      </c>
      <c r="F253" s="111">
        <f>VLOOKUP(B253,input!$I$3:$J$32,2,FALSE)</f>
        <v>2.99</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29</v>
      </c>
      <c r="F268" s="111">
        <f>VLOOKUP(B268,input!$I$3:$J$32,2,FALSE)</f>
        <v>29</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1590</v>
      </c>
      <c r="E281" s="150">
        <f t="shared" si="4"/>
        <v>2415.6</v>
      </c>
      <c r="F281" s="111">
        <f>VLOOKUP(B281,input!$I$3:$J$32,2,FALSE)</f>
        <v>2415.6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7">
        <v>0.95000004768371582</v>
      </c>
      <c r="E283" s="150">
        <f t="shared" si="4"/>
        <v>5.5117000000000012</v>
      </c>
      <c r="F283" s="111">
        <f>VLOOKUP(B283,input!$I$3:$J$32,2,FALSE)</f>
        <v>5.5117000000000012</v>
      </c>
    </row>
    <row r="284" spans="1:6" ht="45">
      <c r="A284" s="115" t="s">
        <v>579</v>
      </c>
      <c r="B284" s="124" t="s">
        <v>580</v>
      </c>
      <c r="C284" s="129" t="s">
        <v>20</v>
      </c>
      <c r="D284" s="147">
        <v>0.95000004768371582</v>
      </c>
      <c r="E284" s="150">
        <f t="shared" si="4"/>
        <v>5.5117000000000012</v>
      </c>
      <c r="F284" s="111">
        <f>VLOOKUP(B284,input!$I$3:$J$32,2,FALSE)</f>
        <v>5.5117000000000012</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77</v>
      </c>
      <c r="E308" s="150">
        <f t="shared" si="4"/>
        <v>79.88</v>
      </c>
      <c r="F308" s="111">
        <f>VLOOKUP(B308,input!$I$3:$J$32,2,FALSE)</f>
        <v>79.88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27.579999923706055</v>
      </c>
      <c r="E317" s="150">
        <f t="shared" si="4"/>
        <v>28.607024999999997</v>
      </c>
      <c r="F317" s="111">
        <f>VLOOKUP(B317,input!$I$3:$J$32,2,FALSE)</f>
        <v>28.607024999999997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13.829999923706055</v>
      </c>
      <c r="E326" s="150">
        <f t="shared" si="4"/>
        <v>14.348444999999998</v>
      </c>
      <c r="F326" s="111">
        <f>VLOOKUP(B326,input!$I$3:$J$32,2,FALSE)</f>
        <v>14.348444999999998</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7.0900001525878906</v>
      </c>
      <c r="E335" s="150">
        <f t="shared" si="5"/>
        <v>7.3589449999999994</v>
      </c>
      <c r="F335" s="111">
        <f>VLOOKUP(B335,input!$I$3:$J$32,2,FALSE)</f>
        <v>7.3589449999999994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3.0299997329711914</v>
      </c>
      <c r="E344" s="150">
        <f t="shared" si="5"/>
        <v>3.1452749999999998</v>
      </c>
      <c r="F344" s="111">
        <f>VLOOKUP(B344,input!$I$3:$J$32,2,FALSE)</f>
        <v>3.1452749999999998</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1.2899999618530273</v>
      </c>
      <c r="E353" s="150">
        <f t="shared" si="5"/>
        <v>1.33799</v>
      </c>
      <c r="F353" s="111">
        <f>VLOOKUP(B353,input!$I$3:$J$32,2,FALSE)</f>
        <v>1.33799</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0.50999999046325684</v>
      </c>
      <c r="E362" s="150">
        <f t="shared" si="5"/>
        <v>0.52920500000000004</v>
      </c>
      <c r="F362" s="111">
        <f>VLOOKUP(B362,input!$I$3:$J$32,2,FALSE)</f>
        <v>0.52920500000000004</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12433.2373046875</v>
      </c>
      <c r="E379" s="164">
        <v>12433.2373046875</v>
      </c>
    </row>
    <row r="380" spans="1:6">
      <c r="A380" s="115" t="s">
        <v>769</v>
      </c>
      <c r="B380" s="125" t="s">
        <v>770</v>
      </c>
      <c r="C380" s="130" t="s">
        <v>15</v>
      </c>
      <c r="D380" s="153">
        <v>10843.2373046875</v>
      </c>
      <c r="E380" s="164">
        <v>10843.2373046875</v>
      </c>
    </row>
    <row r="381" spans="1:6" ht="30">
      <c r="A381" s="115" t="s">
        <v>771</v>
      </c>
      <c r="B381" s="125" t="s">
        <v>772</v>
      </c>
      <c r="C381" s="130" t="s">
        <v>15</v>
      </c>
      <c r="D381" s="154">
        <v>1590</v>
      </c>
      <c r="E381" s="165">
        <v>1590</v>
      </c>
    </row>
    <row r="382" spans="1:6">
      <c r="A382" s="115" t="s">
        <v>773</v>
      </c>
      <c r="B382" s="125" t="s">
        <v>774</v>
      </c>
      <c r="C382" s="130" t="s">
        <v>15</v>
      </c>
      <c r="D382" s="154">
        <v>1590</v>
      </c>
      <c r="E382" s="165">
        <v>1590</v>
      </c>
    </row>
    <row r="383" spans="1:6">
      <c r="A383" s="115" t="s">
        <v>775</v>
      </c>
      <c r="B383" s="125" t="s">
        <v>776</v>
      </c>
      <c r="C383" s="130" t="s">
        <v>15</v>
      </c>
      <c r="D383" s="155">
        <v>0</v>
      </c>
      <c r="E383" s="166">
        <v>0</v>
      </c>
    </row>
    <row r="384" spans="1:6" ht="30">
      <c r="A384" s="115" t="s">
        <v>777</v>
      </c>
      <c r="B384" s="125" t="s">
        <v>778</v>
      </c>
      <c r="C384" s="130" t="s">
        <v>45</v>
      </c>
      <c r="D384" s="152">
        <v>27.067621231079102</v>
      </c>
      <c r="E384" s="163">
        <v>27.067621231079102</v>
      </c>
    </row>
    <row r="385" spans="1:5">
      <c r="A385" s="115" t="s">
        <v>779</v>
      </c>
      <c r="B385" s="125" t="s">
        <v>780</v>
      </c>
      <c r="C385" s="130" t="s">
        <v>781</v>
      </c>
      <c r="D385" s="153">
        <v>13300.0224609375</v>
      </c>
      <c r="E385" s="164">
        <v>13300.0224609375</v>
      </c>
    </row>
    <row r="386" spans="1:5">
      <c r="A386" s="115" t="s">
        <v>782</v>
      </c>
      <c r="B386" s="125" t="s">
        <v>783</v>
      </c>
      <c r="C386" s="130" t="s">
        <v>45</v>
      </c>
      <c r="D386" s="152">
        <v>23.606134414672852</v>
      </c>
      <c r="E386" s="163">
        <v>23.606134414672852</v>
      </c>
    </row>
    <row r="387" spans="1:5">
      <c r="A387" s="115" t="s">
        <v>784</v>
      </c>
      <c r="B387" s="125" t="s">
        <v>785</v>
      </c>
      <c r="C387" s="130" t="s">
        <v>781</v>
      </c>
      <c r="D387" s="153">
        <v>15250.2734375</v>
      </c>
      <c r="E387" s="164">
        <v>15250.2734375</v>
      </c>
    </row>
    <row r="388" spans="1:5">
      <c r="A388" s="115" t="s">
        <v>786</v>
      </c>
      <c r="B388" s="125" t="s">
        <v>787</v>
      </c>
      <c r="C388" s="130" t="s">
        <v>15</v>
      </c>
      <c r="D388" s="153">
        <v>45933.98046875</v>
      </c>
      <c r="E388" s="164">
        <v>45933.98046875</v>
      </c>
    </row>
    <row r="389" spans="1:5">
      <c r="A389" s="115" t="s">
        <v>788</v>
      </c>
      <c r="B389" s="125" t="s">
        <v>789</v>
      </c>
      <c r="C389" s="130" t="s">
        <v>15</v>
      </c>
      <c r="D389" s="155">
        <v>0</v>
      </c>
      <c r="E389" s="166">
        <v>0</v>
      </c>
    </row>
    <row r="390" spans="1:5">
      <c r="A390" s="115" t="s">
        <v>790</v>
      </c>
      <c r="B390" s="125" t="s">
        <v>791</v>
      </c>
      <c r="C390" s="130" t="s">
        <v>45</v>
      </c>
      <c r="D390" s="152">
        <v>23.606134414672852</v>
      </c>
      <c r="E390" s="163">
        <v>23.606134414672852</v>
      </c>
    </row>
    <row r="391" spans="1:5">
      <c r="A391" s="115" t="s">
        <v>792</v>
      </c>
      <c r="B391" s="125" t="s">
        <v>793</v>
      </c>
      <c r="C391" s="130" t="s">
        <v>45</v>
      </c>
      <c r="D391" s="152">
        <v>23.606134414672852</v>
      </c>
      <c r="E391" s="163">
        <v>23.606134414672852</v>
      </c>
    </row>
    <row r="392" spans="1:5" ht="30">
      <c r="A392" s="115" t="s">
        <v>794</v>
      </c>
      <c r="B392" s="125" t="s">
        <v>795</v>
      </c>
      <c r="C392" s="130" t="s">
        <v>45</v>
      </c>
      <c r="D392" s="152">
        <v>21.357725143432617</v>
      </c>
      <c r="E392" s="163">
        <v>21.357725143432617</v>
      </c>
    </row>
    <row r="393" spans="1:5">
      <c r="A393" s="115" t="s">
        <v>796</v>
      </c>
      <c r="B393" s="125" t="s">
        <v>797</v>
      </c>
      <c r="C393" s="130" t="s">
        <v>781</v>
      </c>
      <c r="D393" s="153">
        <v>16855.728515625</v>
      </c>
      <c r="E393" s="164">
        <v>16855.728515625</v>
      </c>
    </row>
    <row r="394" spans="1:5" ht="30">
      <c r="A394" s="115" t="s">
        <v>798</v>
      </c>
      <c r="B394" s="125" t="s">
        <v>799</v>
      </c>
      <c r="C394" s="130" t="s">
        <v>15</v>
      </c>
      <c r="D394" s="153">
        <v>50769.62890625</v>
      </c>
      <c r="E394" s="164">
        <v>50769.62890625</v>
      </c>
    </row>
    <row r="395" spans="1:5" ht="30">
      <c r="A395" s="115" t="s">
        <v>800</v>
      </c>
      <c r="B395" s="125" t="s">
        <v>801</v>
      </c>
      <c r="C395" s="130" t="s">
        <v>15</v>
      </c>
      <c r="D395" s="153">
        <v>45933.98046875</v>
      </c>
      <c r="E395" s="164">
        <v>45933.98046875</v>
      </c>
    </row>
    <row r="396" spans="1:5" ht="30">
      <c r="A396" s="115" t="s">
        <v>802</v>
      </c>
      <c r="B396" s="125" t="s">
        <v>803</v>
      </c>
      <c r="C396" s="130" t="s">
        <v>45</v>
      </c>
      <c r="D396" s="152">
        <v>23.606134414672852</v>
      </c>
      <c r="E396" s="163">
        <v>23.606134414672852</v>
      </c>
    </row>
    <row r="397" spans="1:5">
      <c r="A397" s="115" t="s">
        <v>804</v>
      </c>
      <c r="B397" s="125" t="s">
        <v>805</v>
      </c>
      <c r="C397" s="130" t="s">
        <v>20</v>
      </c>
      <c r="D397" s="158">
        <v>0.59099858999252319</v>
      </c>
      <c r="E397" s="169">
        <v>0.59099858999252319</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45933.98046875</v>
      </c>
      <c r="E401" s="164">
        <v>45933.98046875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50769.62890625</v>
      </c>
      <c r="E404" s="164">
        <v>50769.62890625</v>
      </c>
    </row>
    <row r="405" spans="1:5">
      <c r="A405" s="115" t="s">
        <v>820</v>
      </c>
      <c r="B405" s="125" t="s">
        <v>821</v>
      </c>
      <c r="C405" s="130" t="s">
        <v>320</v>
      </c>
      <c r="D405" s="151">
        <v>2.6941852569580078</v>
      </c>
      <c r="E405" s="162">
        <v>2.6941852569580078</v>
      </c>
    </row>
    <row r="406" spans="1:5">
      <c r="A406" s="115" t="s">
        <v>822</v>
      </c>
      <c r="B406" s="125" t="s">
        <v>823</v>
      </c>
      <c r="C406" s="130" t="s">
        <v>824</v>
      </c>
      <c r="D406" s="156">
        <v>445.51675415039062</v>
      </c>
      <c r="E406" s="167">
        <v>445.51675415039062</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6012894</v>
      </c>
      <c r="E410" s="164">
        <v>6012894</v>
      </c>
    </row>
    <row r="411" spans="1:5" ht="30">
      <c r="A411" s="115" t="s">
        <v>834</v>
      </c>
      <c r="B411" s="125" t="s">
        <v>835</v>
      </c>
      <c r="C411" s="130" t="s">
        <v>833</v>
      </c>
      <c r="D411" s="153">
        <v>7624484</v>
      </c>
      <c r="E411" s="164">
        <v>7624484</v>
      </c>
    </row>
    <row r="412" spans="1:5">
      <c r="A412" s="115" t="s">
        <v>836</v>
      </c>
      <c r="B412" s="125" t="s">
        <v>837</v>
      </c>
      <c r="C412" s="130" t="s">
        <v>781</v>
      </c>
      <c r="D412" s="153">
        <v>10078.7158203125</v>
      </c>
      <c r="E412" s="164">
        <v>10078.7158203125</v>
      </c>
    </row>
    <row r="413" spans="1:5">
      <c r="A413" s="115" t="s">
        <v>838</v>
      </c>
      <c r="B413" s="125" t="s">
        <v>839</v>
      </c>
      <c r="C413" s="130"/>
      <c r="D413" s="153">
        <v>8100</v>
      </c>
      <c r="E413" s="164">
        <v>8100</v>
      </c>
    </row>
    <row r="414" spans="1:5" ht="30">
      <c r="A414" s="115" t="s">
        <v>840</v>
      </c>
      <c r="B414" s="125" t="s">
        <v>841</v>
      </c>
      <c r="C414" s="130"/>
      <c r="D414" s="152">
        <v>87.830223083496094</v>
      </c>
      <c r="E414" s="163">
        <v>87.830223083496094</v>
      </c>
    </row>
    <row r="415" spans="1:5">
      <c r="A415" s="115" t="s">
        <v>842</v>
      </c>
      <c r="B415" s="125" t="s">
        <v>843</v>
      </c>
      <c r="C415" s="130" t="s">
        <v>844</v>
      </c>
      <c r="D415" s="155">
        <v>0</v>
      </c>
      <c r="E415" s="166">
        <v>0</v>
      </c>
    </row>
    <row r="416" spans="1:5">
      <c r="A416" s="115" t="s">
        <v>845</v>
      </c>
      <c r="B416" s="125" t="s">
        <v>846</v>
      </c>
      <c r="C416" s="130" t="s">
        <v>844</v>
      </c>
      <c r="D416" s="154">
        <v>1339.4349365234375</v>
      </c>
      <c r="E416" s="165">
        <v>1339.4349365234375</v>
      </c>
    </row>
    <row r="417" spans="1:5">
      <c r="A417" s="115" t="s">
        <v>847</v>
      </c>
      <c r="B417" s="125" t="s">
        <v>848</v>
      </c>
      <c r="C417" s="130" t="s">
        <v>849</v>
      </c>
      <c r="D417" s="151">
        <v>4.8424382209777832</v>
      </c>
      <c r="E417" s="162">
        <v>4.8424382209777832</v>
      </c>
    </row>
    <row r="418" spans="1:5">
      <c r="A418" s="115" t="s">
        <v>850</v>
      </c>
      <c r="B418" s="125" t="s">
        <v>851</v>
      </c>
      <c r="C418" s="130" t="s">
        <v>852</v>
      </c>
      <c r="D418" s="156">
        <v>146.46894836425781</v>
      </c>
      <c r="E418" s="167">
        <v>146.46894836425781</v>
      </c>
    </row>
    <row r="419" spans="1:5">
      <c r="A419" s="115" t="s">
        <v>853</v>
      </c>
      <c r="B419" s="125" t="s">
        <v>854</v>
      </c>
      <c r="C419" s="130" t="s">
        <v>855</v>
      </c>
      <c r="D419" s="153">
        <v>7624.48388671875</v>
      </c>
      <c r="E419" s="164">
        <v>7624.48388671875</v>
      </c>
    </row>
    <row r="420" spans="1:5" ht="30">
      <c r="A420" s="115" t="s">
        <v>856</v>
      </c>
      <c r="B420" s="125" t="s">
        <v>857</v>
      </c>
      <c r="C420" s="130" t="s">
        <v>858</v>
      </c>
      <c r="D420" s="156">
        <v>703.15570068359375</v>
      </c>
      <c r="E420" s="167">
        <v>703.15570068359375</v>
      </c>
    </row>
    <row r="421" spans="1:5">
      <c r="A421" s="115" t="s">
        <v>859</v>
      </c>
      <c r="B421" s="125" t="s">
        <v>860</v>
      </c>
      <c r="C421" s="130" t="s">
        <v>855</v>
      </c>
      <c r="D421" s="153">
        <v>25314.8828125</v>
      </c>
      <c r="E421" s="164">
        <v>25314.8828125</v>
      </c>
    </row>
    <row r="422" spans="1:5">
      <c r="A422" s="115" t="s">
        <v>861</v>
      </c>
      <c r="B422" s="125" t="s">
        <v>862</v>
      </c>
      <c r="C422" s="130" t="s">
        <v>855</v>
      </c>
      <c r="D422" s="154">
        <v>2287.34521484375</v>
      </c>
      <c r="E422" s="165">
        <v>2287.34521484375</v>
      </c>
    </row>
    <row r="423" spans="1:5" ht="30">
      <c r="A423" s="115" t="s">
        <v>863</v>
      </c>
      <c r="B423" s="125" t="s">
        <v>864</v>
      </c>
      <c r="C423" s="130" t="s">
        <v>45</v>
      </c>
      <c r="D423" s="152">
        <v>18.137836456298828</v>
      </c>
      <c r="E423" s="163">
        <v>18.137836456298828</v>
      </c>
    </row>
    <row r="424" spans="1:5" ht="30">
      <c r="A424" s="115" t="s">
        <v>865</v>
      </c>
      <c r="B424" s="125" t="s">
        <v>866</v>
      </c>
      <c r="C424" s="130" t="s">
        <v>45</v>
      </c>
      <c r="D424" s="152">
        <v>40.506267547607422</v>
      </c>
      <c r="E424" s="163">
        <v>40.506267547607422</v>
      </c>
    </row>
    <row r="425" spans="1:5">
      <c r="A425" s="115" t="s">
        <v>867</v>
      </c>
      <c r="B425" s="125" t="s">
        <v>868</v>
      </c>
      <c r="C425" s="130"/>
      <c r="D425" s="151">
        <v>2.6149067878723145</v>
      </c>
      <c r="E425" s="162">
        <v>2.6149067878723145</v>
      </c>
    </row>
    <row r="426" spans="1:5">
      <c r="A426" s="115" t="s">
        <v>869</v>
      </c>
      <c r="B426" s="125" t="s">
        <v>870</v>
      </c>
      <c r="C426" s="130" t="s">
        <v>855</v>
      </c>
      <c r="D426" s="153">
        <v>11032.314453125</v>
      </c>
      <c r="E426" s="164">
        <v>11032.314453125</v>
      </c>
    </row>
    <row r="427" spans="1:5">
      <c r="A427" s="115" t="s">
        <v>871</v>
      </c>
      <c r="B427" s="125" t="s">
        <v>872</v>
      </c>
      <c r="C427" s="130" t="s">
        <v>873</v>
      </c>
      <c r="D427" s="158">
        <v>5.1729049533605576E-2</v>
      </c>
      <c r="E427" s="169">
        <v>5.1729049533605576E-2</v>
      </c>
    </row>
    <row r="428" spans="1:5">
      <c r="A428" s="115" t="s">
        <v>874</v>
      </c>
      <c r="B428" s="125" t="s">
        <v>875</v>
      </c>
      <c r="C428" s="130" t="s">
        <v>320</v>
      </c>
      <c r="D428" s="151">
        <v>3.5643963813781738</v>
      </c>
      <c r="E428" s="162">
        <v>3.5643963813781738</v>
      </c>
    </row>
    <row r="429" spans="1:5" ht="30">
      <c r="A429" s="115" t="s">
        <v>876</v>
      </c>
      <c r="B429" s="125" t="s">
        <v>877</v>
      </c>
      <c r="C429" s="130" t="s">
        <v>833</v>
      </c>
      <c r="D429" s="153">
        <v>6012894</v>
      </c>
      <c r="E429" s="164">
        <v>6012894</v>
      </c>
    </row>
    <row r="430" spans="1:5" ht="30">
      <c r="A430" s="115" t="s">
        <v>878</v>
      </c>
      <c r="B430" s="125" t="s">
        <v>879</v>
      </c>
      <c r="C430" s="130" t="s">
        <v>833</v>
      </c>
      <c r="D430" s="155">
        <v>0</v>
      </c>
      <c r="E430" s="166">
        <v>0</v>
      </c>
    </row>
    <row r="431" spans="1:5" ht="45">
      <c r="A431" s="115" t="s">
        <v>880</v>
      </c>
      <c r="B431" s="125" t="s">
        <v>881</v>
      </c>
      <c r="C431" s="130" t="s">
        <v>833</v>
      </c>
      <c r="D431" s="153">
        <v>6012894</v>
      </c>
      <c r="E431" s="164">
        <v>6012894</v>
      </c>
    </row>
    <row r="432" spans="1:5" ht="30">
      <c r="A432" s="115" t="s">
        <v>882</v>
      </c>
      <c r="B432" s="125" t="s">
        <v>883</v>
      </c>
      <c r="C432" s="130" t="s">
        <v>833</v>
      </c>
      <c r="D432" s="153">
        <v>1070429.5</v>
      </c>
      <c r="E432" s="164">
        <v>1070429.5</v>
      </c>
    </row>
    <row r="433" spans="1:5">
      <c r="A433" s="115" t="s">
        <v>884</v>
      </c>
      <c r="B433" s="125" t="s">
        <v>885</v>
      </c>
      <c r="C433" s="130" t="s">
        <v>833</v>
      </c>
      <c r="D433" s="153">
        <v>7083323.5</v>
      </c>
      <c r="E433" s="164">
        <v>7083323.5</v>
      </c>
    </row>
    <row r="434" spans="1:5" ht="30">
      <c r="A434" s="115" t="s">
        <v>886</v>
      </c>
      <c r="B434" s="125" t="s">
        <v>887</v>
      </c>
      <c r="C434" s="130" t="s">
        <v>833</v>
      </c>
      <c r="D434" s="153">
        <v>541160.4375</v>
      </c>
      <c r="E434" s="164">
        <v>541160.4375</v>
      </c>
    </row>
    <row r="435" spans="1:5">
      <c r="A435" s="115" t="s">
        <v>888</v>
      </c>
      <c r="B435" s="125" t="s">
        <v>889</v>
      </c>
      <c r="C435" s="130" t="s">
        <v>833</v>
      </c>
      <c r="D435" s="153">
        <v>7624484</v>
      </c>
      <c r="E435" s="164">
        <v>7624484</v>
      </c>
    </row>
    <row r="436" spans="1:5" ht="30">
      <c r="A436" s="115" t="s">
        <v>890</v>
      </c>
      <c r="B436" s="125" t="s">
        <v>891</v>
      </c>
      <c r="C436" s="130" t="s">
        <v>15</v>
      </c>
      <c r="D436" s="153">
        <v>12433.2373046875</v>
      </c>
      <c r="E436" s="164">
        <v>12433.2373046875</v>
      </c>
    </row>
    <row r="437" spans="1:5" ht="30">
      <c r="A437" s="115" t="s">
        <v>892</v>
      </c>
      <c r="B437" s="125" t="s">
        <v>893</v>
      </c>
      <c r="C437" s="130" t="s">
        <v>15</v>
      </c>
      <c r="D437" s="152">
        <v>79.609130859375</v>
      </c>
      <c r="E437" s="163">
        <v>79.609130859375</v>
      </c>
    </row>
    <row r="438" spans="1:5" ht="30">
      <c r="A438" s="115" t="s">
        <v>894</v>
      </c>
      <c r="B438" s="125" t="s">
        <v>895</v>
      </c>
      <c r="C438" s="130" t="s">
        <v>15</v>
      </c>
      <c r="D438" s="155">
        <v>0</v>
      </c>
      <c r="E438" s="166">
        <v>0</v>
      </c>
    </row>
    <row r="439" spans="1:5" ht="30">
      <c r="A439" s="115" t="s">
        <v>896</v>
      </c>
      <c r="B439" s="125" t="s">
        <v>897</v>
      </c>
      <c r="C439" s="130" t="s">
        <v>15</v>
      </c>
      <c r="D439" s="152">
        <v>51.651241302490234</v>
      </c>
      <c r="E439" s="163">
        <v>51.651241302490234</v>
      </c>
    </row>
    <row r="440" spans="1:5" ht="30">
      <c r="A440" s="115" t="s">
        <v>898</v>
      </c>
      <c r="B440" s="125" t="s">
        <v>899</v>
      </c>
      <c r="C440" s="130" t="s">
        <v>15</v>
      </c>
      <c r="D440" s="156">
        <v>209.92619323730469</v>
      </c>
      <c r="E440" s="167">
        <v>209.92619323730469</v>
      </c>
    </row>
    <row r="441" spans="1:5" ht="30">
      <c r="A441" s="115" t="s">
        <v>900</v>
      </c>
      <c r="B441" s="125" t="s">
        <v>901</v>
      </c>
      <c r="C441" s="130" t="s">
        <v>15</v>
      </c>
      <c r="D441" s="152">
        <v>89.072029113769531</v>
      </c>
      <c r="E441" s="163">
        <v>89.072029113769531</v>
      </c>
    </row>
    <row r="442" spans="1:5" ht="30">
      <c r="A442" s="115" t="s">
        <v>902</v>
      </c>
      <c r="B442" s="125" t="s">
        <v>903</v>
      </c>
      <c r="C442" s="130" t="s">
        <v>15</v>
      </c>
      <c r="D442" s="152">
        <v>86.054450988769531</v>
      </c>
      <c r="E442" s="163">
        <v>86.054450988769531</v>
      </c>
    </row>
    <row r="443" spans="1:5">
      <c r="A443" s="115" t="s">
        <v>904</v>
      </c>
      <c r="B443" s="125" t="s">
        <v>905</v>
      </c>
      <c r="C443" s="130" t="s">
        <v>15</v>
      </c>
      <c r="D443" s="152">
        <v>17.913934707641602</v>
      </c>
      <c r="E443" s="163">
        <v>17.913934707641602</v>
      </c>
    </row>
    <row r="444" spans="1:5">
      <c r="A444" s="115" t="s">
        <v>906</v>
      </c>
      <c r="B444" s="125" t="s">
        <v>907</v>
      </c>
      <c r="C444" s="130" t="s">
        <v>15</v>
      </c>
      <c r="D444" s="152">
        <v>24.002483367919922</v>
      </c>
      <c r="E444" s="163">
        <v>24.002483367919922</v>
      </c>
    </row>
    <row r="445" spans="1:5">
      <c r="A445" s="115" t="s">
        <v>908</v>
      </c>
      <c r="B445" s="125" t="s">
        <v>909</v>
      </c>
      <c r="C445" s="130" t="s">
        <v>15</v>
      </c>
      <c r="D445" s="156">
        <v>293.469970703125</v>
      </c>
      <c r="E445" s="167">
        <v>293.469970703125</v>
      </c>
    </row>
    <row r="446" spans="1:5">
      <c r="A446" s="115" t="s">
        <v>910</v>
      </c>
      <c r="B446" s="125" t="s">
        <v>911</v>
      </c>
      <c r="C446" s="130" t="s">
        <v>15</v>
      </c>
      <c r="D446" s="152">
        <v>17.913934707641602</v>
      </c>
      <c r="E446" s="163">
        <v>17.913934707641602</v>
      </c>
    </row>
    <row r="447" spans="1:5" ht="30">
      <c r="A447" s="115" t="s">
        <v>912</v>
      </c>
      <c r="B447" s="125" t="s">
        <v>913</v>
      </c>
      <c r="C447" s="130" t="s">
        <v>15</v>
      </c>
      <c r="D447" s="152">
        <v>19.582347869873047</v>
      </c>
      <c r="E447" s="163">
        <v>19.582347869873047</v>
      </c>
    </row>
    <row r="448" spans="1:5" ht="30">
      <c r="A448" s="115" t="s">
        <v>914</v>
      </c>
      <c r="B448" s="125" t="s">
        <v>915</v>
      </c>
      <c r="C448" s="130" t="s">
        <v>15</v>
      </c>
      <c r="D448" s="155">
        <v>0</v>
      </c>
      <c r="E448" s="166">
        <v>0</v>
      </c>
    </row>
    <row r="449" spans="1:5">
      <c r="A449" s="115" t="s">
        <v>773</v>
      </c>
      <c r="B449" s="125" t="s">
        <v>916</v>
      </c>
      <c r="C449" s="130" t="s">
        <v>15</v>
      </c>
      <c r="D449" s="154">
        <v>1590</v>
      </c>
      <c r="E449" s="165">
        <v>1590</v>
      </c>
    </row>
    <row r="450" spans="1:5" ht="30">
      <c r="A450" s="115" t="s">
        <v>917</v>
      </c>
      <c r="B450" s="125" t="s">
        <v>918</v>
      </c>
      <c r="C450" s="130" t="s">
        <v>15</v>
      </c>
      <c r="D450" s="153">
        <v>45933.984375</v>
      </c>
      <c r="E450" s="164">
        <v>45933.984375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17.226110458374023</v>
      </c>
      <c r="E459" s="163">
        <v>17.226110458374023</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1879.2313232421875</v>
      </c>
      <c r="E465" s="165">
        <v>1879.2313232421875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72653.2734375</v>
      </c>
      <c r="E468" s="164">
        <v>72653.2734375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198.96006774902344</v>
      </c>
      <c r="E474" s="167">
        <v>198.96006774902344</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98779.3828125</v>
      </c>
      <c r="E477" s="164">
        <v>98779.3828125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1670.9068603515625</v>
      </c>
      <c r="E480" s="165">
        <v>1670.9068603515625</v>
      </c>
    </row>
    <row r="481" spans="1:5" ht="30">
      <c r="A481" s="115" t="s">
        <v>980</v>
      </c>
      <c r="B481" s="125" t="s">
        <v>981</v>
      </c>
      <c r="C481" s="130" t="s">
        <v>15</v>
      </c>
      <c r="D481" s="154">
        <v>1388.8856201171875</v>
      </c>
      <c r="E481" s="165">
        <v>1388.8856201171875</v>
      </c>
    </row>
    <row r="482" spans="1:5" ht="30">
      <c r="A482" s="115" t="s">
        <v>982</v>
      </c>
      <c r="B482" s="125" t="s">
        <v>983</v>
      </c>
      <c r="C482" s="130" t="s">
        <v>15</v>
      </c>
      <c r="D482" s="154">
        <v>1282.2342529296875</v>
      </c>
      <c r="E482" s="165">
        <v>1282.2342529296875</v>
      </c>
    </row>
    <row r="483" spans="1:5" ht="30">
      <c r="A483" s="115" t="s">
        <v>984</v>
      </c>
      <c r="B483" s="125" t="s">
        <v>985</v>
      </c>
      <c r="C483" s="130" t="s">
        <v>15</v>
      </c>
      <c r="D483" s="154">
        <v>1168.0032958984375</v>
      </c>
      <c r="E483" s="165">
        <v>1168.0032958984375</v>
      </c>
    </row>
    <row r="484" spans="1:5" ht="30">
      <c r="A484" s="115" t="s">
        <v>986</v>
      </c>
      <c r="B484" s="125" t="s">
        <v>987</v>
      </c>
      <c r="C484" s="130" t="s">
        <v>15</v>
      </c>
      <c r="D484" s="153">
        <v>3936.3056640625</v>
      </c>
      <c r="E484" s="164">
        <v>3936.3056640625</v>
      </c>
    </row>
    <row r="485" spans="1:5" ht="30">
      <c r="A485" s="115" t="s">
        <v>988</v>
      </c>
      <c r="B485" s="125" t="s">
        <v>989</v>
      </c>
      <c r="C485" s="130" t="s">
        <v>15</v>
      </c>
      <c r="D485" s="154">
        <v>2091.28955078125</v>
      </c>
      <c r="E485" s="165">
        <v>2091.28955078125</v>
      </c>
    </row>
    <row r="486" spans="1:5" ht="30">
      <c r="A486" s="115" t="s">
        <v>990</v>
      </c>
      <c r="B486" s="125" t="s">
        <v>991</v>
      </c>
      <c r="C486" s="130" t="s">
        <v>15</v>
      </c>
      <c r="D486" s="154">
        <v>1251.83056640625</v>
      </c>
      <c r="E486" s="165">
        <v>1251.83056640625</v>
      </c>
    </row>
    <row r="487" spans="1:5" ht="30">
      <c r="A487" s="115" t="s">
        <v>992</v>
      </c>
      <c r="B487" s="125" t="s">
        <v>993</v>
      </c>
      <c r="C487" s="130" t="s">
        <v>15</v>
      </c>
      <c r="D487" s="152">
        <v>79.609130859375</v>
      </c>
      <c r="E487" s="163">
        <v>79.609130859375</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51.651241302490234</v>
      </c>
      <c r="E493" s="163">
        <v>51.651241302490234</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209.92619323730469</v>
      </c>
      <c r="E496" s="167">
        <v>209.92619323730469</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2">
        <v>89.072029113769531</v>
      </c>
      <c r="E499" s="163">
        <v>89.072029113769531</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2">
        <v>86.054450988769531</v>
      </c>
      <c r="E502" s="163">
        <v>86.054450988769531</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17.913934707641602</v>
      </c>
      <c r="E505" s="163">
        <v>17.913934707641602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24.002483367919922</v>
      </c>
      <c r="E508" s="163">
        <v>24.002483367919922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293.469970703125</v>
      </c>
      <c r="E511" s="167">
        <v>293.469970703125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17.913934707641602</v>
      </c>
      <c r="E514" s="163">
        <v>17.913934707641602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54.126670837402344</v>
      </c>
      <c r="E517" s="163">
        <v>54.126670837402344</v>
      </c>
    </row>
    <row r="518" spans="1:5" ht="30">
      <c r="A518" s="115" t="s">
        <v>1045</v>
      </c>
      <c r="B518" s="125" t="s">
        <v>1046</v>
      </c>
      <c r="C518" s="130" t="s">
        <v>50</v>
      </c>
      <c r="D518" s="152">
        <v>81.296867370605469</v>
      </c>
      <c r="E518" s="163">
        <v>81.296867370605469</v>
      </c>
    </row>
    <row r="519" spans="1:5" ht="30">
      <c r="A519" s="115" t="s">
        <v>1047</v>
      </c>
      <c r="B519" s="125" t="s">
        <v>1048</v>
      </c>
      <c r="C519" s="130" t="s">
        <v>42</v>
      </c>
      <c r="D519" s="156">
        <v>296.13406372070312</v>
      </c>
      <c r="E519" s="167">
        <v>296.13406372070312</v>
      </c>
    </row>
    <row r="520" spans="1:5" ht="30">
      <c r="A520" s="115" t="s">
        <v>1049</v>
      </c>
      <c r="B520" s="125" t="s">
        <v>1050</v>
      </c>
      <c r="C520" s="130" t="s">
        <v>280</v>
      </c>
      <c r="D520" s="154">
        <v>2756.66845703125</v>
      </c>
      <c r="E520" s="165">
        <v>2756.66845703125</v>
      </c>
    </row>
    <row r="521" spans="1:5" ht="30">
      <c r="A521" s="115" t="s">
        <v>1051</v>
      </c>
      <c r="B521" s="125" t="s">
        <v>1052</v>
      </c>
      <c r="C521" s="130" t="s">
        <v>20</v>
      </c>
      <c r="D521" s="158">
        <v>0.54126667976379395</v>
      </c>
      <c r="E521" s="169">
        <v>0.54126667976379395</v>
      </c>
    </row>
    <row r="522" spans="1:5" ht="30">
      <c r="A522" s="115" t="s">
        <v>1053</v>
      </c>
      <c r="B522" s="125" t="s">
        <v>1054</v>
      </c>
      <c r="C522" s="130" t="s">
        <v>280</v>
      </c>
      <c r="D522" s="154">
        <v>1323.2752685546875</v>
      </c>
      <c r="E522" s="165">
        <v>1323.2752685546875</v>
      </c>
    </row>
    <row r="523" spans="1:5" ht="30">
      <c r="A523" s="115" t="s">
        <v>1055</v>
      </c>
      <c r="B523" s="125" t="s">
        <v>1056</v>
      </c>
      <c r="C523" s="130" t="s">
        <v>42</v>
      </c>
      <c r="D523" s="156">
        <v>785.20001220703125</v>
      </c>
      <c r="E523" s="167">
        <v>785.20001220703125</v>
      </c>
    </row>
    <row r="524" spans="1:5" ht="45">
      <c r="A524" s="115" t="s">
        <v>1057</v>
      </c>
      <c r="B524" s="125" t="s">
        <v>1058</v>
      </c>
      <c r="C524" s="130" t="s">
        <v>42</v>
      </c>
      <c r="D524" s="156">
        <v>296.13406372070312</v>
      </c>
      <c r="E524" s="167">
        <v>296.13406372070312</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28057.044921875</v>
      </c>
      <c r="E532" s="164">
        <v>28057.044921875</v>
      </c>
    </row>
    <row r="533" spans="1:5" ht="30">
      <c r="A533" s="115" t="s">
        <v>1074</v>
      </c>
      <c r="B533" s="125" t="s">
        <v>1075</v>
      </c>
      <c r="C533" s="130" t="s">
        <v>15</v>
      </c>
      <c r="D533" s="153">
        <v>25159.984375</v>
      </c>
      <c r="E533" s="164">
        <v>25159.984375</v>
      </c>
    </row>
    <row r="534" spans="1:5" ht="30">
      <c r="A534" s="115" t="s">
        <v>1076</v>
      </c>
      <c r="B534" s="125" t="s">
        <v>1077</v>
      </c>
      <c r="C534" s="130" t="s">
        <v>15</v>
      </c>
      <c r="D534" s="154">
        <v>2897.0615234375</v>
      </c>
      <c r="E534" s="165">
        <v>2897.0615234375</v>
      </c>
    </row>
    <row r="535" spans="1:5" ht="30">
      <c r="A535" s="115" t="s">
        <v>1078</v>
      </c>
      <c r="B535" s="125" t="s">
        <v>1079</v>
      </c>
      <c r="C535" s="130" t="s">
        <v>15</v>
      </c>
      <c r="D535" s="156">
        <v>466.22915649414062</v>
      </c>
      <c r="E535" s="167">
        <v>466.22915649414062</v>
      </c>
    </row>
    <row r="536" spans="1:5" ht="30">
      <c r="A536" s="115" t="s">
        <v>1080</v>
      </c>
      <c r="B536" s="125" t="s">
        <v>1081</v>
      </c>
      <c r="C536" s="130" t="s">
        <v>15</v>
      </c>
      <c r="D536" s="154">
        <v>2104.278564453125</v>
      </c>
      <c r="E536" s="165">
        <v>2104.278564453125</v>
      </c>
    </row>
    <row r="537" spans="1:5" ht="45">
      <c r="A537" s="115" t="s">
        <v>1082</v>
      </c>
      <c r="B537" s="125" t="s">
        <v>1083</v>
      </c>
      <c r="C537" s="130" t="s">
        <v>15</v>
      </c>
      <c r="D537" s="152">
        <v>30.825996398925781</v>
      </c>
      <c r="E537" s="163">
        <v>30.825996398925781</v>
      </c>
    </row>
    <row r="538" spans="1:5" ht="30">
      <c r="A538" s="115" t="s">
        <v>1084</v>
      </c>
      <c r="B538" s="125" t="s">
        <v>1085</v>
      </c>
      <c r="C538" s="130" t="s">
        <v>15</v>
      </c>
      <c r="D538" s="152">
        <v>71.927314758300781</v>
      </c>
      <c r="E538" s="163">
        <v>71.927314758300781</v>
      </c>
    </row>
    <row r="539" spans="1:5" ht="30">
      <c r="A539" s="115" t="s">
        <v>1086</v>
      </c>
      <c r="B539" s="125" t="s">
        <v>1087</v>
      </c>
      <c r="C539" s="130" t="s">
        <v>1088</v>
      </c>
      <c r="D539" s="152">
        <v>92.904289245605469</v>
      </c>
      <c r="E539" s="163">
        <v>92.904289245605469</v>
      </c>
    </row>
    <row r="540" spans="1:5" ht="30">
      <c r="A540" s="115" t="s">
        <v>1089</v>
      </c>
      <c r="B540" s="125" t="s">
        <v>1090</v>
      </c>
      <c r="C540" s="130" t="s">
        <v>1088</v>
      </c>
      <c r="D540" s="156">
        <v>167.93701171875</v>
      </c>
      <c r="E540" s="167">
        <v>167.93701171875</v>
      </c>
    </row>
    <row r="541" spans="1:5" ht="30">
      <c r="A541" s="115" t="s">
        <v>1091</v>
      </c>
      <c r="B541" s="125" t="s">
        <v>1092</v>
      </c>
      <c r="C541" s="130" t="s">
        <v>1093</v>
      </c>
      <c r="D541" s="156">
        <v>181.54104614257812</v>
      </c>
      <c r="E541" s="167">
        <v>181.54104614257812</v>
      </c>
    </row>
    <row r="542" spans="1:5" ht="30">
      <c r="A542" s="115" t="s">
        <v>1094</v>
      </c>
      <c r="B542" s="125" t="s">
        <v>1095</v>
      </c>
      <c r="C542" s="130" t="s">
        <v>45</v>
      </c>
      <c r="D542" s="152">
        <v>90</v>
      </c>
      <c r="E542" s="163">
        <v>90</v>
      </c>
    </row>
    <row r="543" spans="1:5" ht="30">
      <c r="A543" s="115" t="s">
        <v>1096</v>
      </c>
      <c r="B543" s="125" t="s">
        <v>1097</v>
      </c>
      <c r="C543" s="130" t="s">
        <v>20</v>
      </c>
      <c r="D543" s="160">
        <v>8.8383257389068604E-3</v>
      </c>
      <c r="E543" s="171">
        <v>8.8383257389068604E-3</v>
      </c>
    </row>
    <row r="544" spans="1:5" ht="30">
      <c r="A544" s="115" t="s">
        <v>1098</v>
      </c>
      <c r="B544" s="125" t="s">
        <v>1099</v>
      </c>
      <c r="C544" s="130" t="s">
        <v>20</v>
      </c>
      <c r="D544" s="158">
        <v>6.4333170652389526E-2</v>
      </c>
      <c r="E544" s="169">
        <v>6.4333170652389526E-2</v>
      </c>
    </row>
    <row r="545" spans="1:5" ht="30">
      <c r="A545" s="115" t="s">
        <v>1100</v>
      </c>
      <c r="B545" s="125" t="s">
        <v>1101</v>
      </c>
      <c r="C545" s="130" t="s">
        <v>20</v>
      </c>
      <c r="D545" s="152">
        <v>10.91151237487793</v>
      </c>
      <c r="E545" s="163">
        <v>10.91151237487793</v>
      </c>
    </row>
    <row r="546" spans="1:5" ht="30">
      <c r="A546" s="115" t="s">
        <v>1102</v>
      </c>
      <c r="B546" s="125" t="s">
        <v>1103</v>
      </c>
      <c r="C546" s="130" t="s">
        <v>1104</v>
      </c>
      <c r="D546" s="156">
        <v>261.87612915039063</v>
      </c>
      <c r="E546" s="167">
        <v>261.87612915039063</v>
      </c>
    </row>
    <row r="547" spans="1:5" ht="30">
      <c r="A547" s="115" t="s">
        <v>1105</v>
      </c>
      <c r="B547" s="125" t="s">
        <v>1106</v>
      </c>
      <c r="C547" s="130" t="s">
        <v>15</v>
      </c>
      <c r="D547" s="153">
        <v>45933.984375</v>
      </c>
      <c r="E547" s="164">
        <v>45933.984375</v>
      </c>
    </row>
    <row r="548" spans="1:5" ht="30">
      <c r="A548" s="115" t="s">
        <v>1107</v>
      </c>
      <c r="B548" s="125" t="s">
        <v>1108</v>
      </c>
      <c r="C548" s="130" t="s">
        <v>15</v>
      </c>
      <c r="D548" s="153">
        <v>50769.62890625</v>
      </c>
      <c r="E548" s="164">
        <v>50769.62890625</v>
      </c>
    </row>
    <row r="549" spans="1:5" ht="30">
      <c r="A549" s="115" t="s">
        <v>1109</v>
      </c>
      <c r="B549" s="125" t="s">
        <v>1110</v>
      </c>
      <c r="C549" s="130" t="s">
        <v>15</v>
      </c>
      <c r="D549" s="152">
        <v>60.139301300048828</v>
      </c>
      <c r="E549" s="163">
        <v>60.139301300048828</v>
      </c>
    </row>
    <row r="550" spans="1:5" ht="30">
      <c r="A550" s="115" t="s">
        <v>1111</v>
      </c>
      <c r="B550" s="125" t="s">
        <v>1112</v>
      </c>
      <c r="C550" s="130" t="s">
        <v>15</v>
      </c>
      <c r="D550" s="152">
        <v>19.469831466674805</v>
      </c>
      <c r="E550" s="163">
        <v>19.469831466674805</v>
      </c>
    </row>
    <row r="551" spans="1:5" ht="30">
      <c r="A551" s="115" t="s">
        <v>1113</v>
      </c>
      <c r="B551" s="125" t="s">
        <v>1114</v>
      </c>
      <c r="C551" s="130" t="s">
        <v>20</v>
      </c>
      <c r="D551" s="158">
        <v>0.33280119299888611</v>
      </c>
      <c r="E551" s="169">
        <v>0.33280119299888611</v>
      </c>
    </row>
    <row r="552" spans="1:5" ht="30">
      <c r="A552" s="115" t="s">
        <v>1115</v>
      </c>
      <c r="B552" s="125" t="s">
        <v>1116</v>
      </c>
      <c r="C552" s="130" t="s">
        <v>20</v>
      </c>
      <c r="D552" s="158">
        <v>4.9767427146434784E-2</v>
      </c>
      <c r="E552" s="169">
        <v>4.9767427146434784E-2</v>
      </c>
    </row>
    <row r="553" spans="1:5" ht="45">
      <c r="A553" s="115" t="s">
        <v>1117</v>
      </c>
      <c r="B553" s="125" t="s">
        <v>1118</v>
      </c>
      <c r="C553" s="130" t="s">
        <v>20</v>
      </c>
      <c r="D553" s="158">
        <v>5.9000588953495026E-2</v>
      </c>
      <c r="E553" s="169">
        <v>5.9000588953495026E-2</v>
      </c>
    </row>
    <row r="554" spans="1:5" ht="30">
      <c r="A554" s="115" t="s">
        <v>1119</v>
      </c>
      <c r="B554" s="125" t="s">
        <v>1120</v>
      </c>
      <c r="C554" s="130" t="s">
        <v>20</v>
      </c>
      <c r="D554" s="155">
        <v>0</v>
      </c>
      <c r="E554" s="166">
        <v>0</v>
      </c>
    </row>
    <row r="555" spans="1:5" ht="45">
      <c r="A555" s="115" t="s">
        <v>1121</v>
      </c>
      <c r="B555" s="125" t="s">
        <v>1122</v>
      </c>
      <c r="C555" s="130" t="s">
        <v>20</v>
      </c>
      <c r="D555" s="158">
        <v>0.44156920909881592</v>
      </c>
      <c r="E555" s="169">
        <v>0.44156920909881592</v>
      </c>
    </row>
    <row r="556" spans="1:5" ht="30">
      <c r="A556" s="115" t="s">
        <v>1123</v>
      </c>
      <c r="B556" s="125" t="s">
        <v>1124</v>
      </c>
      <c r="C556" s="130" t="s">
        <v>20</v>
      </c>
      <c r="D556" s="158">
        <v>0.13247077167034149</v>
      </c>
      <c r="E556" s="169">
        <v>0.13247077167034149</v>
      </c>
    </row>
    <row r="557" spans="1:5" ht="30">
      <c r="A557" s="115" t="s">
        <v>1125</v>
      </c>
      <c r="B557" s="125" t="s">
        <v>1126</v>
      </c>
      <c r="C557" s="130" t="s">
        <v>20</v>
      </c>
      <c r="D557" s="158">
        <v>0.30909842252731323</v>
      </c>
      <c r="E557" s="169">
        <v>0.30909842252731323</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5.1615238189697266</v>
      </c>
      <c r="E569" s="162">
        <v>5.1615238189697266</v>
      </c>
    </row>
    <row r="570" spans="1:5">
      <c r="A570" s="115" t="s">
        <v>1156</v>
      </c>
      <c r="B570" s="125" t="s">
        <v>1157</v>
      </c>
      <c r="C570" s="130" t="s">
        <v>42</v>
      </c>
      <c r="D570" s="156">
        <v>153.03788757324219</v>
      </c>
      <c r="E570" s="167">
        <v>153.03788757324219</v>
      </c>
    </row>
    <row r="571" spans="1:5">
      <c r="A571" s="115" t="s">
        <v>1158</v>
      </c>
      <c r="B571" s="125" t="s">
        <v>1159</v>
      </c>
      <c r="C571" s="130" t="s">
        <v>50</v>
      </c>
      <c r="D571" s="152">
        <v>10.715489387512207</v>
      </c>
      <c r="E571" s="163">
        <v>10.715489387512207</v>
      </c>
    </row>
    <row r="572" spans="1:5">
      <c r="A572" s="115" t="s">
        <v>1160</v>
      </c>
      <c r="B572" s="125" t="s">
        <v>1161</v>
      </c>
      <c r="C572" s="130" t="s">
        <v>42</v>
      </c>
      <c r="D572" s="156">
        <v>126.11228942871094</v>
      </c>
      <c r="E572" s="167">
        <v>126.11228942871094</v>
      </c>
    </row>
    <row r="573" spans="1:5">
      <c r="A573" s="115" t="s">
        <v>1162</v>
      </c>
      <c r="B573" s="125" t="s">
        <v>1163</v>
      </c>
      <c r="C573" s="130" t="s">
        <v>280</v>
      </c>
      <c r="D573" s="156">
        <v>530.3204345703125</v>
      </c>
      <c r="E573" s="167">
        <v>530.3204345703125</v>
      </c>
    </row>
    <row r="574" spans="1:5">
      <c r="A574" s="115" t="s">
        <v>1164</v>
      </c>
      <c r="B574" s="125" t="s">
        <v>1165</v>
      </c>
      <c r="C574" s="130" t="s">
        <v>20</v>
      </c>
      <c r="D574" s="152">
        <v>48.322628021240234</v>
      </c>
      <c r="E574" s="163">
        <v>48.322628021240234</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7.0900001525878906</v>
      </c>
      <c r="E576" s="162">
        <v>7.0900001525878906</v>
      </c>
    </row>
    <row r="577" spans="1:5" ht="30">
      <c r="A577" s="115" t="s">
        <v>1170</v>
      </c>
      <c r="B577" s="125" t="s">
        <v>1171</v>
      </c>
      <c r="C577" s="130" t="s">
        <v>42</v>
      </c>
      <c r="D577" s="156">
        <v>500.64633178710937</v>
      </c>
      <c r="E577" s="167">
        <v>500.64633178710937</v>
      </c>
    </row>
    <row r="578" spans="1:5">
      <c r="A578" s="115" t="s">
        <v>1172</v>
      </c>
      <c r="B578" s="125" t="s">
        <v>1173</v>
      </c>
      <c r="C578" s="130" t="s">
        <v>280</v>
      </c>
      <c r="D578" s="153">
        <v>3483.560546875</v>
      </c>
      <c r="E578" s="164">
        <v>3483.560546875</v>
      </c>
    </row>
    <row r="579" spans="1:5">
      <c r="A579" s="115" t="s">
        <v>1174</v>
      </c>
      <c r="B579" s="125" t="s">
        <v>1175</v>
      </c>
      <c r="C579" s="130" t="s">
        <v>20</v>
      </c>
      <c r="D579" s="151">
        <v>1.9420157670974731</v>
      </c>
      <c r="E579" s="162">
        <v>1.9420157670974731</v>
      </c>
    </row>
    <row r="580" spans="1:5">
      <c r="A580" s="115" t="s">
        <v>1176</v>
      </c>
      <c r="B580" s="125" t="s">
        <v>1177</v>
      </c>
      <c r="C580" s="130" t="s">
        <v>50</v>
      </c>
      <c r="D580" s="151">
        <v>9.3531084060668945</v>
      </c>
      <c r="E580" s="162">
        <v>9.3531084060668945</v>
      </c>
    </row>
    <row r="581" spans="1:5">
      <c r="A581" s="115" t="s">
        <v>1178</v>
      </c>
      <c r="B581" s="125" t="s">
        <v>1179</v>
      </c>
      <c r="C581" s="130" t="s">
        <v>42</v>
      </c>
      <c r="D581" s="156">
        <v>160.93545532226562</v>
      </c>
      <c r="E581" s="167">
        <v>160.93545532226562</v>
      </c>
    </row>
    <row r="582" spans="1:5">
      <c r="A582" s="115" t="s">
        <v>1180</v>
      </c>
      <c r="B582" s="125" t="s">
        <v>1181</v>
      </c>
      <c r="C582" s="130" t="s">
        <v>280</v>
      </c>
      <c r="D582" s="156">
        <v>679.71673583984375</v>
      </c>
      <c r="E582" s="167">
        <v>679.71673583984375</v>
      </c>
    </row>
    <row r="583" spans="1:5">
      <c r="A583" s="115" t="s">
        <v>1182</v>
      </c>
      <c r="B583" s="125" t="s">
        <v>1183</v>
      </c>
      <c r="C583" s="130" t="s">
        <v>20</v>
      </c>
      <c r="D583" s="151">
        <v>6.3845224380493164</v>
      </c>
      <c r="E583" s="162">
        <v>6.3845224380493164</v>
      </c>
    </row>
    <row r="584" spans="1:5">
      <c r="A584" s="115" t="s">
        <v>1184</v>
      </c>
      <c r="B584" s="125" t="s">
        <v>1185</v>
      </c>
      <c r="C584" s="130" t="s">
        <v>50</v>
      </c>
      <c r="D584" s="152">
        <v>10.715489387512207</v>
      </c>
      <c r="E584" s="163">
        <v>10.715489387512207</v>
      </c>
    </row>
    <row r="585" spans="1:5">
      <c r="A585" s="115" t="s">
        <v>1186</v>
      </c>
      <c r="B585" s="125" t="s">
        <v>1187</v>
      </c>
      <c r="C585" s="130" t="s">
        <v>42</v>
      </c>
      <c r="D585" s="156">
        <v>152.98213195800781</v>
      </c>
      <c r="E585" s="167">
        <v>152.98213195800781</v>
      </c>
    </row>
    <row r="586" spans="1:5">
      <c r="A586" s="115" t="s">
        <v>1188</v>
      </c>
      <c r="B586" s="125" t="s">
        <v>1189</v>
      </c>
      <c r="C586" s="130" t="s">
        <v>280</v>
      </c>
      <c r="D586" s="156">
        <v>645.3822021484375</v>
      </c>
      <c r="E586" s="167">
        <v>645.3822021484375</v>
      </c>
    </row>
    <row r="587" spans="1:5">
      <c r="A587" s="115" t="s">
        <v>1190</v>
      </c>
      <c r="B587" s="125" t="s">
        <v>1191</v>
      </c>
      <c r="C587" s="130" t="s">
        <v>20</v>
      </c>
      <c r="D587" s="152">
        <v>56.567939758300781</v>
      </c>
      <c r="E587" s="163">
        <v>56.567939758300781</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1">
        <v>8.8828191757202148</v>
      </c>
      <c r="E592" s="162">
        <v>8.8828191757202148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30.093044281005859</v>
      </c>
      <c r="E596" s="163">
        <v>30.093044281005859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13.323263168334961</v>
      </c>
      <c r="E600" s="163">
        <v>13.323263168334961</v>
      </c>
    </row>
    <row r="601" spans="1:5" ht="30">
      <c r="A601" s="115" t="s">
        <v>1219</v>
      </c>
      <c r="B601" s="125" t="s">
        <v>1220</v>
      </c>
      <c r="C601" s="130"/>
      <c r="D601" s="122" t="s">
        <v>1150</v>
      </c>
      <c r="E601" s="144" t="s">
        <v>1150</v>
      </c>
    </row>
    <row r="602" spans="1:5" ht="30">
      <c r="A602" s="115" t="s">
        <v>1221</v>
      </c>
      <c r="B602" s="125" t="s">
        <v>1222</v>
      </c>
      <c r="C602" s="130" t="s">
        <v>20</v>
      </c>
      <c r="D602" s="152">
        <v>54.667934417724609</v>
      </c>
      <c r="E602" s="163">
        <v>54.667934417724609</v>
      </c>
    </row>
    <row r="603" spans="1:5" ht="30">
      <c r="A603" s="115" t="s">
        <v>1223</v>
      </c>
      <c r="B603" s="125" t="s">
        <v>1224</v>
      </c>
      <c r="C603" s="130" t="s">
        <v>50</v>
      </c>
      <c r="D603" s="152">
        <v>82.109832763671875</v>
      </c>
      <c r="E603" s="163">
        <v>82.109832763671875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222.59785461425781</v>
      </c>
      <c r="E605" s="167">
        <v>222.59785461425781</v>
      </c>
    </row>
    <row r="606" spans="1:5" ht="30">
      <c r="A606" s="115" t="s">
        <v>1229</v>
      </c>
      <c r="B606" s="125" t="s">
        <v>1230</v>
      </c>
      <c r="C606" s="130" t="s">
        <v>20</v>
      </c>
      <c r="D606" s="152">
        <v>54.667934417724609</v>
      </c>
      <c r="E606" s="163">
        <v>54.667934417724609</v>
      </c>
    </row>
    <row r="607" spans="1:5" ht="30">
      <c r="A607" s="115" t="s">
        <v>1231</v>
      </c>
      <c r="B607" s="125" t="s">
        <v>1232</v>
      </c>
      <c r="C607" s="130" t="s">
        <v>50</v>
      </c>
      <c r="D607" s="152">
        <v>81.296867370605469</v>
      </c>
      <c r="E607" s="163">
        <v>81.296867370605469</v>
      </c>
    </row>
    <row r="608" spans="1:5" ht="30">
      <c r="A608" s="115" t="s">
        <v>1233</v>
      </c>
      <c r="B608" s="125" t="s">
        <v>1234</v>
      </c>
      <c r="C608" s="130" t="s">
        <v>42</v>
      </c>
      <c r="D608" s="156">
        <v>250</v>
      </c>
      <c r="E608" s="167">
        <v>250</v>
      </c>
    </row>
    <row r="609" spans="1:5" ht="30">
      <c r="A609" s="115" t="s">
        <v>1235</v>
      </c>
      <c r="B609" s="125" t="s">
        <v>1236</v>
      </c>
      <c r="C609" s="130" t="s">
        <v>280</v>
      </c>
      <c r="D609" s="154">
        <v>1085.6636962890625</v>
      </c>
      <c r="E609" s="165">
        <v>1085.6636962890625</v>
      </c>
    </row>
    <row r="610" spans="1:5" ht="30">
      <c r="A610" s="115" t="s">
        <v>1237</v>
      </c>
      <c r="B610" s="125" t="s">
        <v>1238</v>
      </c>
      <c r="C610" s="130" t="s">
        <v>20</v>
      </c>
      <c r="D610" s="152">
        <v>88.510566711425781</v>
      </c>
      <c r="E610" s="163">
        <v>88.510566711425781</v>
      </c>
    </row>
    <row r="611" spans="1:5" ht="30">
      <c r="A611" s="115" t="s">
        <v>1239</v>
      </c>
      <c r="B611" s="125" t="s">
        <v>1240</v>
      </c>
      <c r="C611" s="130" t="s">
        <v>20</v>
      </c>
      <c r="D611" s="158">
        <v>0.30909842252731323</v>
      </c>
      <c r="E611" s="169">
        <v>0.30909842252731323</v>
      </c>
    </row>
    <row r="612" spans="1:5" ht="30">
      <c r="A612" s="115" t="s">
        <v>1241</v>
      </c>
      <c r="B612" s="125" t="s">
        <v>1242</v>
      </c>
      <c r="C612" s="130" t="s">
        <v>42</v>
      </c>
      <c r="D612" s="156">
        <v>449.48199462890625</v>
      </c>
      <c r="E612" s="167">
        <v>449.48199462890625</v>
      </c>
    </row>
    <row r="613" spans="1:5" ht="30">
      <c r="A613" s="115" t="s">
        <v>1243</v>
      </c>
      <c r="B613" s="125" t="s">
        <v>1244</v>
      </c>
      <c r="C613" s="130" t="s">
        <v>42</v>
      </c>
      <c r="D613" s="156">
        <v>377.07684326171875</v>
      </c>
      <c r="E613" s="167">
        <v>377.07684326171875</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2040.9459228515625</v>
      </c>
      <c r="E616" s="165">
        <v>2040.9459228515625</v>
      </c>
    </row>
    <row r="617" spans="1:5" ht="45">
      <c r="A617" s="115" t="s">
        <v>1251</v>
      </c>
      <c r="B617" s="125" t="s">
        <v>1252</v>
      </c>
      <c r="C617" s="130" t="s">
        <v>15</v>
      </c>
      <c r="D617" s="154">
        <v>1950.259033203125</v>
      </c>
      <c r="E617" s="165">
        <v>1950.259033203125</v>
      </c>
    </row>
    <row r="618" spans="1:5" ht="30">
      <c r="A618" s="115" t="s">
        <v>1253</v>
      </c>
      <c r="B618" s="125" t="s">
        <v>1254</v>
      </c>
      <c r="C618" s="130" t="s">
        <v>15</v>
      </c>
      <c r="D618" s="155">
        <v>0</v>
      </c>
      <c r="E618" s="166">
        <v>0</v>
      </c>
    </row>
    <row r="619" spans="1:5" ht="30">
      <c r="A619" s="115" t="s">
        <v>1255</v>
      </c>
      <c r="B619" s="125" t="s">
        <v>1256</v>
      </c>
      <c r="C619" s="130" t="s">
        <v>15</v>
      </c>
      <c r="D619" s="154">
        <v>1950.259033203125</v>
      </c>
      <c r="E619" s="165">
        <v>1950.259033203125</v>
      </c>
    </row>
    <row r="620" spans="1:5" ht="30">
      <c r="A620" s="115" t="s">
        <v>1257</v>
      </c>
      <c r="B620" s="125" t="s">
        <v>1258</v>
      </c>
      <c r="C620" s="130" t="s">
        <v>15</v>
      </c>
      <c r="D620" s="156">
        <v>170.64765930175781</v>
      </c>
      <c r="E620" s="167">
        <v>170.64765930175781</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0.81296604871749878</v>
      </c>
      <c r="E623" s="169">
        <v>0.81296604871749878</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51.651241302490234</v>
      </c>
      <c r="E625" s="163">
        <v>51.651241302490234</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138.82269287109375</v>
      </c>
      <c r="E627" s="167">
        <v>138.82269287109375</v>
      </c>
    </row>
    <row r="628" spans="1:5" ht="45">
      <c r="A628" s="115" t="s">
        <v>1273</v>
      </c>
      <c r="B628" s="125" t="s">
        <v>1274</v>
      </c>
      <c r="C628" s="130" t="s">
        <v>1275</v>
      </c>
      <c r="D628" s="153">
        <v>108243.5546875</v>
      </c>
      <c r="E628" s="164">
        <v>108243.5546875</v>
      </c>
    </row>
    <row r="629" spans="1:5" ht="30">
      <c r="A629" s="115" t="s">
        <v>1276</v>
      </c>
      <c r="B629" s="125" t="s">
        <v>1277</v>
      </c>
      <c r="C629" s="130" t="s">
        <v>20</v>
      </c>
      <c r="D629" s="152">
        <v>88.510528564453125</v>
      </c>
      <c r="E629" s="163">
        <v>88.510528564453125</v>
      </c>
    </row>
    <row r="630" spans="1:5" ht="45">
      <c r="A630" s="115" t="s">
        <v>1278</v>
      </c>
      <c r="B630" s="125" t="s">
        <v>1279</v>
      </c>
      <c r="C630" s="130" t="s">
        <v>20</v>
      </c>
      <c r="D630" s="158">
        <v>0.30909842252731323</v>
      </c>
      <c r="E630" s="169">
        <v>0.30909842252731323</v>
      </c>
    </row>
    <row r="631" spans="1:5" ht="30">
      <c r="A631" s="115" t="s">
        <v>1280</v>
      </c>
      <c r="B631" s="125" t="s">
        <v>1281</v>
      </c>
      <c r="C631" s="130" t="s">
        <v>20</v>
      </c>
      <c r="D631" s="158">
        <v>0.30740821361541748</v>
      </c>
      <c r="E631" s="169">
        <v>0.30740821361541748</v>
      </c>
    </row>
    <row r="632" spans="1:5" ht="45">
      <c r="A632" s="115" t="s">
        <v>1282</v>
      </c>
      <c r="B632" s="125" t="s">
        <v>1283</v>
      </c>
      <c r="C632" s="130" t="s">
        <v>20</v>
      </c>
      <c r="D632" s="160">
        <v>1.6902181087061763E-3</v>
      </c>
      <c r="E632" s="171">
        <v>1.6902181087061763E-3</v>
      </c>
    </row>
    <row r="633" spans="1:5" ht="45">
      <c r="A633" s="115" t="s">
        <v>1284</v>
      </c>
      <c r="B633" s="125" t="s">
        <v>1285</v>
      </c>
      <c r="C633" s="130" t="s">
        <v>80</v>
      </c>
      <c r="D633" s="154">
        <v>1691.2080078125</v>
      </c>
      <c r="E633" s="165">
        <v>1691.2080078125</v>
      </c>
    </row>
    <row r="634" spans="1:5" ht="45">
      <c r="A634" s="115" t="s">
        <v>1286</v>
      </c>
      <c r="B634" s="125" t="s">
        <v>1287</v>
      </c>
      <c r="C634" s="130" t="s">
        <v>115</v>
      </c>
      <c r="D634" s="153">
        <v>4571.8310546875</v>
      </c>
      <c r="E634" s="164">
        <v>4571.8310546875</v>
      </c>
    </row>
    <row r="635" spans="1:5" ht="45">
      <c r="A635" s="115" t="s">
        <v>1288</v>
      </c>
      <c r="B635" s="125" t="s">
        <v>1289</v>
      </c>
      <c r="C635" s="130" t="s">
        <v>80</v>
      </c>
      <c r="D635" s="151">
        <v>9.2478971481323242</v>
      </c>
      <c r="E635" s="162">
        <v>9.2478971481323242</v>
      </c>
    </row>
    <row r="636" spans="1:5" ht="45">
      <c r="A636" s="115" t="s">
        <v>1290</v>
      </c>
      <c r="B636" s="125" t="s">
        <v>1291</v>
      </c>
      <c r="C636" s="130" t="s">
        <v>115</v>
      </c>
      <c r="D636" s="152">
        <v>24.999773025512695</v>
      </c>
      <c r="E636" s="163">
        <v>24.999773025512695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1.3460633754730225</v>
      </c>
      <c r="E639" s="162">
        <v>1.3460633754730225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200.18734741210937</v>
      </c>
      <c r="E644" s="167">
        <v>200.18734741210937</v>
      </c>
    </row>
    <row r="645" spans="1:5" ht="30">
      <c r="A645" s="115" t="s">
        <v>1308</v>
      </c>
      <c r="B645" s="125" t="s">
        <v>1309</v>
      </c>
      <c r="C645" s="130" t="s">
        <v>15</v>
      </c>
      <c r="D645" s="156">
        <v>200.18734741210937</v>
      </c>
      <c r="E645" s="167">
        <v>200.18734741210937</v>
      </c>
    </row>
    <row r="646" spans="1:5" ht="30">
      <c r="A646" s="115" t="s">
        <v>1310</v>
      </c>
      <c r="B646" s="125" t="s">
        <v>1311</v>
      </c>
      <c r="C646" s="130" t="s">
        <v>15</v>
      </c>
      <c r="D646" s="156">
        <v>198.18547058105469</v>
      </c>
      <c r="E646" s="167">
        <v>198.18547058105469</v>
      </c>
    </row>
    <row r="647" spans="1:5" ht="30">
      <c r="A647" s="115" t="s">
        <v>1312</v>
      </c>
      <c r="B647" s="125" t="s">
        <v>1313</v>
      </c>
      <c r="C647" s="130" t="s">
        <v>154</v>
      </c>
      <c r="D647" s="152">
        <v>30.395669937133789</v>
      </c>
      <c r="E647" s="163">
        <v>30.395669937133789</v>
      </c>
    </row>
    <row r="648" spans="1:5" ht="30">
      <c r="A648" s="115" t="s">
        <v>1314</v>
      </c>
      <c r="B648" s="125" t="s">
        <v>1315</v>
      </c>
      <c r="C648" s="130" t="s">
        <v>65</v>
      </c>
      <c r="D648" s="152">
        <v>53.175582885742188</v>
      </c>
      <c r="E648" s="163">
        <v>53.175582885742188</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80.139106750488281</v>
      </c>
      <c r="E651" s="163">
        <v>80.139106750488281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2.0018713474273682</v>
      </c>
      <c r="E654" s="162">
        <v>2.0018713474273682</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220.4224853515625</v>
      </c>
      <c r="E657" s="167">
        <v>220.4224853515625</v>
      </c>
    </row>
    <row r="658" spans="1:5" ht="30">
      <c r="A658" s="115" t="s">
        <v>1333</v>
      </c>
      <c r="B658" s="125" t="s">
        <v>1334</v>
      </c>
      <c r="C658" s="130" t="s">
        <v>45</v>
      </c>
      <c r="D658" s="152">
        <v>95.383903503417969</v>
      </c>
      <c r="E658" s="163">
        <v>95.383903503417969</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209.92619323730469</v>
      </c>
      <c r="E661" s="167">
        <v>209.92619323730469</v>
      </c>
    </row>
    <row r="662" spans="1:5" ht="30">
      <c r="A662" s="115" t="s">
        <v>1340</v>
      </c>
      <c r="B662" s="125" t="s">
        <v>1341</v>
      </c>
      <c r="C662" s="130" t="s">
        <v>15</v>
      </c>
      <c r="D662" s="156">
        <v>200.18734741210937</v>
      </c>
      <c r="E662" s="167">
        <v>200.18734741210937</v>
      </c>
    </row>
    <row r="663" spans="1:5" ht="30">
      <c r="A663" s="115" t="s">
        <v>1342</v>
      </c>
      <c r="B663" s="125" t="s">
        <v>1343</v>
      </c>
      <c r="C663" s="130" t="s">
        <v>45</v>
      </c>
      <c r="D663" s="152">
        <v>95.360824584960938</v>
      </c>
      <c r="E663" s="163">
        <v>95.360824584960938</v>
      </c>
    </row>
    <row r="664" spans="1:5" ht="30">
      <c r="A664" s="115" t="s">
        <v>1344</v>
      </c>
      <c r="B664" s="125" t="s">
        <v>1345</v>
      </c>
      <c r="C664" s="130" t="s">
        <v>15</v>
      </c>
      <c r="D664" s="151">
        <v>9.7388410568237305</v>
      </c>
      <c r="E664" s="162">
        <v>9.7388410568237305</v>
      </c>
    </row>
    <row r="665" spans="1:5" ht="30">
      <c r="A665" s="115" t="s">
        <v>1346</v>
      </c>
      <c r="B665" s="125" t="s">
        <v>1347</v>
      </c>
      <c r="C665" s="130" t="s">
        <v>15</v>
      </c>
      <c r="D665" s="156">
        <v>210.19671630859375</v>
      </c>
      <c r="E665" s="167">
        <v>210.19671630859375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2">
        <v>84.127296447753906</v>
      </c>
      <c r="E670" s="163">
        <v>84.127296447753906</v>
      </c>
    </row>
    <row r="671" spans="1:5" ht="30">
      <c r="A671" s="115" t="s">
        <v>1357</v>
      </c>
      <c r="B671" s="125" t="s">
        <v>1358</v>
      </c>
      <c r="C671" s="130" t="s">
        <v>15</v>
      </c>
      <c r="D671" s="152">
        <v>84.127296447753906</v>
      </c>
      <c r="E671" s="163">
        <v>84.127296447753906</v>
      </c>
    </row>
    <row r="672" spans="1:5" ht="30">
      <c r="A672" s="115" t="s">
        <v>1359</v>
      </c>
      <c r="B672" s="125" t="s">
        <v>1360</v>
      </c>
      <c r="C672" s="130" t="s">
        <v>15</v>
      </c>
      <c r="D672" s="152">
        <v>83.286026000976563</v>
      </c>
      <c r="E672" s="163">
        <v>83.286026000976563</v>
      </c>
    </row>
    <row r="673" spans="1:5" ht="30">
      <c r="A673" s="115" t="s">
        <v>1361</v>
      </c>
      <c r="B673" s="125" t="s">
        <v>1362</v>
      </c>
      <c r="C673" s="130" t="s">
        <v>154</v>
      </c>
      <c r="D673" s="152">
        <v>11.304373741149902</v>
      </c>
      <c r="E673" s="163">
        <v>11.304373741149902</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8">
        <v>0.84127217531204224</v>
      </c>
      <c r="E680" s="169">
        <v>0.84127217531204224</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2">
        <v>93.525627136230469</v>
      </c>
      <c r="E683" s="163">
        <v>93.525627136230469</v>
      </c>
    </row>
    <row r="684" spans="1:5" ht="30">
      <c r="A684" s="115" t="s">
        <v>1381</v>
      </c>
      <c r="B684" s="125" t="s">
        <v>1382</v>
      </c>
      <c r="C684" s="130" t="s">
        <v>45</v>
      </c>
      <c r="D684" s="152">
        <v>94.476234436035156</v>
      </c>
      <c r="E684" s="163">
        <v>94.476234436035156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2">
        <v>89.072029113769531</v>
      </c>
      <c r="E687" s="163">
        <v>89.072029113769531</v>
      </c>
    </row>
    <row r="688" spans="1:5" ht="30">
      <c r="A688" s="115" t="s">
        <v>1388</v>
      </c>
      <c r="B688" s="125" t="s">
        <v>1389</v>
      </c>
      <c r="C688" s="130" t="s">
        <v>15</v>
      </c>
      <c r="D688" s="152">
        <v>84.127296447753906</v>
      </c>
      <c r="E688" s="163">
        <v>84.127296447753906</v>
      </c>
    </row>
    <row r="689" spans="1:5" ht="30">
      <c r="A689" s="115" t="s">
        <v>1390</v>
      </c>
      <c r="B689" s="125" t="s">
        <v>1391</v>
      </c>
      <c r="C689" s="130" t="s">
        <v>45</v>
      </c>
      <c r="D689" s="152">
        <v>94.448616027832031</v>
      </c>
      <c r="E689" s="163">
        <v>94.448616027832031</v>
      </c>
    </row>
    <row r="690" spans="1:5" ht="30">
      <c r="A690" s="115" t="s">
        <v>1392</v>
      </c>
      <c r="B690" s="125" t="s">
        <v>1393</v>
      </c>
      <c r="C690" s="130" t="s">
        <v>15</v>
      </c>
      <c r="D690" s="151">
        <v>4.944730281829834</v>
      </c>
      <c r="E690" s="162">
        <v>4.944730281829834</v>
      </c>
    </row>
    <row r="691" spans="1:5" ht="30">
      <c r="A691" s="115" t="s">
        <v>1394</v>
      </c>
      <c r="B691" s="125" t="s">
        <v>1395</v>
      </c>
      <c r="C691" s="130" t="s">
        <v>15</v>
      </c>
      <c r="D691" s="152">
        <v>88.333656311035156</v>
      </c>
      <c r="E691" s="163">
        <v>88.333656311035156</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2">
        <v>81.240715026855469</v>
      </c>
      <c r="E696" s="163">
        <v>81.240715026855469</v>
      </c>
    </row>
    <row r="697" spans="1:5" ht="30">
      <c r="A697" s="115" t="s">
        <v>1405</v>
      </c>
      <c r="B697" s="125" t="s">
        <v>1406</v>
      </c>
      <c r="C697" s="130" t="s">
        <v>15</v>
      </c>
      <c r="D697" s="152">
        <v>81.240715026855469</v>
      </c>
      <c r="E697" s="163">
        <v>81.240715026855469</v>
      </c>
    </row>
    <row r="698" spans="1:5" ht="30">
      <c r="A698" s="115" t="s">
        <v>1407</v>
      </c>
      <c r="B698" s="125" t="s">
        <v>1408</v>
      </c>
      <c r="C698" s="130" t="s">
        <v>15</v>
      </c>
      <c r="D698" s="152">
        <v>80.428306579589844</v>
      </c>
      <c r="E698" s="163">
        <v>80.428306579589844</v>
      </c>
    </row>
    <row r="699" spans="1:5" ht="30">
      <c r="A699" s="115" t="s">
        <v>1409</v>
      </c>
      <c r="B699" s="125" t="s">
        <v>1410</v>
      </c>
      <c r="C699" s="130" t="s">
        <v>154</v>
      </c>
      <c r="D699" s="151">
        <v>7.5362496376037598</v>
      </c>
      <c r="E699" s="162">
        <v>7.5362496376037598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8">
        <v>0.81240636110305786</v>
      </c>
      <c r="E706" s="169">
        <v>0.81240636110305786</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2">
        <v>90.357170104980469</v>
      </c>
      <c r="E709" s="163">
        <v>90.357170104980469</v>
      </c>
    </row>
    <row r="710" spans="1:5" ht="30">
      <c r="A710" s="115" t="s">
        <v>1429</v>
      </c>
      <c r="B710" s="125" t="s">
        <v>1430</v>
      </c>
      <c r="C710" s="130" t="s">
        <v>45</v>
      </c>
      <c r="D710" s="152">
        <v>94.434005737304688</v>
      </c>
      <c r="E710" s="163">
        <v>94.434005737304688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2">
        <v>86.054450988769531</v>
      </c>
      <c r="E713" s="163">
        <v>86.054450988769531</v>
      </c>
    </row>
    <row r="714" spans="1:5" ht="30">
      <c r="A714" s="115" t="s">
        <v>1436</v>
      </c>
      <c r="B714" s="125" t="s">
        <v>1437</v>
      </c>
      <c r="C714" s="130" t="s">
        <v>15</v>
      </c>
      <c r="D714" s="152">
        <v>81.240715026855469</v>
      </c>
      <c r="E714" s="163">
        <v>81.240715026855469</v>
      </c>
    </row>
    <row r="715" spans="1:5" ht="30">
      <c r="A715" s="115" t="s">
        <v>1438</v>
      </c>
      <c r="B715" s="125" t="s">
        <v>1439</v>
      </c>
      <c r="C715" s="130" t="s">
        <v>45</v>
      </c>
      <c r="D715" s="152">
        <v>94.406173706054688</v>
      </c>
      <c r="E715" s="163">
        <v>94.406173706054688</v>
      </c>
    </row>
    <row r="716" spans="1:5" ht="30">
      <c r="A716" s="115" t="s">
        <v>1440</v>
      </c>
      <c r="B716" s="125" t="s">
        <v>1441</v>
      </c>
      <c r="C716" s="130" t="s">
        <v>15</v>
      </c>
      <c r="D716" s="151">
        <v>4.8137345314025879</v>
      </c>
      <c r="E716" s="162">
        <v>4.8137345314025879</v>
      </c>
    </row>
    <row r="717" spans="1:5" ht="30">
      <c r="A717" s="115" t="s">
        <v>1442</v>
      </c>
      <c r="B717" s="125" t="s">
        <v>1443</v>
      </c>
      <c r="C717" s="130" t="s">
        <v>15</v>
      </c>
      <c r="D717" s="152">
        <v>85.302742004394531</v>
      </c>
      <c r="E717" s="163">
        <v>85.302742004394531</v>
      </c>
    </row>
    <row r="718" spans="1:5" ht="30">
      <c r="A718" s="115" t="s">
        <v>1444</v>
      </c>
      <c r="B718" s="125" t="s">
        <v>1445</v>
      </c>
      <c r="C718" s="130" t="s">
        <v>50</v>
      </c>
      <c r="D718" s="152">
        <v>27.579999923706055</v>
      </c>
      <c r="E718" s="163">
        <v>27.579999923706055</v>
      </c>
    </row>
    <row r="719" spans="1:5" ht="30">
      <c r="A719" s="115" t="s">
        <v>1446</v>
      </c>
      <c r="B719" s="125" t="s">
        <v>1447</v>
      </c>
      <c r="C719" s="130" t="s">
        <v>42</v>
      </c>
      <c r="D719" s="156">
        <v>229.23904418945312</v>
      </c>
      <c r="E719" s="167">
        <v>229.23904418945312</v>
      </c>
    </row>
    <row r="720" spans="1:5" ht="30">
      <c r="A720" s="115" t="s">
        <v>1448</v>
      </c>
      <c r="B720" s="125" t="s">
        <v>1449</v>
      </c>
      <c r="C720" s="130" t="s">
        <v>15</v>
      </c>
      <c r="D720" s="153">
        <v>3249.14111328125</v>
      </c>
      <c r="E720" s="164">
        <v>3249.14111328125</v>
      </c>
    </row>
    <row r="721" spans="1:5" ht="30">
      <c r="A721" s="115" t="s">
        <v>1450</v>
      </c>
      <c r="B721" s="125" t="s">
        <v>1451</v>
      </c>
      <c r="C721" s="130" t="s">
        <v>15</v>
      </c>
      <c r="D721" s="154">
        <v>2950.666015625</v>
      </c>
      <c r="E721" s="165">
        <v>2950.666015625</v>
      </c>
    </row>
    <row r="722" spans="1:5" ht="30">
      <c r="A722" s="115" t="s">
        <v>1452</v>
      </c>
      <c r="B722" s="125" t="s">
        <v>1453</v>
      </c>
      <c r="C722" s="130" t="s">
        <v>15</v>
      </c>
      <c r="D722" s="156">
        <v>298.47506713867187</v>
      </c>
      <c r="E722" s="167">
        <v>298.47506713867187</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6.9390530586242676</v>
      </c>
      <c r="E724" s="162">
        <v>6.9390530586242676</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1223.48779296875</v>
      </c>
      <c r="E737" s="165">
        <v>1223.48779296875</v>
      </c>
    </row>
    <row r="738" spans="1:5" ht="30">
      <c r="A738" s="115" t="s">
        <v>1485</v>
      </c>
      <c r="B738" s="125" t="s">
        <v>1486</v>
      </c>
      <c r="C738" s="130" t="s">
        <v>15</v>
      </c>
      <c r="D738" s="154">
        <v>1098.92138671875</v>
      </c>
      <c r="E738" s="165">
        <v>1098.92138671875</v>
      </c>
    </row>
    <row r="739" spans="1:5" ht="30">
      <c r="A739" s="115" t="s">
        <v>1487</v>
      </c>
      <c r="B739" s="125" t="s">
        <v>1488</v>
      </c>
      <c r="C739" s="130" t="s">
        <v>15</v>
      </c>
      <c r="D739" s="156">
        <v>124.56645202636719</v>
      </c>
      <c r="E739" s="167">
        <v>124.56645202636719</v>
      </c>
    </row>
    <row r="740" spans="1:5" ht="30">
      <c r="A740" s="115" t="s">
        <v>1489</v>
      </c>
      <c r="B740" s="125" t="s">
        <v>1490</v>
      </c>
      <c r="C740" s="130" t="s">
        <v>42</v>
      </c>
      <c r="D740" s="152">
        <v>18.687847137451172</v>
      </c>
      <c r="E740" s="163">
        <v>18.687847137451172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3.0299997329711914</v>
      </c>
      <c r="E752" s="162">
        <v>3.0299997329711914</v>
      </c>
    </row>
    <row r="753" spans="1:5" ht="30">
      <c r="A753" s="115" t="s">
        <v>1515</v>
      </c>
      <c r="B753" s="125" t="s">
        <v>1516</v>
      </c>
      <c r="C753" s="130" t="s">
        <v>42</v>
      </c>
      <c r="D753" s="156">
        <v>133.86502075195312</v>
      </c>
      <c r="E753" s="167">
        <v>133.86502075195312</v>
      </c>
    </row>
    <row r="754" spans="1:5" ht="30">
      <c r="A754" s="115" t="s">
        <v>1517</v>
      </c>
      <c r="B754" s="125" t="s">
        <v>1518</v>
      </c>
      <c r="C754" s="130" t="s">
        <v>15</v>
      </c>
      <c r="D754" s="154">
        <v>1206.2672119140625</v>
      </c>
      <c r="E754" s="165">
        <v>1206.2672119140625</v>
      </c>
    </row>
    <row r="755" spans="1:5" ht="30">
      <c r="A755" s="115" t="s">
        <v>1519</v>
      </c>
      <c r="B755" s="125" t="s">
        <v>1520</v>
      </c>
      <c r="C755" s="130" t="s">
        <v>15</v>
      </c>
      <c r="D755" s="154">
        <v>1155.105712890625</v>
      </c>
      <c r="E755" s="165">
        <v>1155.105712890625</v>
      </c>
    </row>
    <row r="756" spans="1:5" ht="30">
      <c r="A756" s="115" t="s">
        <v>1521</v>
      </c>
      <c r="B756" s="125" t="s">
        <v>1522</v>
      </c>
      <c r="C756" s="130" t="s">
        <v>15</v>
      </c>
      <c r="D756" s="152">
        <v>51.161468505859375</v>
      </c>
      <c r="E756" s="163">
        <v>51.161468505859375</v>
      </c>
    </row>
    <row r="757" spans="1:5" ht="30">
      <c r="A757" s="115" t="s">
        <v>1523</v>
      </c>
      <c r="B757" s="125" t="s">
        <v>1524</v>
      </c>
      <c r="C757" s="130" t="s">
        <v>42</v>
      </c>
      <c r="D757" s="152">
        <v>21.214006423950195</v>
      </c>
      <c r="E757" s="163">
        <v>21.214006423950195</v>
      </c>
    </row>
    <row r="758" spans="1:5" ht="30">
      <c r="A758" s="115" t="s">
        <v>1525</v>
      </c>
      <c r="B758" s="125" t="s">
        <v>1526</v>
      </c>
      <c r="C758" s="130" t="s">
        <v>42</v>
      </c>
      <c r="D758" s="151">
        <v>7.7650284767150879</v>
      </c>
      <c r="E758" s="162">
        <v>7.7650284767150879</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1.2899999618530273</v>
      </c>
      <c r="E769" s="162">
        <v>1.2899999618530273</v>
      </c>
    </row>
    <row r="770" spans="1:5" ht="30">
      <c r="A770" s="115" t="s">
        <v>1549</v>
      </c>
      <c r="B770" s="125" t="s">
        <v>1550</v>
      </c>
      <c r="C770" s="130" t="s">
        <v>42</v>
      </c>
      <c r="D770" s="156">
        <v>106.88365936279297</v>
      </c>
      <c r="E770" s="167">
        <v>106.88365936279297</v>
      </c>
    </row>
    <row r="771" spans="1:5" ht="30">
      <c r="A771" s="115" t="s">
        <v>1551</v>
      </c>
      <c r="B771" s="125" t="s">
        <v>1552</v>
      </c>
      <c r="C771" s="130" t="s">
        <v>15</v>
      </c>
      <c r="D771" s="154">
        <v>1417.0794677734375</v>
      </c>
      <c r="E771" s="165">
        <v>1417.0794677734375</v>
      </c>
    </row>
    <row r="772" spans="1:5" ht="30">
      <c r="A772" s="115" t="s">
        <v>1553</v>
      </c>
      <c r="B772" s="125" t="s">
        <v>1554</v>
      </c>
      <c r="C772" s="130" t="s">
        <v>15</v>
      </c>
      <c r="D772" s="154">
        <v>1317.523681640625</v>
      </c>
      <c r="E772" s="165">
        <v>1317.523681640625</v>
      </c>
    </row>
    <row r="773" spans="1:5" ht="30">
      <c r="A773" s="115" t="s">
        <v>1555</v>
      </c>
      <c r="B773" s="125" t="s">
        <v>1556</v>
      </c>
      <c r="C773" s="130" t="s">
        <v>15</v>
      </c>
      <c r="D773" s="152">
        <v>99.555686950683594</v>
      </c>
      <c r="E773" s="163">
        <v>99.555686950683594</v>
      </c>
    </row>
    <row r="774" spans="1:5" ht="30">
      <c r="A774" s="115" t="s">
        <v>1557</v>
      </c>
      <c r="B774" s="125" t="s">
        <v>1558</v>
      </c>
      <c r="C774" s="130" t="s">
        <v>42</v>
      </c>
      <c r="D774" s="152">
        <v>25.110855102539063</v>
      </c>
      <c r="E774" s="163">
        <v>25.110855102539063</v>
      </c>
    </row>
    <row r="775" spans="1:5" ht="30">
      <c r="A775" s="115" t="s">
        <v>1559</v>
      </c>
      <c r="B775" s="125" t="s">
        <v>1560</v>
      </c>
      <c r="C775" s="130" t="s">
        <v>42</v>
      </c>
      <c r="D775" s="151">
        <v>2.0000033378601074</v>
      </c>
      <c r="E775" s="162">
        <v>2.0000033378601074</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0.50999999046325684</v>
      </c>
      <c r="E786" s="169">
        <v>0.50999999046325684</v>
      </c>
    </row>
    <row r="787" spans="1:5" ht="30">
      <c r="A787" s="115" t="s">
        <v>1583</v>
      </c>
      <c r="B787" s="125" t="s">
        <v>1584</v>
      </c>
      <c r="C787" s="130" t="s">
        <v>42</v>
      </c>
      <c r="D787" s="152">
        <v>81.810768127441406</v>
      </c>
      <c r="E787" s="163">
        <v>81.810768127441406</v>
      </c>
    </row>
    <row r="788" spans="1:5" ht="30">
      <c r="A788" s="115" t="s">
        <v>1585</v>
      </c>
      <c r="B788" s="125" t="s">
        <v>1586</v>
      </c>
      <c r="C788" s="130" t="s">
        <v>15</v>
      </c>
      <c r="D788" s="154">
        <v>1346.4476318359375</v>
      </c>
      <c r="E788" s="165">
        <v>1346.4476318359375</v>
      </c>
    </row>
    <row r="789" spans="1:5" ht="30">
      <c r="A789" s="115" t="s">
        <v>1587</v>
      </c>
      <c r="B789" s="125" t="s">
        <v>1588</v>
      </c>
      <c r="C789" s="130" t="s">
        <v>15</v>
      </c>
      <c r="D789" s="154">
        <v>1206.99658203125</v>
      </c>
      <c r="E789" s="165">
        <v>1206.99658203125</v>
      </c>
    </row>
    <row r="790" spans="1:5" ht="30">
      <c r="A790" s="115" t="s">
        <v>1589</v>
      </c>
      <c r="B790" s="125" t="s">
        <v>1590</v>
      </c>
      <c r="C790" s="130" t="s">
        <v>15</v>
      </c>
      <c r="D790" s="156">
        <v>139.45097351074219</v>
      </c>
      <c r="E790" s="167">
        <v>139.45097351074219</v>
      </c>
    </row>
    <row r="791" spans="1:5" ht="30">
      <c r="A791" s="115" t="s">
        <v>1591</v>
      </c>
      <c r="B791" s="125" t="s">
        <v>1592</v>
      </c>
      <c r="C791" s="130" t="s">
        <v>42</v>
      </c>
      <c r="D791" s="152">
        <v>23.972084045410156</v>
      </c>
      <c r="E791" s="163">
        <v>23.972084045410156</v>
      </c>
    </row>
    <row r="792" spans="1:5" ht="30">
      <c r="A792" s="115" t="s">
        <v>1593</v>
      </c>
      <c r="B792" s="125" t="s">
        <v>1594</v>
      </c>
      <c r="C792" s="130" t="s">
        <v>42</v>
      </c>
      <c r="D792" s="151">
        <v>2.0358192920684814</v>
      </c>
      <c r="E792" s="162">
        <v>2.0358192920684814</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15165.916015625</v>
      </c>
      <c r="E805" s="164">
        <v>15165.916015625</v>
      </c>
    </row>
    <row r="806" spans="1:5">
      <c r="A806" s="115" t="s">
        <v>1621</v>
      </c>
      <c r="B806" s="125" t="s">
        <v>260</v>
      </c>
      <c r="C806" s="130" t="s">
        <v>20</v>
      </c>
      <c r="D806" s="152">
        <v>10.91151237487793</v>
      </c>
      <c r="E806" s="163">
        <v>10.91151237487793</v>
      </c>
    </row>
    <row r="807" spans="1:5">
      <c r="A807" s="115" t="s">
        <v>1622</v>
      </c>
      <c r="B807" s="125" t="s">
        <v>1623</v>
      </c>
      <c r="C807" s="130" t="s">
        <v>15</v>
      </c>
      <c r="D807" s="153">
        <v>45933.984375</v>
      </c>
      <c r="E807" s="164">
        <v>45933.984375</v>
      </c>
    </row>
    <row r="808" spans="1:5">
      <c r="A808" s="115" t="s">
        <v>1624</v>
      </c>
      <c r="B808" s="125" t="s">
        <v>1625</v>
      </c>
      <c r="C808" s="130" t="s">
        <v>15</v>
      </c>
      <c r="D808" s="153">
        <v>50769.62890625</v>
      </c>
      <c r="E808" s="164">
        <v>50769.62890625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445.51675415039062</v>
      </c>
      <c r="E810" s="167">
        <v>445.51675415039062</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46.785751342773438</v>
      </c>
      <c r="E831" s="163">
        <v>46.785751342773438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2.111416682600975E-2</v>
      </c>
      <c r="E840" s="169">
        <v>2.111416682600975E-2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31.190500259399414</v>
      </c>
      <c r="E844" s="163">
        <v>31.190500259399414</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1.4076110906898975E-2</v>
      </c>
      <c r="E853" s="169">
        <v>1.4076110906898975E-2</v>
      </c>
    </row>
    <row r="854" spans="1:5">
      <c r="A854" s="115" t="s">
        <v>1712</v>
      </c>
      <c r="B854" s="125" t="s">
        <v>1713</v>
      </c>
      <c r="C854" s="130" t="s">
        <v>50</v>
      </c>
      <c r="D854" s="152">
        <v>76.999992370605469</v>
      </c>
      <c r="E854" s="163">
        <v>76.999992370605469</v>
      </c>
    </row>
    <row r="855" spans="1:5">
      <c r="A855" s="115" t="s">
        <v>1714</v>
      </c>
      <c r="B855" s="125" t="s">
        <v>1715</v>
      </c>
      <c r="C855" s="130" t="s">
        <v>20</v>
      </c>
      <c r="D855" s="152">
        <v>56.026676177978516</v>
      </c>
      <c r="E855" s="163">
        <v>56.026676177978516</v>
      </c>
    </row>
    <row r="856" spans="1:5">
      <c r="A856" s="115" t="s">
        <v>1716</v>
      </c>
      <c r="B856" s="125" t="s">
        <v>1717</v>
      </c>
      <c r="C856" s="130" t="s">
        <v>42</v>
      </c>
      <c r="D856" s="156">
        <v>532.999267578125</v>
      </c>
      <c r="E856" s="167">
        <v>532.999267578125</v>
      </c>
    </row>
    <row r="857" spans="1:5">
      <c r="A857" s="115" t="s">
        <v>1718</v>
      </c>
      <c r="B857" s="125" t="s">
        <v>1719</v>
      </c>
      <c r="C857" s="130" t="s">
        <v>280</v>
      </c>
      <c r="D857" s="153">
        <v>3483.560546875</v>
      </c>
      <c r="E857" s="164">
        <v>3483.560546875</v>
      </c>
    </row>
    <row r="858" spans="1:5">
      <c r="A858" s="115" t="s">
        <v>1720</v>
      </c>
      <c r="B858" s="125" t="s">
        <v>1721</v>
      </c>
      <c r="C858" s="130" t="s">
        <v>1722</v>
      </c>
      <c r="D858" s="158">
        <v>4.5843701809644699E-2</v>
      </c>
      <c r="E858" s="169">
        <v>4.5843701809644699E-2</v>
      </c>
    </row>
    <row r="859" spans="1:5">
      <c r="A859" s="115" t="s">
        <v>1723</v>
      </c>
      <c r="B859" s="125" t="s">
        <v>1724</v>
      </c>
      <c r="C859" s="130" t="s">
        <v>20</v>
      </c>
      <c r="D859" s="158">
        <v>0.56026709079742432</v>
      </c>
      <c r="E859" s="169">
        <v>0.56026709079742432</v>
      </c>
    </row>
    <row r="860" spans="1:5">
      <c r="A860" s="115" t="s">
        <v>1725</v>
      </c>
      <c r="B860" s="125" t="s">
        <v>1726</v>
      </c>
      <c r="C860" s="130" t="s">
        <v>50</v>
      </c>
      <c r="D860" s="151">
        <v>9.3531084060668945</v>
      </c>
      <c r="E860" s="162">
        <v>9.3531084060668945</v>
      </c>
    </row>
    <row r="861" spans="1:5">
      <c r="A861" s="115" t="s">
        <v>1727</v>
      </c>
      <c r="B861" s="125" t="s">
        <v>1728</v>
      </c>
      <c r="C861" s="130" t="s">
        <v>20</v>
      </c>
      <c r="D861" s="152">
        <v>55.466407775878906</v>
      </c>
      <c r="E861" s="163">
        <v>55.466407775878906</v>
      </c>
    </row>
    <row r="862" spans="1:5">
      <c r="A862" s="115" t="s">
        <v>1729</v>
      </c>
      <c r="B862" s="125" t="s">
        <v>1730</v>
      </c>
      <c r="C862" s="130" t="s">
        <v>20</v>
      </c>
      <c r="D862" s="158">
        <v>0.59099858999252319</v>
      </c>
      <c r="E862" s="169">
        <v>0.59099858999252319</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47.731624603271484</v>
      </c>
      <c r="E869" s="163">
        <v>47.731624603271484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48.322628021240234</v>
      </c>
      <c r="E872" s="163">
        <v>48.322628021240234</v>
      </c>
    </row>
    <row r="873" spans="1:5" ht="30">
      <c r="A873" s="115" t="s">
        <v>1750</v>
      </c>
      <c r="B873" s="125" t="s">
        <v>1751</v>
      </c>
      <c r="C873" s="130" t="s">
        <v>42</v>
      </c>
      <c r="D873" s="152">
        <v>54.289100646972656</v>
      </c>
      <c r="E873" s="163">
        <v>54.289100646972656</v>
      </c>
    </row>
    <row r="874" spans="1:5">
      <c r="A874" s="115" t="s">
        <v>1752</v>
      </c>
      <c r="B874" s="125" t="s">
        <v>1753</v>
      </c>
      <c r="C874" s="130" t="s">
        <v>280</v>
      </c>
      <c r="D874" s="156">
        <v>227.26814270019531</v>
      </c>
      <c r="E874" s="167">
        <v>227.26814270019531</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0.99729108810424805</v>
      </c>
      <c r="E877" s="169">
        <v>0.99729108810424805</v>
      </c>
    </row>
    <row r="878" spans="1:5" ht="30">
      <c r="A878" s="115" t="s">
        <v>1756</v>
      </c>
      <c r="B878" s="125" t="s">
        <v>1757</v>
      </c>
      <c r="C878" s="130"/>
      <c r="D878" s="160">
        <v>2.7089675422757864E-3</v>
      </c>
      <c r="E878" s="171">
        <v>2.7089675422757864E-3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0.3517158031463623</v>
      </c>
      <c r="E881" s="169">
        <v>0.3517158031463623</v>
      </c>
    </row>
    <row r="882" spans="1:5" ht="30">
      <c r="A882" s="115" t="s">
        <v>1760</v>
      </c>
      <c r="B882" s="125" t="s">
        <v>1761</v>
      </c>
      <c r="C882" s="130"/>
      <c r="D882" s="158">
        <v>0.6482841968536377</v>
      </c>
      <c r="E882" s="169">
        <v>0.6482841968536377</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0.99999988079071045</v>
      </c>
      <c r="E885" s="169">
        <v>0.99999988079071045</v>
      </c>
    </row>
    <row r="886" spans="1:5" ht="30">
      <c r="A886" s="115" t="s">
        <v>1764</v>
      </c>
      <c r="B886" s="125" t="s">
        <v>1765</v>
      </c>
      <c r="C886" s="130"/>
      <c r="D886" s="161">
        <v>1.5148677334764216E-7</v>
      </c>
      <c r="E886" s="172">
        <v>1.5148677334764216E-7</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6684.42431640625</v>
      </c>
      <c r="E892" s="164">
        <v>6684.42431640625</v>
      </c>
    </row>
    <row r="893" spans="1:5" ht="45">
      <c r="A893" s="115" t="s">
        <v>1774</v>
      </c>
      <c r="B893" s="125" t="s">
        <v>1775</v>
      </c>
      <c r="C893" s="130" t="s">
        <v>15</v>
      </c>
      <c r="D893" s="154">
        <v>2658.717529296875</v>
      </c>
      <c r="E893" s="165">
        <v>2658.717529296875</v>
      </c>
    </row>
    <row r="894" spans="1:5" ht="45">
      <c r="A894" s="115" t="s">
        <v>1776</v>
      </c>
      <c r="B894" s="125" t="s">
        <v>1777</v>
      </c>
      <c r="C894" s="130" t="s">
        <v>15</v>
      </c>
      <c r="D894" s="153">
        <v>4025.706787109375</v>
      </c>
      <c r="E894" s="164">
        <v>4025.706787109375</v>
      </c>
    </row>
    <row r="895" spans="1:5" ht="45">
      <c r="A895" s="115" t="s">
        <v>1778</v>
      </c>
      <c r="B895" s="125" t="s">
        <v>1779</v>
      </c>
      <c r="C895" s="130" t="s">
        <v>15</v>
      </c>
      <c r="D895" s="154">
        <v>2638.92529296875</v>
      </c>
      <c r="E895" s="165">
        <v>2638.92529296875</v>
      </c>
    </row>
    <row r="896" spans="1:5" ht="45">
      <c r="A896" s="115" t="s">
        <v>1780</v>
      </c>
      <c r="B896" s="125" t="s">
        <v>1781</v>
      </c>
      <c r="C896" s="130" t="s">
        <v>15</v>
      </c>
      <c r="D896" s="153">
        <v>3995.738525390625</v>
      </c>
      <c r="E896" s="164">
        <v>3995.738525390625</v>
      </c>
    </row>
    <row r="897" spans="1:5" ht="30">
      <c r="A897" s="115" t="s">
        <v>1782</v>
      </c>
      <c r="B897" s="125" t="s">
        <v>1783</v>
      </c>
      <c r="C897" s="130" t="s">
        <v>15</v>
      </c>
      <c r="D897" s="152">
        <v>49.760475158691406</v>
      </c>
      <c r="E897" s="163">
        <v>49.760475158691406</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1325.231689453125</v>
      </c>
      <c r="E931" s="165">
        <v>1325.231689453125</v>
      </c>
    </row>
    <row r="932" spans="1:5" ht="30">
      <c r="A932" s="115" t="s">
        <v>1853</v>
      </c>
      <c r="B932" s="125" t="s">
        <v>1854</v>
      </c>
      <c r="C932" s="130" t="s">
        <v>50</v>
      </c>
      <c r="D932" s="156">
        <v>118.85449981689453</v>
      </c>
      <c r="E932" s="167">
        <v>118.85449981689453</v>
      </c>
    </row>
    <row r="933" spans="1:5" ht="30">
      <c r="A933" s="115" t="s">
        <v>1855</v>
      </c>
      <c r="B933" s="125" t="s">
        <v>1856</v>
      </c>
      <c r="C933" s="130" t="s">
        <v>50</v>
      </c>
      <c r="D933" s="156">
        <v>118.85449981689453</v>
      </c>
      <c r="E933" s="167">
        <v>118.85449981689453</v>
      </c>
    </row>
    <row r="934" spans="1:5" ht="30">
      <c r="A934" s="115" t="s">
        <v>1857</v>
      </c>
      <c r="B934" s="125" t="s">
        <v>1858</v>
      </c>
      <c r="C934" s="130" t="s">
        <v>50</v>
      </c>
      <c r="D934" s="155">
        <v>0</v>
      </c>
      <c r="E934" s="166">
        <v>0</v>
      </c>
    </row>
    <row r="935" spans="1:5" ht="30">
      <c r="A935" s="115" t="s">
        <v>1859</v>
      </c>
      <c r="B935" s="125" t="s">
        <v>1860</v>
      </c>
      <c r="C935" s="130" t="s">
        <v>45</v>
      </c>
      <c r="D935" s="152">
        <v>74.999969482421875</v>
      </c>
      <c r="E935" s="163">
        <v>74.999969482421875</v>
      </c>
    </row>
    <row r="936" spans="1:5">
      <c r="A936" s="115" t="s">
        <v>1861</v>
      </c>
      <c r="B936" s="125" t="s">
        <v>1862</v>
      </c>
      <c r="C936" s="130" t="s">
        <v>15</v>
      </c>
      <c r="D936" s="156">
        <v>280.69271850585937</v>
      </c>
      <c r="E936" s="167">
        <v>280.69271850585937</v>
      </c>
    </row>
    <row r="937" spans="1:5">
      <c r="A937" s="115" t="s">
        <v>1863</v>
      </c>
      <c r="B937" s="125" t="s">
        <v>1864</v>
      </c>
      <c r="C937" s="130" t="s">
        <v>15</v>
      </c>
      <c r="D937" s="156">
        <v>272.27194213867187</v>
      </c>
      <c r="E937" s="167">
        <v>272.27194213867187</v>
      </c>
    </row>
    <row r="938" spans="1:5" ht="30">
      <c r="A938" s="115" t="s">
        <v>1865</v>
      </c>
      <c r="B938" s="125" t="s">
        <v>1866</v>
      </c>
      <c r="C938" s="130" t="s">
        <v>15</v>
      </c>
      <c r="D938" s="156">
        <v>293.469970703125</v>
      </c>
      <c r="E938" s="167">
        <v>293.469970703125</v>
      </c>
    </row>
    <row r="939" spans="1:5">
      <c r="A939" s="115" t="s">
        <v>1867</v>
      </c>
      <c r="B939" s="125" t="s">
        <v>1868</v>
      </c>
      <c r="C939" s="130" t="s">
        <v>20</v>
      </c>
      <c r="D939" s="152">
        <v>56.567939758300781</v>
      </c>
      <c r="E939" s="163">
        <v>56.567939758300781</v>
      </c>
    </row>
    <row r="940" spans="1:5">
      <c r="A940" s="115" t="s">
        <v>1869</v>
      </c>
      <c r="B940" s="125" t="s">
        <v>1870</v>
      </c>
      <c r="C940" s="130" t="s">
        <v>50</v>
      </c>
      <c r="D940" s="152">
        <v>10.715489387512207</v>
      </c>
      <c r="E940" s="163">
        <v>10.715489387512207</v>
      </c>
    </row>
    <row r="941" spans="1:5">
      <c r="A941" s="115" t="s">
        <v>1871</v>
      </c>
      <c r="B941" s="125" t="s">
        <v>1872</v>
      </c>
      <c r="C941" s="130" t="s">
        <v>42</v>
      </c>
      <c r="D941" s="156">
        <v>152.98211669921875</v>
      </c>
      <c r="E941" s="167">
        <v>152.98211669921875</v>
      </c>
    </row>
    <row r="942" spans="1:5">
      <c r="A942" s="115" t="s">
        <v>1873</v>
      </c>
      <c r="B942" s="125" t="s">
        <v>1874</v>
      </c>
      <c r="C942" s="130" t="s">
        <v>280</v>
      </c>
      <c r="D942" s="156">
        <v>645.3822021484375</v>
      </c>
      <c r="E942" s="167">
        <v>645.3822021484375</v>
      </c>
    </row>
    <row r="943" spans="1:5">
      <c r="A943" s="115" t="s">
        <v>1875</v>
      </c>
      <c r="B943" s="125" t="s">
        <v>1876</v>
      </c>
      <c r="C943" s="130" t="s">
        <v>20</v>
      </c>
      <c r="D943" s="152">
        <v>56.567939758300781</v>
      </c>
      <c r="E943" s="163">
        <v>56.567939758300781</v>
      </c>
    </row>
    <row r="944" spans="1:5">
      <c r="A944" s="115" t="s">
        <v>1877</v>
      </c>
      <c r="B944" s="125" t="s">
        <v>1878</v>
      </c>
      <c r="C944" s="130" t="s">
        <v>50</v>
      </c>
      <c r="D944" s="156">
        <v>129.56999206542969</v>
      </c>
      <c r="E944" s="167">
        <v>129.56999206542969</v>
      </c>
    </row>
    <row r="945" spans="1:5">
      <c r="A945" s="115" t="s">
        <v>1879</v>
      </c>
      <c r="B945" s="125" t="s">
        <v>1880</v>
      </c>
      <c r="C945" s="130" t="s">
        <v>42</v>
      </c>
      <c r="D945" s="156">
        <v>155.31214904785156</v>
      </c>
      <c r="E945" s="167">
        <v>155.31214904785156</v>
      </c>
    </row>
    <row r="946" spans="1:5">
      <c r="A946" s="115" t="s">
        <v>1881</v>
      </c>
      <c r="B946" s="125" t="s">
        <v>1882</v>
      </c>
      <c r="C946" s="130" t="s">
        <v>280</v>
      </c>
      <c r="D946" s="156">
        <v>662.70941162109375</v>
      </c>
      <c r="E946" s="167">
        <v>662.70941162109375</v>
      </c>
    </row>
    <row r="947" spans="1:5">
      <c r="A947" s="115" t="s">
        <v>1883</v>
      </c>
      <c r="B947" s="125" t="s">
        <v>1884</v>
      </c>
      <c r="C947" s="130"/>
      <c r="D947" s="122" t="s">
        <v>1330</v>
      </c>
      <c r="E947" s="144" t="s">
        <v>1330</v>
      </c>
    </row>
    <row r="948" spans="1:5">
      <c r="A948" s="115" t="s">
        <v>1885</v>
      </c>
      <c r="B948" s="125" t="s">
        <v>1886</v>
      </c>
      <c r="C948" s="130" t="s">
        <v>15</v>
      </c>
      <c r="D948" s="156">
        <v>303.72329711914062</v>
      </c>
      <c r="E948" s="167">
        <v>303.72329711914062</v>
      </c>
    </row>
    <row r="949" spans="1:5" ht="30">
      <c r="A949" s="115" t="s">
        <v>1887</v>
      </c>
      <c r="B949" s="125" t="s">
        <v>1888</v>
      </c>
      <c r="C949" s="130" t="s">
        <v>45</v>
      </c>
      <c r="D949" s="152">
        <v>95.661308288574219</v>
      </c>
      <c r="E949" s="163">
        <v>95.661308288574219</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293.469970703125</v>
      </c>
      <c r="E952" s="167">
        <v>293.469970703125</v>
      </c>
    </row>
    <row r="953" spans="1:5">
      <c r="A953" s="115" t="s">
        <v>1894</v>
      </c>
      <c r="B953" s="125" t="s">
        <v>1895</v>
      </c>
      <c r="C953" s="130" t="s">
        <v>15</v>
      </c>
      <c r="D953" s="156">
        <v>280.69271850585937</v>
      </c>
      <c r="E953" s="167">
        <v>280.69271850585937</v>
      </c>
    </row>
    <row r="954" spans="1:5">
      <c r="A954" s="115" t="s">
        <v>1896</v>
      </c>
      <c r="B954" s="125" t="s">
        <v>1897</v>
      </c>
      <c r="C954" s="130" t="s">
        <v>45</v>
      </c>
      <c r="D954" s="152">
        <v>95.646148681640625</v>
      </c>
      <c r="E954" s="163">
        <v>95.646148681640625</v>
      </c>
    </row>
    <row r="955" spans="1:5">
      <c r="A955" s="115" t="s">
        <v>1898</v>
      </c>
      <c r="B955" s="125" t="s">
        <v>1899</v>
      </c>
      <c r="C955" s="130" t="s">
        <v>15</v>
      </c>
      <c r="D955" s="152">
        <v>12.777247428894043</v>
      </c>
      <c r="E955" s="163">
        <v>12.777247428894043</v>
      </c>
    </row>
    <row r="956" spans="1:5" ht="30">
      <c r="A956" s="115" t="s">
        <v>1900</v>
      </c>
      <c r="B956" s="125" t="s">
        <v>1901</v>
      </c>
      <c r="C956" s="130" t="s">
        <v>15</v>
      </c>
      <c r="D956" s="156">
        <v>290.4996337890625</v>
      </c>
      <c r="E956" s="167">
        <v>290.4996337890625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16.453878402709961</v>
      </c>
      <c r="E964" s="163">
        <v>16.453878402709961</v>
      </c>
    </row>
    <row r="965" spans="1:5">
      <c r="A965" s="115" t="s">
        <v>1918</v>
      </c>
      <c r="B965" s="125" t="s">
        <v>1919</v>
      </c>
      <c r="C965" s="130" t="s">
        <v>15</v>
      </c>
      <c r="D965" s="152">
        <v>15.960262298583984</v>
      </c>
      <c r="E965" s="163">
        <v>15.960262298583984</v>
      </c>
    </row>
    <row r="966" spans="1:5" ht="30">
      <c r="A966" s="115" t="s">
        <v>1920</v>
      </c>
      <c r="B966" s="125" t="s">
        <v>1921</v>
      </c>
      <c r="C966" s="130" t="s">
        <v>15</v>
      </c>
      <c r="D966" s="152">
        <v>17.913932800292969</v>
      </c>
      <c r="E966" s="163">
        <v>17.913932800292969</v>
      </c>
    </row>
    <row r="967" spans="1:5">
      <c r="A967" s="115" t="s">
        <v>1922</v>
      </c>
      <c r="B967" s="125" t="s">
        <v>1923</v>
      </c>
      <c r="C967" s="130" t="s">
        <v>20</v>
      </c>
      <c r="D967" s="154">
        <v>1246.3056640625</v>
      </c>
      <c r="E967" s="165">
        <v>1246.3056640625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1246.3056640625</v>
      </c>
      <c r="E971" s="165">
        <v>1246.3056640625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18.539813995361328</v>
      </c>
      <c r="E976" s="163">
        <v>18.539813995361328</v>
      </c>
    </row>
    <row r="977" spans="1:5" ht="30">
      <c r="A977" s="115" t="s">
        <v>1942</v>
      </c>
      <c r="B977" s="125" t="s">
        <v>1943</v>
      </c>
      <c r="C977" s="130" t="s">
        <v>45</v>
      </c>
      <c r="D977" s="152">
        <v>91.87799072265625</v>
      </c>
      <c r="E977" s="163">
        <v>91.87799072265625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17.913932800292969</v>
      </c>
      <c r="E980" s="163">
        <v>17.913932800292969</v>
      </c>
    </row>
    <row r="981" spans="1:5">
      <c r="A981" s="115" t="s">
        <v>1949</v>
      </c>
      <c r="B981" s="125" t="s">
        <v>1950</v>
      </c>
      <c r="C981" s="130" t="s">
        <v>15</v>
      </c>
      <c r="D981" s="152">
        <v>16.453878402709961</v>
      </c>
      <c r="E981" s="163">
        <v>16.453878402709961</v>
      </c>
    </row>
    <row r="982" spans="1:5">
      <c r="A982" s="115" t="s">
        <v>1951</v>
      </c>
      <c r="B982" s="125" t="s">
        <v>1952</v>
      </c>
      <c r="C982" s="130" t="s">
        <v>45</v>
      </c>
      <c r="D982" s="152">
        <v>91.849609375</v>
      </c>
      <c r="E982" s="163">
        <v>91.849609375</v>
      </c>
    </row>
    <row r="983" spans="1:5">
      <c r="A983" s="115" t="s">
        <v>1953</v>
      </c>
      <c r="B983" s="125" t="s">
        <v>1954</v>
      </c>
      <c r="C983" s="130" t="s">
        <v>15</v>
      </c>
      <c r="D983" s="151">
        <v>1.4600545167922974</v>
      </c>
      <c r="E983" s="162">
        <v>1.4600545167922974</v>
      </c>
    </row>
    <row r="984" spans="1:5" ht="30">
      <c r="A984" s="115" t="s">
        <v>1955</v>
      </c>
      <c r="B984" s="125" t="s">
        <v>1956</v>
      </c>
      <c r="C984" s="130" t="s">
        <v>15</v>
      </c>
      <c r="D984" s="152">
        <v>17.02874755859375</v>
      </c>
      <c r="E984" s="163">
        <v>17.02874755859375</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16.453878402709961</v>
      </c>
      <c r="E992" s="163">
        <v>16.453878402709961</v>
      </c>
    </row>
    <row r="993" spans="1:5" ht="30">
      <c r="A993" s="115" t="s">
        <v>1973</v>
      </c>
      <c r="B993" s="125" t="s">
        <v>1974</v>
      </c>
      <c r="C993" s="130" t="s">
        <v>15</v>
      </c>
      <c r="D993" s="152">
        <v>15.960262298583984</v>
      </c>
      <c r="E993" s="163">
        <v>15.960262298583984</v>
      </c>
    </row>
    <row r="994" spans="1:5" ht="30">
      <c r="A994" s="115" t="s">
        <v>1975</v>
      </c>
      <c r="B994" s="125" t="s">
        <v>1976</v>
      </c>
      <c r="C994" s="130" t="s">
        <v>15</v>
      </c>
      <c r="D994" s="152">
        <v>17.913932800292969</v>
      </c>
      <c r="E994" s="163">
        <v>17.913932800292969</v>
      </c>
    </row>
    <row r="995" spans="1:5">
      <c r="A995" s="115" t="s">
        <v>1977</v>
      </c>
      <c r="B995" s="125" t="s">
        <v>1978</v>
      </c>
      <c r="C995" s="130" t="s">
        <v>20</v>
      </c>
      <c r="D995" s="154">
        <v>1246.3056640625</v>
      </c>
      <c r="E995" s="165">
        <v>1246.3056640625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1246.3056640625</v>
      </c>
      <c r="E999" s="165">
        <v>1246.3056640625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18.539813995361328</v>
      </c>
      <c r="E1004" s="163">
        <v>18.539813995361328</v>
      </c>
    </row>
    <row r="1005" spans="1:5" ht="30">
      <c r="A1005" s="115" t="s">
        <v>1997</v>
      </c>
      <c r="B1005" s="125" t="s">
        <v>1998</v>
      </c>
      <c r="C1005" s="130" t="s">
        <v>45</v>
      </c>
      <c r="D1005" s="152">
        <v>91.87799072265625</v>
      </c>
      <c r="E1005" s="163">
        <v>91.87799072265625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17.913932800292969</v>
      </c>
      <c r="E1008" s="163">
        <v>17.913932800292969</v>
      </c>
    </row>
    <row r="1009" spans="1:5">
      <c r="A1009" s="115" t="s">
        <v>2004</v>
      </c>
      <c r="B1009" s="125" t="s">
        <v>2005</v>
      </c>
      <c r="C1009" s="130" t="s">
        <v>15</v>
      </c>
      <c r="D1009" s="152">
        <v>16.453878402709961</v>
      </c>
      <c r="E1009" s="163">
        <v>16.453878402709961</v>
      </c>
    </row>
    <row r="1010" spans="1:5">
      <c r="A1010" s="115" t="s">
        <v>2006</v>
      </c>
      <c r="B1010" s="125" t="s">
        <v>2007</v>
      </c>
      <c r="C1010" s="130" t="s">
        <v>45</v>
      </c>
      <c r="D1010" s="152">
        <v>91.849609375</v>
      </c>
      <c r="E1010" s="163">
        <v>91.849609375</v>
      </c>
    </row>
    <row r="1011" spans="1:5">
      <c r="A1011" s="115" t="s">
        <v>2008</v>
      </c>
      <c r="B1011" s="125" t="s">
        <v>2009</v>
      </c>
      <c r="C1011" s="130" t="s">
        <v>15</v>
      </c>
      <c r="D1011" s="151">
        <v>1.4600545167922974</v>
      </c>
      <c r="E1011" s="162">
        <v>1.4600545167922974</v>
      </c>
    </row>
    <row r="1012" spans="1:5" ht="30">
      <c r="A1012" s="115" t="s">
        <v>2010</v>
      </c>
      <c r="B1012" s="125" t="s">
        <v>2011</v>
      </c>
      <c r="C1012" s="130" t="s">
        <v>15</v>
      </c>
      <c r="D1012" s="152">
        <v>17.02874755859375</v>
      </c>
      <c r="E1012" s="163">
        <v>17.02874755859375</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122.61135101318359</v>
      </c>
      <c r="E1015" s="167">
        <v>122.61135101318359</v>
      </c>
    </row>
    <row r="1016" spans="1:5" ht="30">
      <c r="A1016" s="115" t="s">
        <v>2018</v>
      </c>
      <c r="B1016" s="125" t="s">
        <v>2019</v>
      </c>
      <c r="C1016" s="130" t="s">
        <v>50</v>
      </c>
      <c r="D1016" s="152">
        <v>11.856297492980957</v>
      </c>
      <c r="E1016" s="163">
        <v>11.856297492980957</v>
      </c>
    </row>
    <row r="1017" spans="1:5" ht="30">
      <c r="A1017" s="115" t="s">
        <v>2020</v>
      </c>
      <c r="B1017" s="125" t="s">
        <v>2021</v>
      </c>
      <c r="C1017" s="130" t="s">
        <v>50</v>
      </c>
      <c r="D1017" s="152">
        <v>11.856297492980957</v>
      </c>
      <c r="E1017" s="163">
        <v>11.856297492980957</v>
      </c>
    </row>
    <row r="1018" spans="1:5" ht="30">
      <c r="A1018" s="115" t="s">
        <v>2022</v>
      </c>
      <c r="B1018" s="125" t="s">
        <v>2023</v>
      </c>
      <c r="C1018" s="130" t="s">
        <v>50</v>
      </c>
      <c r="D1018" s="155">
        <v>0</v>
      </c>
      <c r="E1018" s="166">
        <v>0</v>
      </c>
    </row>
    <row r="1019" spans="1:5" ht="30">
      <c r="A1019" s="115" t="s">
        <v>2024</v>
      </c>
      <c r="B1019" s="125" t="s">
        <v>2025</v>
      </c>
      <c r="C1019" s="130" t="s">
        <v>45</v>
      </c>
      <c r="D1019" s="152">
        <v>75.000068664550781</v>
      </c>
      <c r="E1019" s="163">
        <v>75.000068664550781</v>
      </c>
    </row>
    <row r="1020" spans="1:5">
      <c r="A1020" s="115" t="s">
        <v>2026</v>
      </c>
      <c r="B1020" s="125" t="s">
        <v>2027</v>
      </c>
      <c r="C1020" s="130" t="s">
        <v>15</v>
      </c>
      <c r="D1020" s="152">
        <v>22.184499740600586</v>
      </c>
      <c r="E1020" s="163">
        <v>22.184499740600586</v>
      </c>
    </row>
    <row r="1021" spans="1:5" ht="30">
      <c r="A1021" s="115" t="s">
        <v>2028</v>
      </c>
      <c r="B1021" s="125" t="s">
        <v>2029</v>
      </c>
      <c r="C1021" s="130" t="s">
        <v>15</v>
      </c>
      <c r="D1021" s="152">
        <v>21.518964767456055</v>
      </c>
      <c r="E1021" s="163">
        <v>21.518964767456055</v>
      </c>
    </row>
    <row r="1022" spans="1:5" ht="30">
      <c r="A1022" s="115" t="s">
        <v>2030</v>
      </c>
      <c r="B1022" s="125" t="s">
        <v>2031</v>
      </c>
      <c r="C1022" s="130" t="s">
        <v>15</v>
      </c>
      <c r="D1022" s="152">
        <v>24.002483367919922</v>
      </c>
      <c r="E1022" s="163">
        <v>24.002483367919922</v>
      </c>
    </row>
    <row r="1023" spans="1:5">
      <c r="A1023" s="115" t="s">
        <v>2032</v>
      </c>
      <c r="B1023" s="125" t="s">
        <v>2033</v>
      </c>
      <c r="C1023" s="130" t="s">
        <v>20</v>
      </c>
      <c r="D1023" s="152">
        <v>48.322628021240234</v>
      </c>
      <c r="E1023" s="163">
        <v>48.322628021240234</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54.289112091064453</v>
      </c>
      <c r="E1025" s="163">
        <v>54.289112091064453</v>
      </c>
    </row>
    <row r="1026" spans="1:5">
      <c r="A1026" s="115" t="s">
        <v>2038</v>
      </c>
      <c r="B1026" s="125" t="s">
        <v>2039</v>
      </c>
      <c r="C1026" s="130" t="s">
        <v>280</v>
      </c>
      <c r="D1026" s="156">
        <v>227.26814270019531</v>
      </c>
      <c r="E1026" s="167">
        <v>227.26814270019531</v>
      </c>
    </row>
    <row r="1027" spans="1:5">
      <c r="A1027" s="115" t="s">
        <v>2040</v>
      </c>
      <c r="B1027" s="125" t="s">
        <v>2041</v>
      </c>
      <c r="C1027" s="130" t="s">
        <v>20</v>
      </c>
      <c r="D1027" s="152">
        <v>48.322628021240234</v>
      </c>
      <c r="E1027" s="163">
        <v>48.322628021240234</v>
      </c>
    </row>
    <row r="1028" spans="1:5">
      <c r="A1028" s="115" t="s">
        <v>2042</v>
      </c>
      <c r="B1028" s="125" t="s">
        <v>2043</v>
      </c>
      <c r="C1028" s="130" t="s">
        <v>50</v>
      </c>
      <c r="D1028" s="152">
        <v>12.370204925537109</v>
      </c>
      <c r="E1028" s="163">
        <v>12.370204925537109</v>
      </c>
    </row>
    <row r="1029" spans="1:5">
      <c r="A1029" s="115" t="s">
        <v>2044</v>
      </c>
      <c r="B1029" s="125" t="s">
        <v>2045</v>
      </c>
      <c r="C1029" s="130" t="s">
        <v>42</v>
      </c>
      <c r="D1029" s="152">
        <v>54.4293212890625</v>
      </c>
      <c r="E1029" s="163">
        <v>54.4293212890625</v>
      </c>
    </row>
    <row r="1030" spans="1:5">
      <c r="A1030" s="115" t="s">
        <v>2046</v>
      </c>
      <c r="B1030" s="125" t="s">
        <v>2047</v>
      </c>
      <c r="C1030" s="130" t="s">
        <v>280</v>
      </c>
      <c r="D1030" s="156">
        <v>228.87126159667969</v>
      </c>
      <c r="E1030" s="167">
        <v>228.87126159667969</v>
      </c>
    </row>
    <row r="1031" spans="1:5">
      <c r="A1031" s="115" t="s">
        <v>2048</v>
      </c>
      <c r="B1031" s="125" t="s">
        <v>2049</v>
      </c>
      <c r="C1031" s="130"/>
      <c r="D1031" s="122" t="s">
        <v>1330</v>
      </c>
      <c r="E1031" s="144" t="s">
        <v>1330</v>
      </c>
    </row>
    <row r="1032" spans="1:5" ht="30">
      <c r="A1032" s="115" t="s">
        <v>2050</v>
      </c>
      <c r="B1032" s="125" t="s">
        <v>2051</v>
      </c>
      <c r="C1032" s="130" t="s">
        <v>15</v>
      </c>
      <c r="D1032" s="152">
        <v>24.841087341308594</v>
      </c>
      <c r="E1032" s="163">
        <v>24.841087341308594</v>
      </c>
    </row>
    <row r="1033" spans="1:5" ht="30">
      <c r="A1033" s="115" t="s">
        <v>2052</v>
      </c>
      <c r="B1033" s="125" t="s">
        <v>2053</v>
      </c>
      <c r="C1033" s="130" t="s">
        <v>45</v>
      </c>
      <c r="D1033" s="152">
        <v>92.452224731445313</v>
      </c>
      <c r="E1033" s="163">
        <v>92.452224731445313</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24.002483367919922</v>
      </c>
      <c r="E1036" s="163">
        <v>24.002483367919922</v>
      </c>
    </row>
    <row r="1037" spans="1:5">
      <c r="A1037" s="115" t="s">
        <v>2059</v>
      </c>
      <c r="B1037" s="125" t="s">
        <v>2060</v>
      </c>
      <c r="C1037" s="130" t="s">
        <v>15</v>
      </c>
      <c r="D1037" s="152">
        <v>22.184499740600586</v>
      </c>
      <c r="E1037" s="163">
        <v>22.184499740600586</v>
      </c>
    </row>
    <row r="1038" spans="1:5">
      <c r="A1038" s="115" t="s">
        <v>2061</v>
      </c>
      <c r="B1038" s="125" t="s">
        <v>2062</v>
      </c>
      <c r="C1038" s="130" t="s">
        <v>45</v>
      </c>
      <c r="D1038" s="152">
        <v>92.425849914550781</v>
      </c>
      <c r="E1038" s="163">
        <v>92.425849914550781</v>
      </c>
    </row>
    <row r="1039" spans="1:5">
      <c r="A1039" s="115" t="s">
        <v>2063</v>
      </c>
      <c r="B1039" s="125" t="s">
        <v>2064</v>
      </c>
      <c r="C1039" s="130" t="s">
        <v>15</v>
      </c>
      <c r="D1039" s="151">
        <v>1.8179836273193359</v>
      </c>
      <c r="E1039" s="162">
        <v>1.8179836273193359</v>
      </c>
    </row>
    <row r="1040" spans="1:5" ht="30">
      <c r="A1040" s="115" t="s">
        <v>2065</v>
      </c>
      <c r="B1040" s="125" t="s">
        <v>2066</v>
      </c>
      <c r="C1040" s="130" t="s">
        <v>15</v>
      </c>
      <c r="D1040" s="152">
        <v>22.959587097167969</v>
      </c>
      <c r="E1040" s="163">
        <v>22.959587097167969</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-1.66151262819767E-2</v>
      </c>
      <c r="E1046" s="169">
        <v>-1.66151262819767E-2</v>
      </c>
    </row>
    <row r="1047" spans="1:5">
      <c r="A1047" s="115" t="s">
        <v>2082</v>
      </c>
      <c r="B1047" s="125" t="s">
        <v>2083</v>
      </c>
      <c r="C1047" s="130" t="s">
        <v>50</v>
      </c>
      <c r="D1047" s="152">
        <v>81.296867370605469</v>
      </c>
      <c r="E1047" s="163">
        <v>81.296867370605469</v>
      </c>
    </row>
    <row r="1048" spans="1:5">
      <c r="A1048" s="115" t="s">
        <v>2084</v>
      </c>
      <c r="B1048" s="125" t="s">
        <v>2085</v>
      </c>
      <c r="C1048" s="130" t="s">
        <v>42</v>
      </c>
      <c r="D1048" s="156">
        <v>296.11746215820312</v>
      </c>
      <c r="E1048" s="167">
        <v>296.11746215820312</v>
      </c>
    </row>
    <row r="1049" spans="1:5">
      <c r="A1049" s="115" t="s">
        <v>2086</v>
      </c>
      <c r="B1049" s="125" t="s">
        <v>2087</v>
      </c>
      <c r="C1049" s="130" t="s">
        <v>20</v>
      </c>
      <c r="D1049" s="152">
        <v>54.126670837402344</v>
      </c>
      <c r="E1049" s="163">
        <v>54.126670837402344</v>
      </c>
    </row>
    <row r="1050" spans="1:5">
      <c r="A1050" s="115" t="s">
        <v>2088</v>
      </c>
      <c r="B1050" s="125" t="s">
        <v>2089</v>
      </c>
      <c r="C1050" s="130" t="s">
        <v>280</v>
      </c>
      <c r="D1050" s="154">
        <v>2756.66845703125</v>
      </c>
      <c r="E1050" s="165">
        <v>2756.66845703125</v>
      </c>
    </row>
    <row r="1051" spans="1:5">
      <c r="A1051" s="115" t="s">
        <v>2090</v>
      </c>
      <c r="B1051" s="125" t="s">
        <v>2091</v>
      </c>
      <c r="C1051" s="130" t="s">
        <v>50</v>
      </c>
      <c r="D1051" s="152">
        <v>81.296867370605469</v>
      </c>
      <c r="E1051" s="163">
        <v>81.296867370605469</v>
      </c>
    </row>
    <row r="1052" spans="1:5">
      <c r="A1052" s="115" t="s">
        <v>2092</v>
      </c>
      <c r="B1052" s="125" t="s">
        <v>2093</v>
      </c>
      <c r="C1052" s="130" t="s">
        <v>42</v>
      </c>
      <c r="D1052" s="156">
        <v>296.13406372070312</v>
      </c>
      <c r="E1052" s="167">
        <v>296.13406372070312</v>
      </c>
    </row>
    <row r="1053" spans="1:5">
      <c r="A1053" s="115" t="s">
        <v>2094</v>
      </c>
      <c r="B1053" s="125" t="s">
        <v>2095</v>
      </c>
      <c r="C1053" s="130" t="s">
        <v>20</v>
      </c>
      <c r="D1053" s="152">
        <v>55.076671600341797</v>
      </c>
      <c r="E1053" s="163">
        <v>55.076671600341797</v>
      </c>
    </row>
    <row r="1054" spans="1:5">
      <c r="A1054" s="115" t="s">
        <v>2096</v>
      </c>
      <c r="B1054" s="125" t="s">
        <v>2097</v>
      </c>
      <c r="C1054" s="130" t="s">
        <v>280</v>
      </c>
      <c r="D1054" s="154">
        <v>2720.550537109375</v>
      </c>
      <c r="E1054" s="165">
        <v>2720.550537109375</v>
      </c>
    </row>
    <row r="1055" spans="1:5">
      <c r="A1055" s="115" t="s">
        <v>2098</v>
      </c>
      <c r="B1055" s="125" t="s">
        <v>2099</v>
      </c>
      <c r="C1055" s="130" t="s">
        <v>20</v>
      </c>
      <c r="D1055" s="158">
        <v>0.95000040531158447</v>
      </c>
      <c r="E1055" s="169">
        <v>0.95000040531158447</v>
      </c>
    </row>
    <row r="1056" spans="1:5" ht="30">
      <c r="A1056" s="115" t="s">
        <v>2100</v>
      </c>
      <c r="B1056" s="125" t="s">
        <v>2101</v>
      </c>
      <c r="C1056" s="130" t="s">
        <v>280</v>
      </c>
      <c r="D1056" s="156">
        <v>662.70941162109375</v>
      </c>
      <c r="E1056" s="167">
        <v>662.70941162109375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17.47056770324707</v>
      </c>
      <c r="E1062" s="163">
        <v>17.47056770324707</v>
      </c>
    </row>
    <row r="1063" spans="1:5">
      <c r="A1063" s="115" t="s">
        <v>2114</v>
      </c>
      <c r="B1063" s="125" t="s">
        <v>2115</v>
      </c>
      <c r="C1063" s="130" t="s">
        <v>50</v>
      </c>
      <c r="D1063" s="152">
        <v>77.770004272460938</v>
      </c>
      <c r="E1063" s="163">
        <v>77.770004272460938</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2">
        <v>55.076671600341797</v>
      </c>
      <c r="E1065" s="163">
        <v>55.076671600341797</v>
      </c>
    </row>
    <row r="1066" spans="1:5">
      <c r="A1066" s="115" t="s">
        <v>2120</v>
      </c>
      <c r="B1066" s="125" t="s">
        <v>2121</v>
      </c>
      <c r="C1066" s="130" t="s">
        <v>280</v>
      </c>
      <c r="D1066" s="153">
        <v>3302.106689453125</v>
      </c>
      <c r="E1066" s="164">
        <v>3302.106689453125</v>
      </c>
    </row>
    <row r="1067" spans="1:5">
      <c r="A1067" s="115" t="s">
        <v>2122</v>
      </c>
      <c r="B1067" s="125" t="s">
        <v>2123</v>
      </c>
      <c r="C1067" s="130" t="s">
        <v>50</v>
      </c>
      <c r="D1067" s="152">
        <v>77.770004272460938</v>
      </c>
      <c r="E1067" s="163">
        <v>77.770004272460938</v>
      </c>
    </row>
    <row r="1068" spans="1:5">
      <c r="A1068" s="115" t="s">
        <v>2124</v>
      </c>
      <c r="B1068" s="125" t="s">
        <v>2125</v>
      </c>
      <c r="C1068" s="130" t="s">
        <v>42</v>
      </c>
      <c r="D1068" s="156">
        <v>442.53292846679687</v>
      </c>
      <c r="E1068" s="167">
        <v>442.53292846679687</v>
      </c>
    </row>
    <row r="1069" spans="1:5">
      <c r="A1069" s="115" t="s">
        <v>2126</v>
      </c>
      <c r="B1069" s="125" t="s">
        <v>2127</v>
      </c>
      <c r="C1069" s="130" t="s">
        <v>20</v>
      </c>
      <c r="D1069" s="152">
        <v>56.026676177978516</v>
      </c>
      <c r="E1069" s="163">
        <v>56.026676177978516</v>
      </c>
    </row>
    <row r="1070" spans="1:5">
      <c r="A1070" s="115" t="s">
        <v>2128</v>
      </c>
      <c r="B1070" s="125" t="s">
        <v>2129</v>
      </c>
      <c r="C1070" s="130" t="s">
        <v>280</v>
      </c>
      <c r="D1070" s="153">
        <v>3257.352294921875</v>
      </c>
      <c r="E1070" s="164">
        <v>3257.352294921875</v>
      </c>
    </row>
    <row r="1071" spans="1:5">
      <c r="A1071" s="115" t="s">
        <v>2130</v>
      </c>
      <c r="B1071" s="125" t="s">
        <v>2131</v>
      </c>
      <c r="C1071" s="130" t="s">
        <v>20</v>
      </c>
      <c r="D1071" s="158">
        <v>0.95000040531158447</v>
      </c>
      <c r="E1071" s="169">
        <v>0.95000040531158447</v>
      </c>
    </row>
    <row r="1072" spans="1:5" ht="30">
      <c r="A1072" s="115" t="s">
        <v>2132</v>
      </c>
      <c r="B1072" s="125" t="s">
        <v>2133</v>
      </c>
      <c r="C1072" s="130" t="s">
        <v>280</v>
      </c>
      <c r="D1072" s="156">
        <v>662.70941162109375</v>
      </c>
      <c r="E1072" s="167">
        <v>662.70941162109375</v>
      </c>
    </row>
    <row r="1073" spans="1:5" ht="30">
      <c r="A1073" s="115" t="s">
        <v>2134</v>
      </c>
      <c r="B1073" s="125" t="s">
        <v>2135</v>
      </c>
      <c r="C1073" s="130" t="s">
        <v>50</v>
      </c>
      <c r="D1073" s="158">
        <v>0.9929998517036438</v>
      </c>
      <c r="E1073" s="169">
        <v>0.9929998517036438</v>
      </c>
    </row>
    <row r="1074" spans="1:5" ht="30">
      <c r="A1074" s="115" t="s">
        <v>2136</v>
      </c>
      <c r="B1074" s="125" t="s">
        <v>2137</v>
      </c>
      <c r="C1074" s="130" t="s">
        <v>42</v>
      </c>
      <c r="D1074" s="152">
        <v>99.40966796875</v>
      </c>
      <c r="E1074" s="163">
        <v>99.40966796875</v>
      </c>
    </row>
    <row r="1075" spans="1:5" ht="30">
      <c r="A1075" s="115" t="s">
        <v>2138</v>
      </c>
      <c r="B1075" s="125" t="s">
        <v>2139</v>
      </c>
      <c r="C1075" s="130" t="s">
        <v>15</v>
      </c>
      <c r="D1075" s="152">
        <v>76.6046142578125</v>
      </c>
      <c r="E1075" s="163">
        <v>76.6046142578125</v>
      </c>
    </row>
    <row r="1076" spans="1:5" ht="30">
      <c r="A1076" s="115" t="s">
        <v>2140</v>
      </c>
      <c r="B1076" s="125" t="s">
        <v>2141</v>
      </c>
      <c r="C1076" s="130" t="s">
        <v>42</v>
      </c>
      <c r="D1076" s="151">
        <v>1.3735454082489014</v>
      </c>
      <c r="E1076" s="162">
        <v>1.3735454082489014</v>
      </c>
    </row>
    <row r="1077" spans="1:5" ht="30">
      <c r="A1077" s="115" t="s">
        <v>2142</v>
      </c>
      <c r="B1077" s="125" t="s">
        <v>2143</v>
      </c>
      <c r="C1077" s="130" t="s">
        <v>42</v>
      </c>
      <c r="D1077" s="152">
        <v>43.606781005859375</v>
      </c>
      <c r="E1077" s="163">
        <v>43.606781005859375</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0.96092903614044189</v>
      </c>
      <c r="E1089" s="169">
        <v>0.96092903614044189</v>
      </c>
    </row>
    <row r="1090" spans="1:5" ht="30">
      <c r="A1090" s="115" t="s">
        <v>2164</v>
      </c>
      <c r="B1090" s="125" t="s">
        <v>2165</v>
      </c>
      <c r="C1090" s="130"/>
      <c r="D1090" s="158">
        <v>3.9070978760719299E-2</v>
      </c>
      <c r="E1090" s="169">
        <v>3.9070978760719299E-2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0.91003614664077759</v>
      </c>
      <c r="E1093" s="169">
        <v>0.91003614664077759</v>
      </c>
    </row>
    <row r="1094" spans="1:5" ht="30">
      <c r="A1094" s="115" t="s">
        <v>2168</v>
      </c>
      <c r="B1094" s="125" t="s">
        <v>2169</v>
      </c>
      <c r="C1094" s="130"/>
      <c r="D1094" s="158">
        <v>8.9963838458061218E-2</v>
      </c>
      <c r="E1094" s="169">
        <v>8.9963838458061218E-2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0.97869408130645752</v>
      </c>
      <c r="E1097" s="169">
        <v>0.97869408130645752</v>
      </c>
    </row>
    <row r="1098" spans="1:5" ht="30">
      <c r="A1098" s="115" t="s">
        <v>2172</v>
      </c>
      <c r="B1098" s="125" t="s">
        <v>2173</v>
      </c>
      <c r="C1098" s="130"/>
      <c r="D1098" s="158">
        <v>2.130591869354248E-2</v>
      </c>
      <c r="E1098" s="169">
        <v>2.130591869354248E-2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1">
        <v>1</v>
      </c>
      <c r="E1101" s="162">
        <v>1</v>
      </c>
    </row>
    <row r="1102" spans="1:5" ht="30">
      <c r="A1102" s="115" t="s">
        <v>2176</v>
      </c>
      <c r="B1102" s="125" t="s">
        <v>2177</v>
      </c>
      <c r="C1102" s="130"/>
      <c r="D1102" s="161">
        <v>6.2017200264108396E-9</v>
      </c>
      <c r="E1102" s="172">
        <v>6.2017200264108396E-9</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0.95388668775558472</v>
      </c>
      <c r="E1105" s="169">
        <v>0.95388668775558472</v>
      </c>
    </row>
    <row r="1106" spans="1:5" ht="30">
      <c r="A1106" s="115" t="s">
        <v>2180</v>
      </c>
      <c r="B1106" s="125" t="s">
        <v>2181</v>
      </c>
      <c r="C1106" s="130"/>
      <c r="D1106" s="158">
        <v>4.6113308519124985E-2</v>
      </c>
      <c r="E1106" s="169">
        <v>4.6113308519124985E-2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0.95593434572219849</v>
      </c>
      <c r="E1109" s="169">
        <v>0.95593434572219849</v>
      </c>
    </row>
    <row r="1110" spans="1:5" ht="30">
      <c r="A1110" s="115" t="s">
        <v>2184</v>
      </c>
      <c r="B1110" s="125" t="s">
        <v>2185</v>
      </c>
      <c r="C1110" s="130"/>
      <c r="D1110" s="158">
        <v>4.4065658003091812E-2</v>
      </c>
      <c r="E1110" s="169">
        <v>4.4065658003091812E-2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3.3587943762540817E-2</v>
      </c>
      <c r="E1113" s="169">
        <v>3.3587943762540817E-2</v>
      </c>
    </row>
    <row r="1114" spans="1:5" ht="30">
      <c r="A1114" s="115" t="s">
        <v>2188</v>
      </c>
      <c r="B1114" s="125" t="s">
        <v>2189</v>
      </c>
      <c r="C1114" s="130"/>
      <c r="D1114" s="158">
        <v>0.9664120078086853</v>
      </c>
      <c r="E1114" s="169">
        <v>0.9664120078086853</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145.02317810058594</v>
      </c>
      <c r="E1124" s="167">
        <v>145.02317810058594</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434.82659912109375</v>
      </c>
      <c r="E1127" s="167">
        <v>434.82659912109375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29.024007797241211</v>
      </c>
      <c r="E1135" s="163">
        <v>29.024007797241211</v>
      </c>
    </row>
    <row r="1136" spans="1:5" ht="45">
      <c r="A1136" s="115" t="s">
        <v>2224</v>
      </c>
      <c r="B1136" s="125" t="s">
        <v>2225</v>
      </c>
      <c r="C1136" s="130"/>
      <c r="D1136" s="152">
        <v>10.154778480529785</v>
      </c>
      <c r="E1136" s="163">
        <v>10.154778480529785</v>
      </c>
    </row>
    <row r="1137" spans="1:5" ht="30">
      <c r="A1137" s="115" t="s">
        <v>2226</v>
      </c>
      <c r="B1137" s="125" t="s">
        <v>2227</v>
      </c>
      <c r="C1137" s="130" t="s">
        <v>20</v>
      </c>
      <c r="D1137" s="160">
        <v>1.6902181087061763E-3</v>
      </c>
      <c r="E1137" s="171">
        <v>1.6902181087061763E-3</v>
      </c>
    </row>
    <row r="1138" spans="1:5" ht="45">
      <c r="A1138" s="115" t="s">
        <v>2228</v>
      </c>
      <c r="B1138" s="125" t="s">
        <v>2229</v>
      </c>
      <c r="C1138" s="130" t="s">
        <v>80</v>
      </c>
      <c r="D1138" s="151">
        <v>9.2478971481323242</v>
      </c>
      <c r="E1138" s="162">
        <v>9.2478971481323242</v>
      </c>
    </row>
    <row r="1139" spans="1:5" ht="45">
      <c r="A1139" s="115" t="s">
        <v>2230</v>
      </c>
      <c r="B1139" s="125" t="s">
        <v>2231</v>
      </c>
      <c r="C1139" s="130" t="s">
        <v>115</v>
      </c>
      <c r="D1139" s="152">
        <v>24.999773025512695</v>
      </c>
      <c r="E1139" s="163">
        <v>24.999773025512695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56.026676177978516</v>
      </c>
      <c r="E1162" s="163">
        <v>56.026676177978516</v>
      </c>
    </row>
    <row r="1163" spans="1:5" ht="30">
      <c r="A1163" s="115" t="s">
        <v>2278</v>
      </c>
      <c r="B1163" s="125" t="s">
        <v>2279</v>
      </c>
      <c r="C1163" s="130" t="s">
        <v>50</v>
      </c>
      <c r="D1163" s="152">
        <v>77.769989013671875</v>
      </c>
      <c r="E1163" s="163">
        <v>77.769989013671875</v>
      </c>
    </row>
    <row r="1164" spans="1:5" ht="30">
      <c r="A1164" s="115" t="s">
        <v>2280</v>
      </c>
      <c r="B1164" s="125" t="s">
        <v>2281</v>
      </c>
      <c r="C1164" s="130" t="s">
        <v>280</v>
      </c>
      <c r="D1164" s="153">
        <v>3257.352294921875</v>
      </c>
      <c r="E1164" s="164">
        <v>3257.352294921875</v>
      </c>
    </row>
    <row r="1165" spans="1:5" ht="30">
      <c r="A1165" s="115" t="s">
        <v>2282</v>
      </c>
      <c r="B1165" s="125" t="s">
        <v>2283</v>
      </c>
      <c r="C1165" s="130" t="s">
        <v>42</v>
      </c>
      <c r="D1165" s="156">
        <v>442.53289794921875</v>
      </c>
      <c r="E1165" s="167">
        <v>442.53289794921875</v>
      </c>
    </row>
    <row r="1166" spans="1:5" ht="30">
      <c r="A1166" s="115" t="s">
        <v>2284</v>
      </c>
      <c r="B1166" s="125" t="s">
        <v>2285</v>
      </c>
      <c r="C1166" s="130" t="s">
        <v>20</v>
      </c>
      <c r="D1166" s="152">
        <v>56.026676177978516</v>
      </c>
      <c r="E1166" s="163">
        <v>56.026676177978516</v>
      </c>
    </row>
    <row r="1167" spans="1:5" ht="30">
      <c r="A1167" s="115" t="s">
        <v>2286</v>
      </c>
      <c r="B1167" s="125" t="s">
        <v>2287</v>
      </c>
      <c r="C1167" s="130" t="s">
        <v>50</v>
      </c>
      <c r="D1167" s="152">
        <v>76.999992370605469</v>
      </c>
      <c r="E1167" s="163">
        <v>76.999992370605469</v>
      </c>
    </row>
    <row r="1168" spans="1:5" ht="30">
      <c r="A1168" s="115" t="s">
        <v>2288</v>
      </c>
      <c r="B1168" s="125" t="s">
        <v>2289</v>
      </c>
      <c r="C1168" s="130" t="s">
        <v>42</v>
      </c>
      <c r="D1168" s="156">
        <v>533</v>
      </c>
      <c r="E1168" s="167">
        <v>533</v>
      </c>
    </row>
    <row r="1169" spans="1:5" ht="30">
      <c r="A1169" s="115" t="s">
        <v>2290</v>
      </c>
      <c r="B1169" s="125" t="s">
        <v>2291</v>
      </c>
      <c r="C1169" s="130" t="s">
        <v>280</v>
      </c>
      <c r="D1169" s="153">
        <v>3483.560546875</v>
      </c>
      <c r="E1169" s="164">
        <v>3483.560546875</v>
      </c>
    </row>
    <row r="1170" spans="1:5" ht="30">
      <c r="A1170" s="115" t="s">
        <v>2292</v>
      </c>
      <c r="B1170" s="125" t="s">
        <v>2293</v>
      </c>
      <c r="C1170" s="130" t="s">
        <v>20</v>
      </c>
      <c r="D1170" s="152">
        <v>88.510566711425781</v>
      </c>
      <c r="E1170" s="163">
        <v>88.510566711425781</v>
      </c>
    </row>
    <row r="1171" spans="1:5" ht="30">
      <c r="A1171" s="115" t="s">
        <v>2294</v>
      </c>
      <c r="B1171" s="125" t="s">
        <v>2295</v>
      </c>
      <c r="C1171" s="130" t="s">
        <v>20</v>
      </c>
      <c r="D1171" s="158">
        <v>0.30909842252731323</v>
      </c>
      <c r="E1171" s="169">
        <v>0.30909842252731323</v>
      </c>
    </row>
    <row r="1172" spans="1:5" ht="30">
      <c r="A1172" s="115" t="s">
        <v>2296</v>
      </c>
      <c r="B1172" s="125" t="s">
        <v>2297</v>
      </c>
      <c r="C1172" s="130" t="s">
        <v>42</v>
      </c>
      <c r="D1172" s="156">
        <v>785.199951171875</v>
      </c>
      <c r="E1172" s="167">
        <v>785.199951171875</v>
      </c>
    </row>
    <row r="1173" spans="1:5" ht="30">
      <c r="A1173" s="115" t="s">
        <v>2298</v>
      </c>
      <c r="B1173" s="125" t="s">
        <v>2299</v>
      </c>
      <c r="C1173" s="130" t="s">
        <v>42</v>
      </c>
      <c r="D1173" s="156">
        <v>664.0433349609375</v>
      </c>
      <c r="E1173" s="167">
        <v>664.0433349609375</v>
      </c>
    </row>
    <row r="1174" spans="1:5" ht="30">
      <c r="A1174" s="115" t="s">
        <v>2300</v>
      </c>
      <c r="B1174" s="125" t="s">
        <v>2301</v>
      </c>
      <c r="C1174" s="130" t="s">
        <v>15</v>
      </c>
      <c r="D1174" s="153">
        <v>3520.523193359375</v>
      </c>
      <c r="E1174" s="164">
        <v>3520.523193359375</v>
      </c>
    </row>
    <row r="1175" spans="1:5" ht="30">
      <c r="A1175" s="115" t="s">
        <v>2302</v>
      </c>
      <c r="B1175" s="125" t="s">
        <v>2303</v>
      </c>
      <c r="C1175" s="130" t="s">
        <v>15</v>
      </c>
      <c r="D1175" s="156">
        <v>308.0457763671875</v>
      </c>
      <c r="E1175" s="167">
        <v>308.0457763671875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0.77000075578689575</v>
      </c>
      <c r="E1178" s="169">
        <v>0.77000075578689575</v>
      </c>
    </row>
    <row r="1179" spans="1:5" ht="30">
      <c r="A1179" s="115" t="s">
        <v>2310</v>
      </c>
      <c r="B1179" s="125" t="s">
        <v>2311</v>
      </c>
      <c r="C1179" s="130"/>
      <c r="D1179" s="122" t="s">
        <v>1150</v>
      </c>
      <c r="E1179" s="144" t="s">
        <v>1150</v>
      </c>
    </row>
    <row r="1180" spans="1:5" ht="30">
      <c r="A1180" s="115" t="s">
        <v>2312</v>
      </c>
      <c r="B1180" s="125" t="s">
        <v>2313</v>
      </c>
      <c r="C1180" s="130" t="s">
        <v>20</v>
      </c>
      <c r="D1180" s="152">
        <v>55.076671600341797</v>
      </c>
      <c r="E1180" s="163">
        <v>55.076671600341797</v>
      </c>
    </row>
    <row r="1181" spans="1:5" ht="30">
      <c r="A1181" s="115" t="s">
        <v>2314</v>
      </c>
      <c r="B1181" s="125" t="s">
        <v>2315</v>
      </c>
      <c r="C1181" s="130" t="s">
        <v>50</v>
      </c>
      <c r="D1181" s="152">
        <v>81.296867370605469</v>
      </c>
      <c r="E1181" s="163">
        <v>81.296867370605469</v>
      </c>
    </row>
    <row r="1182" spans="1:5" ht="30">
      <c r="A1182" s="115" t="s">
        <v>2316</v>
      </c>
      <c r="B1182" s="125" t="s">
        <v>2317</v>
      </c>
      <c r="C1182" s="130" t="s">
        <v>280</v>
      </c>
      <c r="D1182" s="154">
        <v>2720.550537109375</v>
      </c>
      <c r="E1182" s="165">
        <v>2720.550537109375</v>
      </c>
    </row>
    <row r="1183" spans="1:5" ht="30">
      <c r="A1183" s="115" t="s">
        <v>2318</v>
      </c>
      <c r="B1183" s="125" t="s">
        <v>2319</v>
      </c>
      <c r="C1183" s="130" t="s">
        <v>42</v>
      </c>
      <c r="D1183" s="156">
        <v>296.134033203125</v>
      </c>
      <c r="E1183" s="167">
        <v>296.134033203125</v>
      </c>
    </row>
    <row r="1184" spans="1:5" ht="30">
      <c r="A1184" s="115" t="s">
        <v>2320</v>
      </c>
      <c r="B1184" s="125" t="s">
        <v>2321</v>
      </c>
      <c r="C1184" s="130" t="s">
        <v>20</v>
      </c>
      <c r="D1184" s="152">
        <v>55.076671600341797</v>
      </c>
      <c r="E1184" s="163">
        <v>55.076671600341797</v>
      </c>
    </row>
    <row r="1185" spans="1:5" ht="30">
      <c r="A1185" s="115" t="s">
        <v>2322</v>
      </c>
      <c r="B1185" s="125" t="s">
        <v>2323</v>
      </c>
      <c r="C1185" s="130" t="s">
        <v>50</v>
      </c>
      <c r="D1185" s="152">
        <v>80.491950988769531</v>
      </c>
      <c r="E1185" s="163">
        <v>80.491950988769531</v>
      </c>
    </row>
    <row r="1186" spans="1:5" ht="30">
      <c r="A1186" s="115" t="s">
        <v>2324</v>
      </c>
      <c r="B1186" s="125" t="s">
        <v>2325</v>
      </c>
      <c r="C1186" s="130" t="s">
        <v>42</v>
      </c>
      <c r="D1186" s="156">
        <v>391</v>
      </c>
      <c r="E1186" s="167">
        <v>391</v>
      </c>
    </row>
    <row r="1187" spans="1:5" ht="30">
      <c r="A1187" s="115" t="s">
        <v>2326</v>
      </c>
      <c r="B1187" s="125" t="s">
        <v>2327</v>
      </c>
      <c r="C1187" s="130" t="s">
        <v>280</v>
      </c>
      <c r="D1187" s="153">
        <v>3112.74755859375</v>
      </c>
      <c r="E1187" s="164">
        <v>3112.74755859375</v>
      </c>
    </row>
    <row r="1188" spans="1:5" ht="30">
      <c r="A1188" s="115" t="s">
        <v>2328</v>
      </c>
      <c r="B1188" s="125" t="s">
        <v>2329</v>
      </c>
      <c r="C1188" s="130" t="s">
        <v>20</v>
      </c>
      <c r="D1188" s="152">
        <v>88.510566711425781</v>
      </c>
      <c r="E1188" s="163">
        <v>88.510566711425781</v>
      </c>
    </row>
    <row r="1189" spans="1:5" ht="30">
      <c r="A1189" s="115" t="s">
        <v>2330</v>
      </c>
      <c r="B1189" s="125" t="s">
        <v>2331</v>
      </c>
      <c r="C1189" s="130" t="s">
        <v>20</v>
      </c>
      <c r="D1189" s="158">
        <v>0.30909842252731323</v>
      </c>
      <c r="E1189" s="169">
        <v>0.30909842252731323</v>
      </c>
    </row>
    <row r="1190" spans="1:5" ht="30">
      <c r="A1190" s="115" t="s">
        <v>2332</v>
      </c>
      <c r="B1190" s="125" t="s">
        <v>2333</v>
      </c>
      <c r="C1190" s="130" t="s">
        <v>42</v>
      </c>
      <c r="D1190" s="156">
        <v>664.04345703125</v>
      </c>
      <c r="E1190" s="167">
        <v>664.04345703125</v>
      </c>
    </row>
    <row r="1191" spans="1:5" ht="30">
      <c r="A1191" s="115" t="s">
        <v>2334</v>
      </c>
      <c r="B1191" s="125" t="s">
        <v>2335</v>
      </c>
      <c r="C1191" s="130" t="s">
        <v>42</v>
      </c>
      <c r="D1191" s="156">
        <v>449.4815673828125</v>
      </c>
      <c r="E1191" s="167">
        <v>449.4815673828125</v>
      </c>
    </row>
    <row r="1192" spans="1:5" ht="30">
      <c r="A1192" s="115" t="s">
        <v>2336</v>
      </c>
      <c r="B1192" s="125" t="s">
        <v>2337</v>
      </c>
      <c r="C1192" s="130" t="s">
        <v>15</v>
      </c>
      <c r="D1192" s="153">
        <v>6000.34521484375</v>
      </c>
      <c r="E1192" s="164">
        <v>6000.34521484375</v>
      </c>
    </row>
    <row r="1193" spans="1:5" ht="30">
      <c r="A1193" s="115" t="s">
        <v>2338</v>
      </c>
      <c r="B1193" s="125" t="s">
        <v>2339</v>
      </c>
      <c r="C1193" s="130" t="s">
        <v>15</v>
      </c>
      <c r="D1193" s="156">
        <v>525.03021240234375</v>
      </c>
      <c r="E1193" s="167">
        <v>525.03021240234375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0.80492007732391357</v>
      </c>
      <c r="E1196" s="169">
        <v>0.80492007732391357</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46.790157318115234</v>
      </c>
      <c r="E1200" s="163">
        <v>46.790157318115234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54.667934417724609</v>
      </c>
      <c r="E1204" s="163">
        <v>54.667934417724609</v>
      </c>
    </row>
    <row r="1205" spans="1:5">
      <c r="A1205" s="115" t="s">
        <v>2364</v>
      </c>
      <c r="B1205" s="125" t="s">
        <v>2365</v>
      </c>
      <c r="C1205" s="130" t="s">
        <v>50</v>
      </c>
      <c r="D1205" s="152">
        <v>82.109832763671875</v>
      </c>
      <c r="E1205" s="163">
        <v>82.109832763671875</v>
      </c>
    </row>
    <row r="1206" spans="1:5">
      <c r="A1206" s="115" t="s">
        <v>2366</v>
      </c>
      <c r="B1206" s="125" t="s">
        <v>2367</v>
      </c>
      <c r="C1206" s="130" t="s">
        <v>42</v>
      </c>
      <c r="D1206" s="156">
        <v>222.59785461425781</v>
      </c>
      <c r="E1206" s="167">
        <v>222.59785461425781</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81.296867370605469</v>
      </c>
      <c r="E1208" s="163">
        <v>81.296867370605469</v>
      </c>
    </row>
    <row r="1209" spans="1:5">
      <c r="A1209" s="115" t="s">
        <v>2371</v>
      </c>
      <c r="B1209" s="125" t="s">
        <v>2372</v>
      </c>
      <c r="C1209" s="130" t="s">
        <v>42</v>
      </c>
      <c r="D1209" s="156">
        <v>296.14309692382813</v>
      </c>
      <c r="E1209" s="167">
        <v>296.14309692382813</v>
      </c>
    </row>
    <row r="1210" spans="1:5">
      <c r="A1210" s="115" t="s">
        <v>2373</v>
      </c>
      <c r="B1210" s="125" t="s">
        <v>2374</v>
      </c>
      <c r="C1210" s="130" t="s">
        <v>280</v>
      </c>
      <c r="D1210" s="154">
        <v>1323.2752685546875</v>
      </c>
      <c r="E1210" s="165">
        <v>1323.2752685546875</v>
      </c>
    </row>
    <row r="1211" spans="1:5">
      <c r="A1211" s="115" t="s">
        <v>2375</v>
      </c>
      <c r="B1211" s="125" t="s">
        <v>2376</v>
      </c>
      <c r="C1211" s="130" t="s">
        <v>20</v>
      </c>
      <c r="D1211" s="158">
        <v>0.54126691818237305</v>
      </c>
      <c r="E1211" s="169">
        <v>0.54126691818237305</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4">
        <v>2492.611328125</v>
      </c>
      <c r="E1215" s="165">
        <v>2492.611328125</v>
      </c>
    </row>
    <row r="1216" spans="1:5" ht="30">
      <c r="A1216" s="115" t="s">
        <v>2384</v>
      </c>
      <c r="B1216" s="125" t="s">
        <v>2385</v>
      </c>
      <c r="C1216" s="130" t="s">
        <v>50</v>
      </c>
      <c r="D1216" s="158">
        <v>0.9929998517036438</v>
      </c>
      <c r="E1216" s="169">
        <v>0.9929998517036438</v>
      </c>
    </row>
    <row r="1217" spans="1:5" ht="30">
      <c r="A1217" s="115" t="s">
        <v>2386</v>
      </c>
      <c r="B1217" s="125" t="s">
        <v>2387</v>
      </c>
      <c r="C1217" s="130" t="s">
        <v>42</v>
      </c>
      <c r="D1217" s="156">
        <v>186.33087158203125</v>
      </c>
      <c r="E1217" s="167">
        <v>186.33087158203125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7.0900001525878906</v>
      </c>
      <c r="E1220" s="162">
        <v>7.0900001525878906</v>
      </c>
    </row>
    <row r="1221" spans="1:5" ht="30">
      <c r="A1221" s="115" t="s">
        <v>2394</v>
      </c>
      <c r="B1221" s="125" t="s">
        <v>2395</v>
      </c>
      <c r="C1221" s="130" t="s">
        <v>42</v>
      </c>
      <c r="D1221" s="156">
        <v>500.64633178710937</v>
      </c>
      <c r="E1221" s="167">
        <v>500.64633178710937</v>
      </c>
    </row>
    <row r="1222" spans="1:5" ht="30">
      <c r="A1222" s="115" t="s">
        <v>2396</v>
      </c>
      <c r="B1222" s="125" t="s">
        <v>2397</v>
      </c>
      <c r="C1222" s="130" t="s">
        <v>280</v>
      </c>
      <c r="D1222" s="153">
        <v>3483.560546875</v>
      </c>
      <c r="E1222" s="164">
        <v>3483.560546875</v>
      </c>
    </row>
    <row r="1223" spans="1:5" ht="30">
      <c r="A1223" s="115" t="s">
        <v>2398</v>
      </c>
      <c r="B1223" s="125" t="s">
        <v>2399</v>
      </c>
      <c r="C1223" s="130" t="s">
        <v>20</v>
      </c>
      <c r="D1223" s="151">
        <v>1.942015528678894</v>
      </c>
      <c r="E1223" s="162">
        <v>1.942015528678894</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4">
        <v>2492.611328125</v>
      </c>
      <c r="E1227" s="165">
        <v>2492.611328125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26094.068359375</v>
      </c>
      <c r="E1231" s="164">
        <v>26094.068359375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12433.2373046875</v>
      </c>
      <c r="E1233" s="164">
        <v>12433.2373046875</v>
      </c>
    </row>
    <row r="1234" spans="1:5" ht="30">
      <c r="A1234" s="115" t="s">
        <v>2416</v>
      </c>
      <c r="B1234" s="125" t="s">
        <v>2417</v>
      </c>
      <c r="C1234" s="130" t="s">
        <v>45</v>
      </c>
      <c r="D1234" s="152">
        <v>97.214752197265625</v>
      </c>
      <c r="E1234" s="163">
        <v>97.214752197265625</v>
      </c>
    </row>
    <row r="1235" spans="1:5" ht="30">
      <c r="A1235" s="115" t="s">
        <v>2418</v>
      </c>
      <c r="B1235" s="125" t="s">
        <v>2419</v>
      </c>
      <c r="C1235" s="130" t="s">
        <v>15</v>
      </c>
      <c r="D1235" s="152">
        <v>19.582347869873047</v>
      </c>
      <c r="E1235" s="163">
        <v>19.582347869873047</v>
      </c>
    </row>
    <row r="1236" spans="1:5">
      <c r="A1236" s="115" t="s">
        <v>2420</v>
      </c>
      <c r="B1236" s="125" t="s">
        <v>2421</v>
      </c>
      <c r="C1236" s="130" t="s">
        <v>15</v>
      </c>
      <c r="D1236" s="155">
        <v>0</v>
      </c>
      <c r="E1236" s="166">
        <v>0</v>
      </c>
    </row>
    <row r="1237" spans="1:5">
      <c r="A1237" s="115" t="s">
        <v>2422</v>
      </c>
      <c r="B1237" s="125" t="s">
        <v>2423</v>
      </c>
      <c r="C1237" s="130" t="s">
        <v>2424</v>
      </c>
      <c r="D1237" s="152">
        <v>14.50544261932373</v>
      </c>
      <c r="E1237" s="163">
        <v>14.50544261932373</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97.252151489257813</v>
      </c>
      <c r="E1239" s="163">
        <v>97.252151489257813</v>
      </c>
    </row>
    <row r="1240" spans="1:5" ht="30">
      <c r="A1240" s="115" t="s">
        <v>2429</v>
      </c>
      <c r="B1240" s="125" t="s">
        <v>2430</v>
      </c>
      <c r="C1240" s="130" t="s">
        <v>50</v>
      </c>
      <c r="D1240" s="152">
        <v>80.849998474121094</v>
      </c>
      <c r="E1240" s="163">
        <v>80.849998474121094</v>
      </c>
    </row>
    <row r="1241" spans="1:5" ht="30">
      <c r="A1241" s="115" t="s">
        <v>2431</v>
      </c>
      <c r="B1241" s="125" t="s">
        <v>2432</v>
      </c>
      <c r="C1241" s="130" t="s">
        <v>42</v>
      </c>
      <c r="D1241" s="156">
        <v>532.999267578125</v>
      </c>
      <c r="E1241" s="167">
        <v>532.999267578125</v>
      </c>
    </row>
    <row r="1242" spans="1:5" ht="30">
      <c r="A1242" s="115" t="s">
        <v>2433</v>
      </c>
      <c r="B1242" s="125" t="s">
        <v>2434</v>
      </c>
      <c r="C1242" s="130" t="s">
        <v>20</v>
      </c>
      <c r="D1242" s="152">
        <v>55.466407775878906</v>
      </c>
      <c r="E1242" s="163">
        <v>55.466407775878906</v>
      </c>
    </row>
    <row r="1243" spans="1:5" ht="30">
      <c r="A1243" s="115" t="s">
        <v>2435</v>
      </c>
      <c r="B1243" s="125" t="s">
        <v>2436</v>
      </c>
      <c r="C1243" s="130"/>
      <c r="D1243" s="151">
        <v>1</v>
      </c>
      <c r="E1243" s="162">
        <v>1</v>
      </c>
    </row>
    <row r="1244" spans="1:5" ht="30">
      <c r="A1244" s="115" t="s">
        <v>2437</v>
      </c>
      <c r="B1244" s="125" t="s">
        <v>2438</v>
      </c>
      <c r="C1244" s="130"/>
      <c r="D1244" s="151">
        <v>5</v>
      </c>
      <c r="E1244" s="162">
        <v>5</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13054.8984375</v>
      </c>
      <c r="E1247" s="164">
        <v>13054.8984375</v>
      </c>
    </row>
    <row r="1248" spans="1:5" ht="30">
      <c r="A1248" s="115" t="s">
        <v>2445</v>
      </c>
      <c r="B1248" s="125" t="s">
        <v>2446</v>
      </c>
      <c r="C1248" s="130" t="s">
        <v>45</v>
      </c>
      <c r="D1248" s="152">
        <v>97.252151489257813</v>
      </c>
      <c r="E1248" s="163">
        <v>97.252151489257813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12433.2373046875</v>
      </c>
      <c r="E1251" s="164">
        <v>12433.2373046875</v>
      </c>
    </row>
    <row r="1252" spans="1:5">
      <c r="A1252" s="115" t="s">
        <v>2452</v>
      </c>
      <c r="B1252" s="125" t="s">
        <v>2453</v>
      </c>
      <c r="C1252" s="130" t="s">
        <v>15</v>
      </c>
      <c r="D1252" s="153">
        <v>12789.455078125</v>
      </c>
      <c r="E1252" s="164">
        <v>12789.455078125</v>
      </c>
    </row>
    <row r="1253" spans="1:5" ht="30">
      <c r="A1253" s="115" t="s">
        <v>2454</v>
      </c>
      <c r="B1253" s="125" t="s">
        <v>2455</v>
      </c>
      <c r="C1253" s="130" t="s">
        <v>45</v>
      </c>
      <c r="D1253" s="152">
        <v>97.214752197265625</v>
      </c>
      <c r="E1253" s="163">
        <v>97.214752197265625</v>
      </c>
    </row>
    <row r="1254" spans="1:5">
      <c r="A1254" s="115" t="s">
        <v>2456</v>
      </c>
      <c r="B1254" s="125" t="s">
        <v>2457</v>
      </c>
      <c r="C1254" s="130" t="s">
        <v>15</v>
      </c>
      <c r="D1254" s="156">
        <v>356.217529296875</v>
      </c>
      <c r="E1254" s="167">
        <v>356.217529296875</v>
      </c>
    </row>
    <row r="1255" spans="1:5" ht="30">
      <c r="A1255" s="115" t="s">
        <v>2458</v>
      </c>
      <c r="B1255" s="125" t="s">
        <v>2459</v>
      </c>
      <c r="C1255" s="130" t="s">
        <v>15</v>
      </c>
      <c r="D1255" s="156">
        <v>313.17001342773437</v>
      </c>
      <c r="E1255" s="167">
        <v>313.17001342773437</v>
      </c>
    </row>
    <row r="1256" spans="1:5">
      <c r="A1256" s="115" t="s">
        <v>2460</v>
      </c>
      <c r="B1256" s="125" t="s">
        <v>2461</v>
      </c>
      <c r="C1256" s="130" t="s">
        <v>15</v>
      </c>
      <c r="D1256" s="152">
        <v>43.047508239746094</v>
      </c>
      <c r="E1256" s="163">
        <v>43.047508239746094</v>
      </c>
    </row>
    <row r="1257" spans="1:5">
      <c r="A1257" s="115" t="s">
        <v>2462</v>
      </c>
      <c r="B1257" s="125" t="s">
        <v>2463</v>
      </c>
      <c r="C1257" s="130" t="s">
        <v>39</v>
      </c>
      <c r="D1257" s="151">
        <v>4.6637430191040039</v>
      </c>
      <c r="E1257" s="162">
        <v>4.6637430191040039</v>
      </c>
    </row>
    <row r="1258" spans="1:5">
      <c r="A1258" s="115" t="s">
        <v>2464</v>
      </c>
      <c r="B1258" s="125" t="s">
        <v>2465</v>
      </c>
      <c r="C1258" s="130" t="s">
        <v>39</v>
      </c>
      <c r="D1258" s="151">
        <v>1.4842520952224731</v>
      </c>
      <c r="E1258" s="162">
        <v>1.4842520952224731</v>
      </c>
    </row>
    <row r="1259" spans="1:5">
      <c r="A1259" s="115" t="s">
        <v>2466</v>
      </c>
      <c r="B1259" s="125" t="s">
        <v>2467</v>
      </c>
      <c r="C1259" s="130" t="s">
        <v>1474</v>
      </c>
      <c r="D1259" s="153">
        <v>18661.96484375</v>
      </c>
      <c r="E1259" s="164">
        <v>18661.96484375</v>
      </c>
    </row>
    <row r="1260" spans="1:5">
      <c r="A1260" s="115" t="s">
        <v>2468</v>
      </c>
      <c r="B1260" s="125" t="s">
        <v>2469</v>
      </c>
      <c r="C1260" s="130" t="s">
        <v>39</v>
      </c>
      <c r="D1260" s="151">
        <v>6.025235652923584</v>
      </c>
      <c r="E1260" s="162">
        <v>6.025235652923584</v>
      </c>
    </row>
    <row r="1261" spans="1:5">
      <c r="A1261" s="115" t="s">
        <v>2470</v>
      </c>
      <c r="B1261" s="125" t="s">
        <v>2471</v>
      </c>
      <c r="C1261" s="130" t="s">
        <v>39</v>
      </c>
      <c r="D1261" s="151">
        <v>2.4477231502532959</v>
      </c>
      <c r="E1261" s="162">
        <v>2.4477231502532959</v>
      </c>
    </row>
    <row r="1262" spans="1:5">
      <c r="A1262" s="115" t="s">
        <v>2472</v>
      </c>
      <c r="B1262" s="125" t="s">
        <v>2473</v>
      </c>
      <c r="C1262" s="130" t="s">
        <v>1474</v>
      </c>
      <c r="D1262" s="153">
        <v>36154.9375</v>
      </c>
      <c r="E1262" s="164">
        <v>36154.9375</v>
      </c>
    </row>
    <row r="1263" spans="1:5" ht="30">
      <c r="A1263" s="115" t="s">
        <v>2474</v>
      </c>
      <c r="B1263" s="125" t="s">
        <v>2475</v>
      </c>
      <c r="C1263" s="130" t="s">
        <v>39</v>
      </c>
      <c r="D1263" s="152">
        <v>10.688979148864746</v>
      </c>
      <c r="E1263" s="163">
        <v>10.688979148864746</v>
      </c>
    </row>
    <row r="1264" spans="1:5" ht="30">
      <c r="A1264" s="115" t="s">
        <v>2476</v>
      </c>
      <c r="B1264" s="125" t="s">
        <v>2477</v>
      </c>
      <c r="C1264" s="130" t="s">
        <v>39</v>
      </c>
      <c r="D1264" s="151">
        <v>2.4477231502532959</v>
      </c>
      <c r="E1264" s="162">
        <v>2.4477231502532959</v>
      </c>
    </row>
    <row r="1265" spans="1:5" ht="30">
      <c r="A1265" s="115" t="s">
        <v>2478</v>
      </c>
      <c r="B1265" s="125" t="s">
        <v>2479</v>
      </c>
      <c r="C1265" s="130" t="s">
        <v>1474</v>
      </c>
      <c r="D1265" s="153">
        <v>54816.90234375</v>
      </c>
      <c r="E1265" s="164">
        <v>54816.90234375</v>
      </c>
    </row>
    <row r="1266" spans="1:5">
      <c r="A1266" s="115" t="s">
        <v>2480</v>
      </c>
      <c r="B1266" s="125" t="s">
        <v>2481</v>
      </c>
      <c r="C1266" s="130" t="s">
        <v>39</v>
      </c>
      <c r="D1266" s="152">
        <v>12.186588287353516</v>
      </c>
      <c r="E1266" s="163">
        <v>12.186588287353516</v>
      </c>
    </row>
    <row r="1267" spans="1:5">
      <c r="A1267" s="115" t="s">
        <v>2482</v>
      </c>
      <c r="B1267" s="125" t="s">
        <v>2483</v>
      </c>
      <c r="C1267" s="130" t="s">
        <v>39</v>
      </c>
      <c r="D1267" s="151">
        <v>2.9372677803039551</v>
      </c>
      <c r="E1267" s="162">
        <v>2.9372677803039551</v>
      </c>
    </row>
    <row r="1268" spans="1:5" ht="30">
      <c r="A1268" s="115" t="s">
        <v>2484</v>
      </c>
      <c r="B1268" s="125" t="s">
        <v>2485</v>
      </c>
      <c r="C1268" s="130" t="s">
        <v>833</v>
      </c>
      <c r="D1268" s="153">
        <v>5110697</v>
      </c>
      <c r="E1268" s="164">
        <v>5110697</v>
      </c>
    </row>
    <row r="1269" spans="1:5" ht="30">
      <c r="A1269" s="115" t="s">
        <v>2486</v>
      </c>
      <c r="B1269" s="125" t="s">
        <v>2487</v>
      </c>
      <c r="C1269" s="130" t="s">
        <v>833</v>
      </c>
      <c r="D1269" s="153">
        <v>6012894</v>
      </c>
      <c r="E1269" s="164">
        <v>6012894</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76.999992370605469</v>
      </c>
      <c r="E1272" s="163">
        <v>76.999992370605469</v>
      </c>
    </row>
    <row r="1273" spans="1:5" ht="30">
      <c r="A1273" s="115" t="s">
        <v>2495</v>
      </c>
      <c r="B1273" s="125" t="s">
        <v>2496</v>
      </c>
      <c r="C1273" s="130" t="s">
        <v>50</v>
      </c>
      <c r="D1273" s="152">
        <v>77</v>
      </c>
      <c r="E1273" s="163">
        <v>77</v>
      </c>
    </row>
    <row r="1274" spans="1:5" ht="30">
      <c r="A1274" s="115" t="s">
        <v>2497</v>
      </c>
      <c r="B1274" s="125" t="s">
        <v>2498</v>
      </c>
      <c r="C1274" s="130" t="s">
        <v>42</v>
      </c>
      <c r="D1274" s="156">
        <v>532.999267578125</v>
      </c>
      <c r="E1274" s="167">
        <v>532.999267578125</v>
      </c>
    </row>
    <row r="1275" spans="1:5" ht="30">
      <c r="A1275" s="115" t="s">
        <v>2499</v>
      </c>
      <c r="B1275" s="125" t="s">
        <v>2500</v>
      </c>
      <c r="C1275" s="130" t="s">
        <v>20</v>
      </c>
      <c r="D1275" s="152">
        <v>55.466407775878906</v>
      </c>
      <c r="E1275" s="163">
        <v>55.466407775878906</v>
      </c>
    </row>
    <row r="1276" spans="1:5" ht="30">
      <c r="A1276" s="115" t="s">
        <v>2501</v>
      </c>
      <c r="B1276" s="125" t="s">
        <v>2502</v>
      </c>
      <c r="C1276" s="130" t="s">
        <v>280</v>
      </c>
      <c r="D1276" s="153">
        <v>3483.560546875</v>
      </c>
      <c r="E1276" s="164">
        <v>3483.560546875</v>
      </c>
    </row>
    <row r="1277" spans="1:5" ht="30">
      <c r="A1277" s="115" t="s">
        <v>2503</v>
      </c>
      <c r="B1277" s="125" t="s">
        <v>2504</v>
      </c>
      <c r="C1277" s="130" t="s">
        <v>50</v>
      </c>
      <c r="D1277" s="152">
        <v>75.459999084472656</v>
      </c>
      <c r="E1277" s="163">
        <v>75.459999084472656</v>
      </c>
    </row>
    <row r="1278" spans="1:5" ht="30">
      <c r="A1278" s="115" t="s">
        <v>2505</v>
      </c>
      <c r="B1278" s="125" t="s">
        <v>2506</v>
      </c>
      <c r="C1278" s="130" t="s">
        <v>20</v>
      </c>
      <c r="D1278" s="152">
        <v>53.26104736328125</v>
      </c>
      <c r="E1278" s="163">
        <v>53.26104736328125</v>
      </c>
    </row>
    <row r="1279" spans="1:5" ht="30">
      <c r="A1279" s="115" t="s">
        <v>2507</v>
      </c>
      <c r="B1279" s="125" t="s">
        <v>2508</v>
      </c>
      <c r="C1279" s="130" t="s">
        <v>280</v>
      </c>
      <c r="D1279" s="153">
        <v>3483.560546875</v>
      </c>
      <c r="E1279" s="164">
        <v>3483.560546875</v>
      </c>
    </row>
    <row r="1280" spans="1:5" ht="45">
      <c r="A1280" s="115" t="s">
        <v>2509</v>
      </c>
      <c r="B1280" s="125" t="s">
        <v>2510</v>
      </c>
      <c r="C1280" s="130" t="s">
        <v>50</v>
      </c>
      <c r="D1280" s="152">
        <v>27.579998016357422</v>
      </c>
      <c r="E1280" s="163">
        <v>27.579998016357422</v>
      </c>
    </row>
    <row r="1281" spans="1:5" ht="45">
      <c r="A1281" s="115" t="s">
        <v>2511</v>
      </c>
      <c r="B1281" s="125" t="s">
        <v>2512</v>
      </c>
      <c r="C1281" s="130" t="s">
        <v>280</v>
      </c>
      <c r="D1281" s="153">
        <v>3203.500244140625</v>
      </c>
      <c r="E1281" s="164">
        <v>3203.500244140625</v>
      </c>
    </row>
    <row r="1282" spans="1:5" ht="30">
      <c r="A1282" s="115" t="s">
        <v>2513</v>
      </c>
      <c r="B1282" s="125" t="s">
        <v>2514</v>
      </c>
      <c r="C1282" s="130" t="s">
        <v>50</v>
      </c>
      <c r="D1282" s="152">
        <v>27.579999923706055</v>
      </c>
      <c r="E1282" s="163">
        <v>27.579999923706055</v>
      </c>
    </row>
    <row r="1283" spans="1:5" ht="30">
      <c r="A1283" s="115" t="s">
        <v>2515</v>
      </c>
      <c r="B1283" s="125" t="s">
        <v>2516</v>
      </c>
      <c r="C1283" s="130" t="s">
        <v>42</v>
      </c>
      <c r="D1283" s="156">
        <v>385.80230712890625</v>
      </c>
      <c r="E1283" s="167">
        <v>385.80230712890625</v>
      </c>
    </row>
    <row r="1284" spans="1:5" ht="30">
      <c r="A1284" s="115" t="s">
        <v>2517</v>
      </c>
      <c r="B1284" s="125" t="s">
        <v>2518</v>
      </c>
      <c r="C1284" s="130" t="s">
        <v>20</v>
      </c>
      <c r="D1284" s="152">
        <v>53.26104736328125</v>
      </c>
      <c r="E1284" s="163">
        <v>53.26104736328125</v>
      </c>
    </row>
    <row r="1285" spans="1:5" ht="30">
      <c r="A1285" s="115" t="s">
        <v>2519</v>
      </c>
      <c r="B1285" s="125" t="s">
        <v>2520</v>
      </c>
      <c r="C1285" s="130" t="s">
        <v>280</v>
      </c>
      <c r="D1285" s="153">
        <v>3203.500244140625</v>
      </c>
      <c r="E1285" s="164">
        <v>3203.500244140625</v>
      </c>
    </row>
    <row r="1286" spans="1:5" ht="30">
      <c r="A1286" s="115" t="s">
        <v>2521</v>
      </c>
      <c r="B1286" s="125" t="s">
        <v>2522</v>
      </c>
      <c r="C1286" s="130" t="s">
        <v>154</v>
      </c>
      <c r="D1286" s="151">
        <v>1.5655444860458374</v>
      </c>
      <c r="E1286" s="162">
        <v>1.5655444860458374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1.7444264376536012E-3</v>
      </c>
      <c r="E1289" s="171">
        <v>1.7444264376536012E-3</v>
      </c>
    </row>
    <row r="1290" spans="1:5" ht="30">
      <c r="A1290" s="115" t="s">
        <v>2529</v>
      </c>
      <c r="B1290" s="125" t="s">
        <v>2530</v>
      </c>
      <c r="C1290" s="130"/>
      <c r="D1290" s="151">
        <v>2.7360405921936035</v>
      </c>
      <c r="E1290" s="162">
        <v>2.7360405921936035</v>
      </c>
    </row>
    <row r="1291" spans="1:5" ht="30">
      <c r="A1291" s="115" t="s">
        <v>2531</v>
      </c>
      <c r="B1291" s="125" t="s">
        <v>2532</v>
      </c>
      <c r="C1291" s="130" t="s">
        <v>45</v>
      </c>
      <c r="D1291" s="152">
        <v>86.689537048339844</v>
      </c>
      <c r="E1291" s="163">
        <v>86.689537048339844</v>
      </c>
    </row>
    <row r="1292" spans="1:5" ht="30">
      <c r="A1292" s="115" t="s">
        <v>2533</v>
      </c>
      <c r="B1292" s="125" t="s">
        <v>2534</v>
      </c>
      <c r="C1292" s="130" t="s">
        <v>45</v>
      </c>
      <c r="D1292" s="152">
        <v>86.261573791503906</v>
      </c>
      <c r="E1292" s="163">
        <v>86.261573791503906</v>
      </c>
    </row>
    <row r="1293" spans="1:5" ht="30">
      <c r="A1293" s="115" t="s">
        <v>2535</v>
      </c>
      <c r="B1293" s="125" t="s">
        <v>2536</v>
      </c>
      <c r="C1293" s="130" t="s">
        <v>45</v>
      </c>
      <c r="D1293" s="152">
        <v>87.794868469238281</v>
      </c>
      <c r="E1293" s="163">
        <v>87.794868469238281</v>
      </c>
    </row>
    <row r="1294" spans="1:5" ht="30">
      <c r="A1294" s="115" t="s">
        <v>2537</v>
      </c>
      <c r="B1294" s="125" t="s">
        <v>2538</v>
      </c>
      <c r="C1294" s="130" t="s">
        <v>15</v>
      </c>
      <c r="D1294" s="153">
        <v>4143.47998046875</v>
      </c>
      <c r="E1294" s="164">
        <v>4143.47998046875</v>
      </c>
    </row>
    <row r="1295" spans="1:5" ht="30">
      <c r="A1295" s="115" t="s">
        <v>2539</v>
      </c>
      <c r="B1295" s="125" t="s">
        <v>2540</v>
      </c>
      <c r="C1295" s="130" t="s">
        <v>15</v>
      </c>
      <c r="D1295" s="153">
        <v>3936.3056640625</v>
      </c>
      <c r="E1295" s="164">
        <v>3936.3056640625</v>
      </c>
    </row>
    <row r="1296" spans="1:5" ht="30">
      <c r="A1296" s="115" t="s">
        <v>2541</v>
      </c>
      <c r="B1296" s="125" t="s">
        <v>2542</v>
      </c>
      <c r="C1296" s="130" t="s">
        <v>15</v>
      </c>
      <c r="D1296" s="156">
        <v>207.17405700683594</v>
      </c>
      <c r="E1296" s="167">
        <v>207.17405700683594</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27.579999923706055</v>
      </c>
      <c r="E1299" s="163">
        <v>27.579999923706055</v>
      </c>
    </row>
    <row r="1300" spans="1:5" ht="30">
      <c r="A1300" s="115" t="s">
        <v>2549</v>
      </c>
      <c r="B1300" s="125" t="s">
        <v>2550</v>
      </c>
      <c r="C1300" s="130" t="s">
        <v>50</v>
      </c>
      <c r="D1300" s="152">
        <v>27.579999923706055</v>
      </c>
      <c r="E1300" s="163">
        <v>27.579999923706055</v>
      </c>
    </row>
    <row r="1301" spans="1:5" ht="30">
      <c r="A1301" s="115" t="s">
        <v>2551</v>
      </c>
      <c r="B1301" s="125" t="s">
        <v>2552</v>
      </c>
      <c r="C1301" s="130" t="s">
        <v>42</v>
      </c>
      <c r="D1301" s="156">
        <v>385.80230712890625</v>
      </c>
      <c r="E1301" s="167">
        <v>385.80230712890625</v>
      </c>
    </row>
    <row r="1302" spans="1:5" ht="30">
      <c r="A1302" s="115" t="s">
        <v>2553</v>
      </c>
      <c r="B1302" s="125" t="s">
        <v>2554</v>
      </c>
      <c r="C1302" s="130" t="s">
        <v>20</v>
      </c>
      <c r="D1302" s="152">
        <v>48.469478607177734</v>
      </c>
      <c r="E1302" s="163">
        <v>48.469478607177734</v>
      </c>
    </row>
    <row r="1303" spans="1:5" ht="30">
      <c r="A1303" s="115" t="s">
        <v>2555</v>
      </c>
      <c r="B1303" s="125" t="s">
        <v>2556</v>
      </c>
      <c r="C1303" s="130" t="s">
        <v>280</v>
      </c>
      <c r="D1303" s="153">
        <v>3203.500244140625</v>
      </c>
      <c r="E1303" s="164">
        <v>3203.500244140625</v>
      </c>
    </row>
    <row r="1304" spans="1:5" ht="30">
      <c r="A1304" s="115" t="s">
        <v>2557</v>
      </c>
      <c r="B1304" s="125" t="s">
        <v>2558</v>
      </c>
      <c r="C1304" s="130" t="s">
        <v>50</v>
      </c>
      <c r="D1304" s="152">
        <v>27.028402328491211</v>
      </c>
      <c r="E1304" s="163">
        <v>27.028402328491211</v>
      </c>
    </row>
    <row r="1305" spans="1:5" ht="30">
      <c r="A1305" s="115" t="s">
        <v>2559</v>
      </c>
      <c r="B1305" s="125" t="s">
        <v>2560</v>
      </c>
      <c r="C1305" s="130" t="s">
        <v>20</v>
      </c>
      <c r="D1305" s="152">
        <v>48.469478607177734</v>
      </c>
      <c r="E1305" s="163">
        <v>48.469478607177734</v>
      </c>
    </row>
    <row r="1306" spans="1:5" ht="30">
      <c r="A1306" s="115" t="s">
        <v>2561</v>
      </c>
      <c r="B1306" s="125" t="s">
        <v>2562</v>
      </c>
      <c r="C1306" s="130" t="s">
        <v>280</v>
      </c>
      <c r="D1306" s="153">
        <v>3203.500244140625</v>
      </c>
      <c r="E1306" s="164">
        <v>3203.500244140625</v>
      </c>
    </row>
    <row r="1307" spans="1:5" ht="45">
      <c r="A1307" s="115" t="s">
        <v>2563</v>
      </c>
      <c r="B1307" s="125" t="s">
        <v>2564</v>
      </c>
      <c r="C1307" s="130" t="s">
        <v>50</v>
      </c>
      <c r="D1307" s="152">
        <v>13.830000877380371</v>
      </c>
      <c r="E1307" s="163">
        <v>13.830000877380371</v>
      </c>
    </row>
    <row r="1308" spans="1:5" ht="45">
      <c r="A1308" s="115" t="s">
        <v>2565</v>
      </c>
      <c r="B1308" s="125" t="s">
        <v>2566</v>
      </c>
      <c r="C1308" s="130" t="s">
        <v>280</v>
      </c>
      <c r="D1308" s="153">
        <v>3040.000244140625</v>
      </c>
      <c r="E1308" s="164">
        <v>3040.000244140625</v>
      </c>
    </row>
    <row r="1309" spans="1:5" ht="30">
      <c r="A1309" s="115" t="s">
        <v>2567</v>
      </c>
      <c r="B1309" s="125" t="s">
        <v>2568</v>
      </c>
      <c r="C1309" s="130" t="s">
        <v>50</v>
      </c>
      <c r="D1309" s="152">
        <v>13.829999923706055</v>
      </c>
      <c r="E1309" s="163">
        <v>13.829999923706055</v>
      </c>
    </row>
    <row r="1310" spans="1:5" ht="30">
      <c r="A1310" s="115" t="s">
        <v>2569</v>
      </c>
      <c r="B1310" s="125" t="s">
        <v>2570</v>
      </c>
      <c r="C1310" s="130" t="s">
        <v>42</v>
      </c>
      <c r="D1310" s="156">
        <v>299.33453369140625</v>
      </c>
      <c r="E1310" s="167">
        <v>299.33453369140625</v>
      </c>
    </row>
    <row r="1311" spans="1:5" ht="30">
      <c r="A1311" s="115" t="s">
        <v>2571</v>
      </c>
      <c r="B1311" s="125" t="s">
        <v>2572</v>
      </c>
      <c r="C1311" s="130" t="s">
        <v>20</v>
      </c>
      <c r="D1311" s="152">
        <v>48.469478607177734</v>
      </c>
      <c r="E1311" s="163">
        <v>48.469478607177734</v>
      </c>
    </row>
    <row r="1312" spans="1:5" ht="30">
      <c r="A1312" s="115" t="s">
        <v>2573</v>
      </c>
      <c r="B1312" s="125" t="s">
        <v>2574</v>
      </c>
      <c r="C1312" s="130" t="s">
        <v>280</v>
      </c>
      <c r="D1312" s="153">
        <v>3040.000244140625</v>
      </c>
      <c r="E1312" s="164">
        <v>3040.000244140625</v>
      </c>
    </row>
    <row r="1313" spans="1:5" ht="30">
      <c r="A1313" s="115" t="s">
        <v>2575</v>
      </c>
      <c r="B1313" s="125" t="s">
        <v>2576</v>
      </c>
      <c r="C1313" s="130" t="s">
        <v>154</v>
      </c>
      <c r="D1313" s="151">
        <v>2.4825856685638428</v>
      </c>
      <c r="E1313" s="162">
        <v>2.4825856685638428</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4.0299156680703163E-3</v>
      </c>
      <c r="E1316" s="171">
        <v>4.0299156680703163E-3</v>
      </c>
    </row>
    <row r="1317" spans="1:5" ht="30">
      <c r="A1317" s="115" t="s">
        <v>2583</v>
      </c>
      <c r="B1317" s="125" t="s">
        <v>2584</v>
      </c>
      <c r="C1317" s="130"/>
      <c r="D1317" s="151">
        <v>1.9543312788009644</v>
      </c>
      <c r="E1317" s="162">
        <v>1.9543312788009644</v>
      </c>
    </row>
    <row r="1318" spans="1:5" ht="30">
      <c r="A1318" s="115" t="s">
        <v>2585</v>
      </c>
      <c r="B1318" s="125" t="s">
        <v>2586</v>
      </c>
      <c r="C1318" s="130" t="s">
        <v>45</v>
      </c>
      <c r="D1318" s="152">
        <v>89.526473999023437</v>
      </c>
      <c r="E1318" s="163">
        <v>89.526473999023437</v>
      </c>
    </row>
    <row r="1319" spans="1:5" ht="30">
      <c r="A1319" s="115" t="s">
        <v>2587</v>
      </c>
      <c r="B1319" s="125" t="s">
        <v>2588</v>
      </c>
      <c r="C1319" s="130" t="s">
        <v>45</v>
      </c>
      <c r="D1319" s="152">
        <v>87.633079528808594</v>
      </c>
      <c r="E1319" s="163">
        <v>87.633079528808594</v>
      </c>
    </row>
    <row r="1320" spans="1:5" ht="30">
      <c r="A1320" s="115" t="s">
        <v>2589</v>
      </c>
      <c r="B1320" s="125" t="s">
        <v>2590</v>
      </c>
      <c r="C1320" s="130" t="s">
        <v>45</v>
      </c>
      <c r="D1320" s="152">
        <v>90.066688537597656</v>
      </c>
      <c r="E1320" s="163">
        <v>90.066688537597656</v>
      </c>
    </row>
    <row r="1321" spans="1:5" ht="30">
      <c r="A1321" s="115" t="s">
        <v>2591</v>
      </c>
      <c r="B1321" s="125" t="s">
        <v>2592</v>
      </c>
      <c r="C1321" s="130" t="s">
        <v>15</v>
      </c>
      <c r="D1321" s="154">
        <v>2201.357666015625</v>
      </c>
      <c r="E1321" s="165">
        <v>2201.357666015625</v>
      </c>
    </row>
    <row r="1322" spans="1:5" ht="30">
      <c r="A1322" s="115" t="s">
        <v>2593</v>
      </c>
      <c r="B1322" s="125" t="s">
        <v>2594</v>
      </c>
      <c r="C1322" s="130" t="s">
        <v>15</v>
      </c>
      <c r="D1322" s="154">
        <v>2091.28955078125</v>
      </c>
      <c r="E1322" s="165">
        <v>2091.28955078125</v>
      </c>
    </row>
    <row r="1323" spans="1:5" ht="30">
      <c r="A1323" s="115" t="s">
        <v>2595</v>
      </c>
      <c r="B1323" s="125" t="s">
        <v>2596</v>
      </c>
      <c r="C1323" s="130" t="s">
        <v>15</v>
      </c>
      <c r="D1323" s="156">
        <v>110.06790924072266</v>
      </c>
      <c r="E1323" s="167">
        <v>110.06790924072266</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13.829999923706055</v>
      </c>
      <c r="E1326" s="163">
        <v>13.829999923706055</v>
      </c>
    </row>
    <row r="1327" spans="1:5" ht="30">
      <c r="A1327" s="115" t="s">
        <v>2603</v>
      </c>
      <c r="B1327" s="125" t="s">
        <v>2604</v>
      </c>
      <c r="C1327" s="130" t="s">
        <v>50</v>
      </c>
      <c r="D1327" s="152">
        <v>13.829999923706055</v>
      </c>
      <c r="E1327" s="163">
        <v>13.829999923706055</v>
      </c>
    </row>
    <row r="1328" spans="1:5" ht="30">
      <c r="A1328" s="115" t="s">
        <v>2605</v>
      </c>
      <c r="B1328" s="125" t="s">
        <v>2606</v>
      </c>
      <c r="C1328" s="130" t="s">
        <v>42</v>
      </c>
      <c r="D1328" s="156">
        <v>299.33453369140625</v>
      </c>
      <c r="E1328" s="167">
        <v>299.33453369140625</v>
      </c>
    </row>
    <row r="1329" spans="1:5" ht="30">
      <c r="A1329" s="115" t="s">
        <v>2607</v>
      </c>
      <c r="B1329" s="125" t="s">
        <v>2608</v>
      </c>
      <c r="C1329" s="130" t="s">
        <v>20</v>
      </c>
      <c r="D1329" s="152">
        <v>47.436790466308594</v>
      </c>
      <c r="E1329" s="163">
        <v>47.436790466308594</v>
      </c>
    </row>
    <row r="1330" spans="1:5" ht="30">
      <c r="A1330" s="115" t="s">
        <v>2609</v>
      </c>
      <c r="B1330" s="125" t="s">
        <v>2610</v>
      </c>
      <c r="C1330" s="130" t="s">
        <v>280</v>
      </c>
      <c r="D1330" s="153">
        <v>3040.000244140625</v>
      </c>
      <c r="E1330" s="164">
        <v>3040.000244140625</v>
      </c>
    </row>
    <row r="1331" spans="1:5" ht="30">
      <c r="A1331" s="115" t="s">
        <v>2611</v>
      </c>
      <c r="B1331" s="125" t="s">
        <v>2612</v>
      </c>
      <c r="C1331" s="130" t="s">
        <v>50</v>
      </c>
      <c r="D1331" s="152">
        <v>13.553400993347168</v>
      </c>
      <c r="E1331" s="163">
        <v>13.553400993347168</v>
      </c>
    </row>
    <row r="1332" spans="1:5" ht="30">
      <c r="A1332" s="115" t="s">
        <v>2613</v>
      </c>
      <c r="B1332" s="125" t="s">
        <v>2614</v>
      </c>
      <c r="C1332" s="130" t="s">
        <v>20</v>
      </c>
      <c r="D1332" s="152">
        <v>47.436790466308594</v>
      </c>
      <c r="E1332" s="163">
        <v>47.436790466308594</v>
      </c>
    </row>
    <row r="1333" spans="1:5" ht="30">
      <c r="A1333" s="115" t="s">
        <v>2615</v>
      </c>
      <c r="B1333" s="125" t="s">
        <v>2616</v>
      </c>
      <c r="C1333" s="130" t="s">
        <v>280</v>
      </c>
      <c r="D1333" s="153">
        <v>3040.000244140625</v>
      </c>
      <c r="E1333" s="164">
        <v>3040.000244140625</v>
      </c>
    </row>
    <row r="1334" spans="1:5" ht="45">
      <c r="A1334" s="115" t="s">
        <v>2617</v>
      </c>
      <c r="B1334" s="125" t="s">
        <v>2618</v>
      </c>
      <c r="C1334" s="130" t="s">
        <v>50</v>
      </c>
      <c r="D1334" s="151">
        <v>7.0900001525878906</v>
      </c>
      <c r="E1334" s="162">
        <v>7.0900001525878906</v>
      </c>
    </row>
    <row r="1335" spans="1:5" ht="45">
      <c r="A1335" s="115" t="s">
        <v>2619</v>
      </c>
      <c r="B1335" s="125" t="s">
        <v>2620</v>
      </c>
      <c r="C1335" s="130" t="s">
        <v>280</v>
      </c>
      <c r="D1335" s="154">
        <v>2939.999755859375</v>
      </c>
      <c r="E1335" s="165">
        <v>2939.999755859375</v>
      </c>
    </row>
    <row r="1336" spans="1:5" ht="30">
      <c r="A1336" s="115" t="s">
        <v>2621</v>
      </c>
      <c r="B1336" s="125" t="s">
        <v>2622</v>
      </c>
      <c r="C1336" s="130" t="s">
        <v>50</v>
      </c>
      <c r="D1336" s="151">
        <v>7.0900001525878906</v>
      </c>
      <c r="E1336" s="162">
        <v>7.0900001525878906</v>
      </c>
    </row>
    <row r="1337" spans="1:5" ht="30">
      <c r="A1337" s="115" t="s">
        <v>2623</v>
      </c>
      <c r="B1337" s="125" t="s">
        <v>2624</v>
      </c>
      <c r="C1337" s="130" t="s">
        <v>42</v>
      </c>
      <c r="D1337" s="156">
        <v>243.53385925292969</v>
      </c>
      <c r="E1337" s="167">
        <v>243.53385925292969</v>
      </c>
    </row>
    <row r="1338" spans="1:5" ht="30">
      <c r="A1338" s="115" t="s">
        <v>2625</v>
      </c>
      <c r="B1338" s="125" t="s">
        <v>2626</v>
      </c>
      <c r="C1338" s="130" t="s">
        <v>20</v>
      </c>
      <c r="D1338" s="152">
        <v>47.436790466308594</v>
      </c>
      <c r="E1338" s="163">
        <v>47.436790466308594</v>
      </c>
    </row>
    <row r="1339" spans="1:5" ht="30">
      <c r="A1339" s="115" t="s">
        <v>2627</v>
      </c>
      <c r="B1339" s="125" t="s">
        <v>2628</v>
      </c>
      <c r="C1339" s="130" t="s">
        <v>280</v>
      </c>
      <c r="D1339" s="154">
        <v>2939.999755859375</v>
      </c>
      <c r="E1339" s="165">
        <v>2939.999755859375</v>
      </c>
    </row>
    <row r="1340" spans="1:5" ht="30">
      <c r="A1340" s="115" t="s">
        <v>2629</v>
      </c>
      <c r="B1340" s="125" t="s">
        <v>2630</v>
      </c>
      <c r="C1340" s="130" t="s">
        <v>154</v>
      </c>
      <c r="D1340" s="151">
        <v>4.3143038749694824</v>
      </c>
      <c r="E1340" s="162">
        <v>4.3143038749694824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60">
        <v>7.3521179147064686E-3</v>
      </c>
      <c r="E1343" s="171">
        <v>7.3521179147064686E-3</v>
      </c>
    </row>
    <row r="1344" spans="1:5" ht="30">
      <c r="A1344" s="115" t="s">
        <v>2637</v>
      </c>
      <c r="B1344" s="125" t="s">
        <v>2638</v>
      </c>
      <c r="C1344" s="130"/>
      <c r="D1344" s="151">
        <v>1.9116220474243164</v>
      </c>
      <c r="E1344" s="162">
        <v>1.9116220474243164</v>
      </c>
    </row>
    <row r="1345" spans="1:5" ht="30">
      <c r="A1345" s="115" t="s">
        <v>2639</v>
      </c>
      <c r="B1345" s="125" t="s">
        <v>2640</v>
      </c>
      <c r="C1345" s="130" t="s">
        <v>45</v>
      </c>
      <c r="D1345" s="152">
        <v>63.969997406005859</v>
      </c>
      <c r="E1345" s="163">
        <v>63.969997406005859</v>
      </c>
    </row>
    <row r="1346" spans="1:5" ht="30">
      <c r="A1346" s="115" t="s">
        <v>2641</v>
      </c>
      <c r="B1346" s="125" t="s">
        <v>2642</v>
      </c>
      <c r="C1346" s="130" t="s">
        <v>45</v>
      </c>
      <c r="D1346" s="152">
        <v>63.310462951660156</v>
      </c>
      <c r="E1346" s="163">
        <v>63.310462951660156</v>
      </c>
    </row>
    <row r="1347" spans="1:5" ht="30">
      <c r="A1347" s="115" t="s">
        <v>2643</v>
      </c>
      <c r="B1347" s="125" t="s">
        <v>2644</v>
      </c>
      <c r="C1347" s="130" t="s">
        <v>45</v>
      </c>
      <c r="D1347" s="152">
        <v>65.133094787597656</v>
      </c>
      <c r="E1347" s="163">
        <v>65.133094787597656</v>
      </c>
    </row>
    <row r="1348" spans="1:5" ht="30">
      <c r="A1348" s="115" t="s">
        <v>2645</v>
      </c>
      <c r="B1348" s="125" t="s">
        <v>2646</v>
      </c>
      <c r="C1348" s="130" t="s">
        <v>15</v>
      </c>
      <c r="D1348" s="154">
        <v>1317.71630859375</v>
      </c>
      <c r="E1348" s="165">
        <v>1317.71630859375</v>
      </c>
    </row>
    <row r="1349" spans="1:5" ht="30">
      <c r="A1349" s="115" t="s">
        <v>2647</v>
      </c>
      <c r="B1349" s="125" t="s">
        <v>2648</v>
      </c>
      <c r="C1349" s="130" t="s">
        <v>15</v>
      </c>
      <c r="D1349" s="154">
        <v>1251.83056640625</v>
      </c>
      <c r="E1349" s="165">
        <v>1251.83056640625</v>
      </c>
    </row>
    <row r="1350" spans="1:5" ht="30">
      <c r="A1350" s="115" t="s">
        <v>2649</v>
      </c>
      <c r="B1350" s="125" t="s">
        <v>2650</v>
      </c>
      <c r="C1350" s="130" t="s">
        <v>15</v>
      </c>
      <c r="D1350" s="152">
        <v>65.885833740234375</v>
      </c>
      <c r="E1350" s="163">
        <v>65.885833740234375</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7.0900001525878906</v>
      </c>
      <c r="E1353" s="162">
        <v>7.0900001525878906</v>
      </c>
    </row>
    <row r="1354" spans="1:5" ht="30">
      <c r="A1354" s="115" t="s">
        <v>2657</v>
      </c>
      <c r="B1354" s="125" t="s">
        <v>2658</v>
      </c>
      <c r="C1354" s="130" t="s">
        <v>50</v>
      </c>
      <c r="D1354" s="151">
        <v>7.0900001525878906</v>
      </c>
      <c r="E1354" s="162">
        <v>7.0900001525878906</v>
      </c>
    </row>
    <row r="1355" spans="1:5" ht="30">
      <c r="A1355" s="115" t="s">
        <v>2659</v>
      </c>
      <c r="B1355" s="125" t="s">
        <v>2660</v>
      </c>
      <c r="C1355" s="130" t="s">
        <v>42</v>
      </c>
      <c r="D1355" s="156">
        <v>243.53385925292969</v>
      </c>
      <c r="E1355" s="167">
        <v>243.53385925292969</v>
      </c>
    </row>
    <row r="1356" spans="1:5" ht="30">
      <c r="A1356" s="115" t="s">
        <v>2661</v>
      </c>
      <c r="B1356" s="125" t="s">
        <v>2662</v>
      </c>
      <c r="C1356" s="130" t="s">
        <v>20</v>
      </c>
      <c r="D1356" s="152">
        <v>47.436790466308594</v>
      </c>
      <c r="E1356" s="163">
        <v>47.436790466308594</v>
      </c>
    </row>
    <row r="1357" spans="1:5" ht="30">
      <c r="A1357" s="115" t="s">
        <v>2663</v>
      </c>
      <c r="B1357" s="125" t="s">
        <v>2664</v>
      </c>
      <c r="C1357" s="130" t="s">
        <v>280</v>
      </c>
      <c r="D1357" s="154">
        <v>2939.999755859375</v>
      </c>
      <c r="E1357" s="165">
        <v>2939.999755859375</v>
      </c>
    </row>
    <row r="1358" spans="1:5" ht="30">
      <c r="A1358" s="115" t="s">
        <v>2665</v>
      </c>
      <c r="B1358" s="125" t="s">
        <v>2666</v>
      </c>
      <c r="C1358" s="130" t="s">
        <v>50</v>
      </c>
      <c r="D1358" s="151">
        <v>6.9482002258300781</v>
      </c>
      <c r="E1358" s="162">
        <v>6.9482002258300781</v>
      </c>
    </row>
    <row r="1359" spans="1:5" ht="30">
      <c r="A1359" s="115" t="s">
        <v>2667</v>
      </c>
      <c r="B1359" s="125" t="s">
        <v>2668</v>
      </c>
      <c r="C1359" s="130" t="s">
        <v>20</v>
      </c>
      <c r="D1359" s="152">
        <v>47.436790466308594</v>
      </c>
      <c r="E1359" s="163">
        <v>47.436790466308594</v>
      </c>
    </row>
    <row r="1360" spans="1:5" ht="30">
      <c r="A1360" s="115" t="s">
        <v>2669</v>
      </c>
      <c r="B1360" s="125" t="s">
        <v>2670</v>
      </c>
      <c r="C1360" s="130" t="s">
        <v>280</v>
      </c>
      <c r="D1360" s="154">
        <v>2939.999755859375</v>
      </c>
      <c r="E1360" s="165">
        <v>2939.999755859375</v>
      </c>
    </row>
    <row r="1361" spans="1:5" ht="45">
      <c r="A1361" s="115" t="s">
        <v>2671</v>
      </c>
      <c r="B1361" s="125" t="s">
        <v>2672</v>
      </c>
      <c r="C1361" s="130" t="s">
        <v>50</v>
      </c>
      <c r="D1361" s="151">
        <v>3.0300002098083496</v>
      </c>
      <c r="E1361" s="162">
        <v>3.0300002098083496</v>
      </c>
    </row>
    <row r="1362" spans="1:5" ht="45">
      <c r="A1362" s="115" t="s">
        <v>2673</v>
      </c>
      <c r="B1362" s="125" t="s">
        <v>2674</v>
      </c>
      <c r="C1362" s="130" t="s">
        <v>280</v>
      </c>
      <c r="D1362" s="154">
        <v>2806.521728515625</v>
      </c>
      <c r="E1362" s="165">
        <v>2806.521728515625</v>
      </c>
    </row>
    <row r="1363" spans="1:5" ht="30">
      <c r="A1363" s="115" t="s">
        <v>2675</v>
      </c>
      <c r="B1363" s="125" t="s">
        <v>2676</v>
      </c>
      <c r="C1363" s="130" t="s">
        <v>50</v>
      </c>
      <c r="D1363" s="151">
        <v>3.0299997329711914</v>
      </c>
      <c r="E1363" s="162">
        <v>3.0299997329711914</v>
      </c>
    </row>
    <row r="1364" spans="1:5" ht="30">
      <c r="A1364" s="115" t="s">
        <v>2677</v>
      </c>
      <c r="B1364" s="125" t="s">
        <v>2678</v>
      </c>
      <c r="C1364" s="130" t="s">
        <v>42</v>
      </c>
      <c r="D1364" s="156">
        <v>171.42723083496094</v>
      </c>
      <c r="E1364" s="167">
        <v>171.42723083496094</v>
      </c>
    </row>
    <row r="1365" spans="1:5" ht="30">
      <c r="A1365" s="115" t="s">
        <v>2679</v>
      </c>
      <c r="B1365" s="125" t="s">
        <v>2680</v>
      </c>
      <c r="C1365" s="130" t="s">
        <v>20</v>
      </c>
      <c r="D1365" s="152">
        <v>47.436790466308594</v>
      </c>
      <c r="E1365" s="163">
        <v>47.436790466308594</v>
      </c>
    </row>
    <row r="1366" spans="1:5" ht="30">
      <c r="A1366" s="115" t="s">
        <v>2681</v>
      </c>
      <c r="B1366" s="125" t="s">
        <v>2682</v>
      </c>
      <c r="C1366" s="130" t="s">
        <v>280</v>
      </c>
      <c r="D1366" s="154">
        <v>2806.521728515625</v>
      </c>
      <c r="E1366" s="165">
        <v>2806.521728515625</v>
      </c>
    </row>
    <row r="1367" spans="1:5" ht="30">
      <c r="A1367" s="115" t="s">
        <v>2683</v>
      </c>
      <c r="B1367" s="125" t="s">
        <v>2684</v>
      </c>
      <c r="C1367" s="130" t="s">
        <v>154</v>
      </c>
      <c r="D1367" s="151">
        <v>8.7361440658569336</v>
      </c>
      <c r="E1367" s="162">
        <v>8.7361440658569336</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1.368273701518774E-2</v>
      </c>
      <c r="E1370" s="169">
        <v>1.368273701518774E-2</v>
      </c>
    </row>
    <row r="1371" spans="1:5" ht="30">
      <c r="A1371" s="115" t="s">
        <v>2691</v>
      </c>
      <c r="B1371" s="125" t="s">
        <v>2692</v>
      </c>
      <c r="C1371" s="130"/>
      <c r="D1371" s="151">
        <v>2.2931356430053711</v>
      </c>
      <c r="E1371" s="162">
        <v>2.2931356430053711</v>
      </c>
    </row>
    <row r="1372" spans="1:5" ht="30">
      <c r="A1372" s="115" t="s">
        <v>2693</v>
      </c>
      <c r="B1372" s="125" t="s">
        <v>2694</v>
      </c>
      <c r="C1372" s="130" t="s">
        <v>45</v>
      </c>
      <c r="D1372" s="152">
        <v>75</v>
      </c>
      <c r="E1372" s="163">
        <v>75</v>
      </c>
    </row>
    <row r="1373" spans="1:5" ht="30">
      <c r="A1373" s="115" t="s">
        <v>2695</v>
      </c>
      <c r="B1373" s="125" t="s">
        <v>2696</v>
      </c>
      <c r="C1373" s="130" t="s">
        <v>45</v>
      </c>
      <c r="D1373" s="152">
        <v>74.572868347167969</v>
      </c>
      <c r="E1373" s="163">
        <v>74.572868347167969</v>
      </c>
    </row>
    <row r="1374" spans="1:5" ht="30">
      <c r="A1374" s="115" t="s">
        <v>2697</v>
      </c>
      <c r="B1374" s="125" t="s">
        <v>2698</v>
      </c>
      <c r="C1374" s="130" t="s">
        <v>45</v>
      </c>
      <c r="D1374" s="152">
        <v>76.211761474609375</v>
      </c>
      <c r="E1374" s="163">
        <v>76.211761474609375</v>
      </c>
    </row>
    <row r="1375" spans="1:5" ht="30">
      <c r="A1375" s="115" t="s">
        <v>2699</v>
      </c>
      <c r="B1375" s="125" t="s">
        <v>2700</v>
      </c>
      <c r="C1375" s="130" t="s">
        <v>15</v>
      </c>
      <c r="D1375" s="154">
        <v>1758.849365234375</v>
      </c>
      <c r="E1375" s="165">
        <v>1758.849365234375</v>
      </c>
    </row>
    <row r="1376" spans="1:5" ht="30">
      <c r="A1376" s="115" t="s">
        <v>2701</v>
      </c>
      <c r="B1376" s="125" t="s">
        <v>2702</v>
      </c>
      <c r="C1376" s="130" t="s">
        <v>15</v>
      </c>
      <c r="D1376" s="154">
        <v>1670.9068603515625</v>
      </c>
      <c r="E1376" s="165">
        <v>1670.9068603515625</v>
      </c>
    </row>
    <row r="1377" spans="1:5" ht="30">
      <c r="A1377" s="115" t="s">
        <v>2703</v>
      </c>
      <c r="B1377" s="125" t="s">
        <v>2704</v>
      </c>
      <c r="C1377" s="130" t="s">
        <v>15</v>
      </c>
      <c r="D1377" s="152">
        <v>87.942497253417969</v>
      </c>
      <c r="E1377" s="163">
        <v>87.942497253417969</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3.0299997329711914</v>
      </c>
      <c r="E1380" s="162">
        <v>3.0299997329711914</v>
      </c>
    </row>
    <row r="1381" spans="1:5" ht="30">
      <c r="A1381" s="115" t="s">
        <v>2711</v>
      </c>
      <c r="B1381" s="125" t="s">
        <v>2712</v>
      </c>
      <c r="C1381" s="130" t="s">
        <v>50</v>
      </c>
      <c r="D1381" s="151">
        <v>3.0299997329711914</v>
      </c>
      <c r="E1381" s="162">
        <v>3.0299997329711914</v>
      </c>
    </row>
    <row r="1382" spans="1:5" ht="30">
      <c r="A1382" s="115" t="s">
        <v>2713</v>
      </c>
      <c r="B1382" s="125" t="s">
        <v>2714</v>
      </c>
      <c r="C1382" s="130" t="s">
        <v>42</v>
      </c>
      <c r="D1382" s="156">
        <v>171.42723083496094</v>
      </c>
      <c r="E1382" s="167">
        <v>171.42723083496094</v>
      </c>
    </row>
    <row r="1383" spans="1:5" ht="30">
      <c r="A1383" s="115" t="s">
        <v>2715</v>
      </c>
      <c r="B1383" s="125" t="s">
        <v>2716</v>
      </c>
      <c r="C1383" s="130" t="s">
        <v>20</v>
      </c>
      <c r="D1383" s="152">
        <v>45.583389282226563</v>
      </c>
      <c r="E1383" s="163">
        <v>45.583389282226563</v>
      </c>
    </row>
    <row r="1384" spans="1:5" ht="30">
      <c r="A1384" s="115" t="s">
        <v>2717</v>
      </c>
      <c r="B1384" s="125" t="s">
        <v>2718</v>
      </c>
      <c r="C1384" s="130" t="s">
        <v>280</v>
      </c>
      <c r="D1384" s="154">
        <v>2806.521728515625</v>
      </c>
      <c r="E1384" s="165">
        <v>2806.521728515625</v>
      </c>
    </row>
    <row r="1385" spans="1:5" ht="30">
      <c r="A1385" s="115" t="s">
        <v>2719</v>
      </c>
      <c r="B1385" s="125" t="s">
        <v>2720</v>
      </c>
      <c r="C1385" s="130" t="s">
        <v>50</v>
      </c>
      <c r="D1385" s="151">
        <v>2.9693999290466309</v>
      </c>
      <c r="E1385" s="162">
        <v>2.9693999290466309</v>
      </c>
    </row>
    <row r="1386" spans="1:5" ht="30">
      <c r="A1386" s="115" t="s">
        <v>2721</v>
      </c>
      <c r="B1386" s="125" t="s">
        <v>2722</v>
      </c>
      <c r="C1386" s="130" t="s">
        <v>20</v>
      </c>
      <c r="D1386" s="152">
        <v>45.583389282226563</v>
      </c>
      <c r="E1386" s="163">
        <v>45.583389282226563</v>
      </c>
    </row>
    <row r="1387" spans="1:5" ht="30">
      <c r="A1387" s="115" t="s">
        <v>2723</v>
      </c>
      <c r="B1387" s="125" t="s">
        <v>2724</v>
      </c>
      <c r="C1387" s="130" t="s">
        <v>280</v>
      </c>
      <c r="D1387" s="154">
        <v>2806.521728515625</v>
      </c>
      <c r="E1387" s="165">
        <v>2806.521728515625</v>
      </c>
    </row>
    <row r="1388" spans="1:5" ht="45">
      <c r="A1388" s="115" t="s">
        <v>2725</v>
      </c>
      <c r="B1388" s="125" t="s">
        <v>2726</v>
      </c>
      <c r="C1388" s="130" t="s">
        <v>50</v>
      </c>
      <c r="D1388" s="151">
        <v>1.2900000810623169</v>
      </c>
      <c r="E1388" s="162">
        <v>1.2900000810623169</v>
      </c>
    </row>
    <row r="1389" spans="1:5" ht="45">
      <c r="A1389" s="115" t="s">
        <v>2727</v>
      </c>
      <c r="B1389" s="125" t="s">
        <v>2728</v>
      </c>
      <c r="C1389" s="130" t="s">
        <v>280</v>
      </c>
      <c r="D1389" s="154">
        <v>2691.061767578125</v>
      </c>
      <c r="E1389" s="165">
        <v>2691.061767578125</v>
      </c>
    </row>
    <row r="1390" spans="1:5" ht="30">
      <c r="A1390" s="115" t="s">
        <v>2729</v>
      </c>
      <c r="B1390" s="125" t="s">
        <v>2730</v>
      </c>
      <c r="C1390" s="130" t="s">
        <v>50</v>
      </c>
      <c r="D1390" s="151">
        <v>1.2899999618530273</v>
      </c>
      <c r="E1390" s="162">
        <v>1.2899999618530273</v>
      </c>
    </row>
    <row r="1391" spans="1:5" ht="30">
      <c r="A1391" s="115" t="s">
        <v>2731</v>
      </c>
      <c r="B1391" s="125" t="s">
        <v>2732</v>
      </c>
      <c r="C1391" s="130" t="s">
        <v>42</v>
      </c>
      <c r="D1391" s="156">
        <v>109.14821624755859</v>
      </c>
      <c r="E1391" s="167">
        <v>109.14821624755859</v>
      </c>
    </row>
    <row r="1392" spans="1:5" ht="30">
      <c r="A1392" s="115" t="s">
        <v>2733</v>
      </c>
      <c r="B1392" s="125" t="s">
        <v>2734</v>
      </c>
      <c r="C1392" s="130" t="s">
        <v>20</v>
      </c>
      <c r="D1392" s="152">
        <v>45.583389282226563</v>
      </c>
      <c r="E1392" s="163">
        <v>45.583389282226563</v>
      </c>
    </row>
    <row r="1393" spans="1:5" ht="30">
      <c r="A1393" s="115" t="s">
        <v>2735</v>
      </c>
      <c r="B1393" s="125" t="s">
        <v>2736</v>
      </c>
      <c r="C1393" s="130" t="s">
        <v>280</v>
      </c>
      <c r="D1393" s="154">
        <v>2691.061767578125</v>
      </c>
      <c r="E1393" s="165">
        <v>2691.061767578125</v>
      </c>
    </row>
    <row r="1394" spans="1:5" ht="30">
      <c r="A1394" s="115" t="s">
        <v>2737</v>
      </c>
      <c r="B1394" s="125" t="s">
        <v>2738</v>
      </c>
      <c r="C1394" s="130" t="s">
        <v>154</v>
      </c>
      <c r="D1394" s="152">
        <v>17.013690948486328</v>
      </c>
      <c r="E1394" s="163">
        <v>17.013690948486328</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2.861945703625679E-2</v>
      </c>
      <c r="E1397" s="169">
        <v>2.861945703625679E-2</v>
      </c>
    </row>
    <row r="1398" spans="1:5" ht="30">
      <c r="A1398" s="115" t="s">
        <v>2745</v>
      </c>
      <c r="B1398" s="125" t="s">
        <v>2746</v>
      </c>
      <c r="C1398" s="130"/>
      <c r="D1398" s="151">
        <v>2.3018605709075928</v>
      </c>
      <c r="E1398" s="162">
        <v>2.3018605709075928</v>
      </c>
    </row>
    <row r="1399" spans="1:5" ht="30">
      <c r="A1399" s="115" t="s">
        <v>2747</v>
      </c>
      <c r="B1399" s="125" t="s">
        <v>2748</v>
      </c>
      <c r="C1399" s="130" t="s">
        <v>45</v>
      </c>
      <c r="D1399" s="152">
        <v>75</v>
      </c>
      <c r="E1399" s="163">
        <v>75</v>
      </c>
    </row>
    <row r="1400" spans="1:5" ht="30">
      <c r="A1400" s="115" t="s">
        <v>2749</v>
      </c>
      <c r="B1400" s="125" t="s">
        <v>2750</v>
      </c>
      <c r="C1400" s="130" t="s">
        <v>45</v>
      </c>
      <c r="D1400" s="152">
        <v>73.985374450683594</v>
      </c>
      <c r="E1400" s="163">
        <v>73.985374450683594</v>
      </c>
    </row>
    <row r="1401" spans="1:5" ht="30">
      <c r="A1401" s="115" t="s">
        <v>2751</v>
      </c>
      <c r="B1401" s="125" t="s">
        <v>2752</v>
      </c>
      <c r="C1401" s="130" t="s">
        <v>45</v>
      </c>
      <c r="D1401" s="152">
        <v>75.66802978515625</v>
      </c>
      <c r="E1401" s="163">
        <v>75.66802978515625</v>
      </c>
    </row>
    <row r="1402" spans="1:5" ht="30">
      <c r="A1402" s="115" t="s">
        <v>2753</v>
      </c>
      <c r="B1402" s="125" t="s">
        <v>2754</v>
      </c>
      <c r="C1402" s="130" t="s">
        <v>15</v>
      </c>
      <c r="D1402" s="154">
        <v>1461.9849853515625</v>
      </c>
      <c r="E1402" s="165">
        <v>1461.9849853515625</v>
      </c>
    </row>
    <row r="1403" spans="1:5" ht="30">
      <c r="A1403" s="115" t="s">
        <v>2755</v>
      </c>
      <c r="B1403" s="125" t="s">
        <v>2756</v>
      </c>
      <c r="C1403" s="130" t="s">
        <v>15</v>
      </c>
      <c r="D1403" s="154">
        <v>1388.8856201171875</v>
      </c>
      <c r="E1403" s="165">
        <v>1388.8856201171875</v>
      </c>
    </row>
    <row r="1404" spans="1:5" ht="30">
      <c r="A1404" s="115" t="s">
        <v>2757</v>
      </c>
      <c r="B1404" s="125" t="s">
        <v>2758</v>
      </c>
      <c r="C1404" s="130" t="s">
        <v>15</v>
      </c>
      <c r="D1404" s="152">
        <v>73.099266052246094</v>
      </c>
      <c r="E1404" s="163">
        <v>73.099266052246094</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1.2899999618530273</v>
      </c>
      <c r="E1407" s="162">
        <v>1.2899999618530273</v>
      </c>
    </row>
    <row r="1408" spans="1:5" ht="30">
      <c r="A1408" s="115" t="s">
        <v>2765</v>
      </c>
      <c r="B1408" s="125" t="s">
        <v>2766</v>
      </c>
      <c r="C1408" s="130" t="s">
        <v>50</v>
      </c>
      <c r="D1408" s="151">
        <v>1.2899999618530273</v>
      </c>
      <c r="E1408" s="162">
        <v>1.2899999618530273</v>
      </c>
    </row>
    <row r="1409" spans="1:5" ht="30">
      <c r="A1409" s="115" t="s">
        <v>2767</v>
      </c>
      <c r="B1409" s="125" t="s">
        <v>2768</v>
      </c>
      <c r="C1409" s="130" t="s">
        <v>42</v>
      </c>
      <c r="D1409" s="156">
        <v>109.14821624755859</v>
      </c>
      <c r="E1409" s="167">
        <v>109.14821624755859</v>
      </c>
    </row>
    <row r="1410" spans="1:5" ht="30">
      <c r="A1410" s="115" t="s">
        <v>2769</v>
      </c>
      <c r="B1410" s="125" t="s">
        <v>2770</v>
      </c>
      <c r="C1410" s="130" t="s">
        <v>20</v>
      </c>
      <c r="D1410" s="152">
        <v>43.481388092041016</v>
      </c>
      <c r="E1410" s="163">
        <v>43.481388092041016</v>
      </c>
    </row>
    <row r="1411" spans="1:5" ht="30">
      <c r="A1411" s="115" t="s">
        <v>2771</v>
      </c>
      <c r="B1411" s="125" t="s">
        <v>2772</v>
      </c>
      <c r="C1411" s="130" t="s">
        <v>280</v>
      </c>
      <c r="D1411" s="154">
        <v>2691.061767578125</v>
      </c>
      <c r="E1411" s="165">
        <v>2691.061767578125</v>
      </c>
    </row>
    <row r="1412" spans="1:5" ht="30">
      <c r="A1412" s="115" t="s">
        <v>2773</v>
      </c>
      <c r="B1412" s="125" t="s">
        <v>2774</v>
      </c>
      <c r="C1412" s="130" t="s">
        <v>50</v>
      </c>
      <c r="D1412" s="151">
        <v>1.26419997215271</v>
      </c>
      <c r="E1412" s="162">
        <v>1.26419997215271</v>
      </c>
    </row>
    <row r="1413" spans="1:5" ht="30">
      <c r="A1413" s="115" t="s">
        <v>2775</v>
      </c>
      <c r="B1413" s="125" t="s">
        <v>2776</v>
      </c>
      <c r="C1413" s="130" t="s">
        <v>20</v>
      </c>
      <c r="D1413" s="152">
        <v>43.481388092041016</v>
      </c>
      <c r="E1413" s="163">
        <v>43.481388092041016</v>
      </c>
    </row>
    <row r="1414" spans="1:5" ht="30">
      <c r="A1414" s="115" t="s">
        <v>2777</v>
      </c>
      <c r="B1414" s="125" t="s">
        <v>2778</v>
      </c>
      <c r="C1414" s="130" t="s">
        <v>280</v>
      </c>
      <c r="D1414" s="154">
        <v>2691.061767578125</v>
      </c>
      <c r="E1414" s="165">
        <v>2691.061767578125</v>
      </c>
    </row>
    <row r="1415" spans="1:5" ht="45">
      <c r="A1415" s="115" t="s">
        <v>2779</v>
      </c>
      <c r="B1415" s="125" t="s">
        <v>2780</v>
      </c>
      <c r="C1415" s="130" t="s">
        <v>50</v>
      </c>
      <c r="D1415" s="158">
        <v>0.50999999046325684</v>
      </c>
      <c r="E1415" s="169">
        <v>0.50999999046325684</v>
      </c>
    </row>
    <row r="1416" spans="1:5" ht="45">
      <c r="A1416" s="115" t="s">
        <v>2781</v>
      </c>
      <c r="B1416" s="125" t="s">
        <v>2782</v>
      </c>
      <c r="C1416" s="130" t="s">
        <v>280</v>
      </c>
      <c r="D1416" s="154">
        <v>2579.314697265625</v>
      </c>
      <c r="E1416" s="165">
        <v>2579.314697265625</v>
      </c>
    </row>
    <row r="1417" spans="1:5" ht="30">
      <c r="A1417" s="115" t="s">
        <v>2783</v>
      </c>
      <c r="B1417" s="125" t="s">
        <v>2784</v>
      </c>
      <c r="C1417" s="130" t="s">
        <v>50</v>
      </c>
      <c r="D1417" s="158">
        <v>0.50999999046325684</v>
      </c>
      <c r="E1417" s="169">
        <v>0.50999999046325684</v>
      </c>
    </row>
    <row r="1418" spans="1:5" ht="30">
      <c r="A1418" s="115" t="s">
        <v>2785</v>
      </c>
      <c r="B1418" s="125" t="s">
        <v>2786</v>
      </c>
      <c r="C1418" s="130" t="s">
        <v>42</v>
      </c>
      <c r="D1418" s="152">
        <v>81.810768127441406</v>
      </c>
      <c r="E1418" s="163">
        <v>81.810768127441406</v>
      </c>
    </row>
    <row r="1419" spans="1:5" ht="30">
      <c r="A1419" s="115" t="s">
        <v>2787</v>
      </c>
      <c r="B1419" s="125" t="s">
        <v>2788</v>
      </c>
      <c r="C1419" s="130" t="s">
        <v>20</v>
      </c>
      <c r="D1419" s="152">
        <v>43.481388092041016</v>
      </c>
      <c r="E1419" s="163">
        <v>43.481388092041016</v>
      </c>
    </row>
    <row r="1420" spans="1:5" ht="30">
      <c r="A1420" s="115" t="s">
        <v>2789</v>
      </c>
      <c r="B1420" s="125" t="s">
        <v>2790</v>
      </c>
      <c r="C1420" s="130" t="s">
        <v>280</v>
      </c>
      <c r="D1420" s="154">
        <v>2579.314697265625</v>
      </c>
      <c r="E1420" s="165">
        <v>2579.314697265625</v>
      </c>
    </row>
    <row r="1421" spans="1:5" ht="30">
      <c r="A1421" s="115" t="s">
        <v>2791</v>
      </c>
      <c r="B1421" s="125" t="s">
        <v>2792</v>
      </c>
      <c r="C1421" s="130" t="s">
        <v>154</v>
      </c>
      <c r="D1421" s="152">
        <v>37.3021240234375</v>
      </c>
      <c r="E1421" s="163">
        <v>37.3021240234375</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5.9561766684055328E-2</v>
      </c>
      <c r="E1424" s="169">
        <v>5.9561766684055328E-2</v>
      </c>
    </row>
    <row r="1425" spans="1:5" ht="30">
      <c r="A1425" s="115" t="s">
        <v>2799</v>
      </c>
      <c r="B1425" s="125" t="s">
        <v>2800</v>
      </c>
      <c r="C1425" s="130"/>
      <c r="D1425" s="151">
        <v>2.4788234233856201</v>
      </c>
      <c r="E1425" s="162">
        <v>2.4788234233856201</v>
      </c>
    </row>
    <row r="1426" spans="1:5" ht="30">
      <c r="A1426" s="115" t="s">
        <v>2801</v>
      </c>
      <c r="B1426" s="125" t="s">
        <v>2802</v>
      </c>
      <c r="C1426" s="130" t="s">
        <v>45</v>
      </c>
      <c r="D1426" s="152">
        <v>75</v>
      </c>
      <c r="E1426" s="163">
        <v>75</v>
      </c>
    </row>
    <row r="1427" spans="1:5" ht="30">
      <c r="A1427" s="115" t="s">
        <v>2803</v>
      </c>
      <c r="B1427" s="125" t="s">
        <v>2804</v>
      </c>
      <c r="C1427" s="130" t="s">
        <v>45</v>
      </c>
      <c r="D1427" s="152">
        <v>73.693984985351563</v>
      </c>
      <c r="E1427" s="163">
        <v>73.693984985351563</v>
      </c>
    </row>
    <row r="1428" spans="1:5" ht="30">
      <c r="A1428" s="115" t="s">
        <v>2805</v>
      </c>
      <c r="B1428" s="125" t="s">
        <v>2806</v>
      </c>
      <c r="C1428" s="130" t="s">
        <v>45</v>
      </c>
      <c r="D1428" s="152">
        <v>75.308769226074219</v>
      </c>
      <c r="E1428" s="163">
        <v>75.308769226074219</v>
      </c>
    </row>
    <row r="1429" spans="1:5" ht="30">
      <c r="A1429" s="115" t="s">
        <v>2807</v>
      </c>
      <c r="B1429" s="125" t="s">
        <v>2808</v>
      </c>
      <c r="C1429" s="130" t="s">
        <v>15</v>
      </c>
      <c r="D1429" s="154">
        <v>1349.7203369140625</v>
      </c>
      <c r="E1429" s="165">
        <v>1349.7203369140625</v>
      </c>
    </row>
    <row r="1430" spans="1:5" ht="30">
      <c r="A1430" s="115" t="s">
        <v>2809</v>
      </c>
      <c r="B1430" s="125" t="s">
        <v>2810</v>
      </c>
      <c r="C1430" s="130" t="s">
        <v>15</v>
      </c>
      <c r="D1430" s="154">
        <v>1282.2342529296875</v>
      </c>
      <c r="E1430" s="165">
        <v>1282.2342529296875</v>
      </c>
    </row>
    <row r="1431" spans="1:5" ht="30">
      <c r="A1431" s="115" t="s">
        <v>2811</v>
      </c>
      <c r="B1431" s="125" t="s">
        <v>2812</v>
      </c>
      <c r="C1431" s="130" t="s">
        <v>15</v>
      </c>
      <c r="D1431" s="152">
        <v>67.486030578613281</v>
      </c>
      <c r="E1431" s="163">
        <v>67.486030578613281</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0.50999999046325684</v>
      </c>
      <c r="E1434" s="169">
        <v>0.50999999046325684</v>
      </c>
    </row>
    <row r="1435" spans="1:5" ht="30">
      <c r="A1435" s="115" t="s">
        <v>2819</v>
      </c>
      <c r="B1435" s="125" t="s">
        <v>2820</v>
      </c>
      <c r="C1435" s="130" t="s">
        <v>50</v>
      </c>
      <c r="D1435" s="158">
        <v>0.50999999046325684</v>
      </c>
      <c r="E1435" s="169">
        <v>0.50999999046325684</v>
      </c>
    </row>
    <row r="1436" spans="1:5" ht="30">
      <c r="A1436" s="115" t="s">
        <v>2821</v>
      </c>
      <c r="B1436" s="125" t="s">
        <v>2822</v>
      </c>
      <c r="C1436" s="130" t="s">
        <v>42</v>
      </c>
      <c r="D1436" s="152">
        <v>81.810768127441406</v>
      </c>
      <c r="E1436" s="163">
        <v>81.810768127441406</v>
      </c>
    </row>
    <row r="1437" spans="1:5" ht="30">
      <c r="A1437" s="115" t="s">
        <v>2823</v>
      </c>
      <c r="B1437" s="125" t="s">
        <v>2824</v>
      </c>
      <c r="C1437" s="130" t="s">
        <v>20</v>
      </c>
      <c r="D1437" s="152">
        <v>41.565353393554688</v>
      </c>
      <c r="E1437" s="163">
        <v>41.565353393554688</v>
      </c>
    </row>
    <row r="1438" spans="1:5" ht="30">
      <c r="A1438" s="115" t="s">
        <v>2825</v>
      </c>
      <c r="B1438" s="125" t="s">
        <v>2826</v>
      </c>
      <c r="C1438" s="130" t="s">
        <v>280</v>
      </c>
      <c r="D1438" s="154">
        <v>2579.314697265625</v>
      </c>
      <c r="E1438" s="165">
        <v>2579.314697265625</v>
      </c>
    </row>
    <row r="1439" spans="1:5" ht="30">
      <c r="A1439" s="115" t="s">
        <v>2827</v>
      </c>
      <c r="B1439" s="125" t="s">
        <v>2828</v>
      </c>
      <c r="C1439" s="130" t="s">
        <v>50</v>
      </c>
      <c r="D1439" s="158">
        <v>0.49980002641677856</v>
      </c>
      <c r="E1439" s="169">
        <v>0.49980002641677856</v>
      </c>
    </row>
    <row r="1440" spans="1:5" ht="30">
      <c r="A1440" s="115" t="s">
        <v>2829</v>
      </c>
      <c r="B1440" s="125" t="s">
        <v>2830</v>
      </c>
      <c r="C1440" s="130" t="s">
        <v>20</v>
      </c>
      <c r="D1440" s="152">
        <v>41.565353393554688</v>
      </c>
      <c r="E1440" s="163">
        <v>41.565353393554688</v>
      </c>
    </row>
    <row r="1441" spans="1:5" ht="30">
      <c r="A1441" s="115" t="s">
        <v>2831</v>
      </c>
      <c r="B1441" s="125" t="s">
        <v>2832</v>
      </c>
      <c r="C1441" s="130" t="s">
        <v>280</v>
      </c>
      <c r="D1441" s="154">
        <v>2579.314697265625</v>
      </c>
      <c r="E1441" s="165">
        <v>2579.314697265625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2454.52685546875</v>
      </c>
      <c r="E1443" s="165">
        <v>2454.52685546875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41.746791839599609</v>
      </c>
      <c r="E1446" s="163">
        <v>41.746791839599609</v>
      </c>
    </row>
    <row r="1447" spans="1:5" ht="30">
      <c r="A1447" s="115" t="s">
        <v>2843</v>
      </c>
      <c r="B1447" s="125" t="s">
        <v>2844</v>
      </c>
      <c r="C1447" s="130" t="s">
        <v>280</v>
      </c>
      <c r="D1447" s="154">
        <v>2474.46337890625</v>
      </c>
      <c r="E1447" s="165">
        <v>2474.46337890625</v>
      </c>
    </row>
    <row r="1448" spans="1:5" ht="30">
      <c r="A1448" s="115" t="s">
        <v>2845</v>
      </c>
      <c r="B1448" s="125" t="s">
        <v>2846</v>
      </c>
      <c r="C1448" s="130"/>
      <c r="D1448" s="151">
        <v>1</v>
      </c>
      <c r="E1448" s="162">
        <v>1</v>
      </c>
    </row>
    <row r="1449" spans="1:5" ht="30">
      <c r="A1449" s="115" t="s">
        <v>2847</v>
      </c>
      <c r="B1449" s="125" t="s">
        <v>2848</v>
      </c>
      <c r="C1449" s="130" t="s">
        <v>154</v>
      </c>
      <c r="D1449" s="156">
        <v>105.32060241699219</v>
      </c>
      <c r="E1449" s="167">
        <v>105.32060241699219</v>
      </c>
    </row>
    <row r="1450" spans="1:5" ht="30">
      <c r="A1450" s="115" t="s">
        <v>2849</v>
      </c>
      <c r="B1450" s="125" t="s">
        <v>2850</v>
      </c>
      <c r="C1450" s="130" t="s">
        <v>332</v>
      </c>
      <c r="D1450" s="158">
        <v>0.51191115379333496</v>
      </c>
      <c r="E1450" s="169">
        <v>0.51191115379333496</v>
      </c>
    </row>
    <row r="1451" spans="1:5" ht="30">
      <c r="A1451" s="115" t="s">
        <v>2851</v>
      </c>
      <c r="B1451" s="125" t="s">
        <v>2852</v>
      </c>
      <c r="C1451" s="130" t="s">
        <v>118</v>
      </c>
      <c r="D1451" s="156">
        <v>205.74000549316406</v>
      </c>
      <c r="E1451" s="167">
        <v>205.74000549316406</v>
      </c>
    </row>
    <row r="1452" spans="1:5" ht="30">
      <c r="A1452" s="115" t="s">
        <v>2853</v>
      </c>
      <c r="B1452" s="125" t="s">
        <v>2854</v>
      </c>
      <c r="C1452" s="130" t="s">
        <v>2855</v>
      </c>
      <c r="D1452" s="156">
        <v>692.28179931640625</v>
      </c>
      <c r="E1452" s="167">
        <v>692.28179931640625</v>
      </c>
    </row>
    <row r="1453" spans="1:5" ht="30">
      <c r="A1453" s="115" t="s">
        <v>2856</v>
      </c>
      <c r="B1453" s="125" t="s">
        <v>2857</v>
      </c>
      <c r="C1453" s="130" t="s">
        <v>2855</v>
      </c>
      <c r="D1453" s="156">
        <v>235.37582397460937</v>
      </c>
      <c r="E1453" s="167">
        <v>235.37582397460937</v>
      </c>
    </row>
    <row r="1454" spans="1:5" ht="30">
      <c r="A1454" s="115" t="s">
        <v>2858</v>
      </c>
      <c r="B1454" s="125" t="s">
        <v>2859</v>
      </c>
      <c r="C1454" s="130" t="s">
        <v>280</v>
      </c>
      <c r="D1454" s="152">
        <v>18.303672790527344</v>
      </c>
      <c r="E1454" s="163">
        <v>18.303672790527344</v>
      </c>
    </row>
    <row r="1455" spans="1:5" ht="30">
      <c r="A1455" s="115" t="s">
        <v>2860</v>
      </c>
      <c r="B1455" s="125" t="s">
        <v>2861</v>
      </c>
      <c r="C1455" s="130" t="s">
        <v>280</v>
      </c>
      <c r="D1455" s="152">
        <v>23.336620330810547</v>
      </c>
      <c r="E1455" s="163">
        <v>23.336620330810547</v>
      </c>
    </row>
    <row r="1456" spans="1:5" ht="30">
      <c r="A1456" s="115" t="s">
        <v>2862</v>
      </c>
      <c r="B1456" s="125" t="s">
        <v>2863</v>
      </c>
      <c r="C1456" s="130" t="s">
        <v>332</v>
      </c>
      <c r="D1456" s="158">
        <v>0.13525219261646271</v>
      </c>
      <c r="E1456" s="169">
        <v>0.13525219261646271</v>
      </c>
    </row>
    <row r="1457" spans="1:5" ht="30">
      <c r="A1457" s="115" t="s">
        <v>2864</v>
      </c>
      <c r="B1457" s="125" t="s">
        <v>2865</v>
      </c>
      <c r="C1457" s="130"/>
      <c r="D1457" s="151">
        <v>3.2245161533355713</v>
      </c>
      <c r="E1457" s="162">
        <v>3.2245161533355713</v>
      </c>
    </row>
    <row r="1458" spans="1:5" ht="30">
      <c r="A1458" s="115" t="s">
        <v>2866</v>
      </c>
      <c r="B1458" s="125" t="s">
        <v>2867</v>
      </c>
      <c r="C1458" s="130" t="s">
        <v>45</v>
      </c>
      <c r="D1458" s="152">
        <v>75</v>
      </c>
      <c r="E1458" s="163">
        <v>75</v>
      </c>
    </row>
    <row r="1459" spans="1:5" ht="30">
      <c r="A1459" s="115" t="s">
        <v>2868</v>
      </c>
      <c r="B1459" s="125" t="s">
        <v>2869</v>
      </c>
      <c r="C1459" s="130" t="s">
        <v>45</v>
      </c>
      <c r="D1459" s="152">
        <v>60.620113372802734</v>
      </c>
      <c r="E1459" s="163">
        <v>60.620113372802734</v>
      </c>
    </row>
    <row r="1460" spans="1:5" ht="30">
      <c r="A1460" s="115" t="s">
        <v>2870</v>
      </c>
      <c r="B1460" s="125" t="s">
        <v>2871</v>
      </c>
      <c r="C1460" s="130" t="s">
        <v>45</v>
      </c>
      <c r="D1460" s="152">
        <v>72.249237060546875</v>
      </c>
      <c r="E1460" s="163">
        <v>72.249237060546875</v>
      </c>
    </row>
    <row r="1461" spans="1:5" ht="30">
      <c r="A1461" s="115" t="s">
        <v>2872</v>
      </c>
      <c r="B1461" s="125" t="s">
        <v>2873</v>
      </c>
      <c r="C1461" s="130" t="s">
        <v>15</v>
      </c>
      <c r="D1461" s="154">
        <v>1229.47705078125</v>
      </c>
      <c r="E1461" s="165">
        <v>1229.47705078125</v>
      </c>
    </row>
    <row r="1462" spans="1:5" ht="30">
      <c r="A1462" s="115" t="s">
        <v>2874</v>
      </c>
      <c r="B1462" s="125" t="s">
        <v>2875</v>
      </c>
      <c r="C1462" s="130" t="s">
        <v>15</v>
      </c>
      <c r="D1462" s="154">
        <v>1168.0032958984375</v>
      </c>
      <c r="E1462" s="165">
        <v>1168.0032958984375</v>
      </c>
    </row>
    <row r="1463" spans="1:5" ht="30">
      <c r="A1463" s="115" t="s">
        <v>2876</v>
      </c>
      <c r="B1463" s="125" t="s">
        <v>2877</v>
      </c>
      <c r="C1463" s="130" t="s">
        <v>15</v>
      </c>
      <c r="D1463" s="152">
        <v>61.473869323730469</v>
      </c>
      <c r="E1463" s="163">
        <v>61.473869323730469</v>
      </c>
    </row>
    <row r="1464" spans="1:5" ht="30">
      <c r="A1464" s="115" t="s">
        <v>2878</v>
      </c>
      <c r="B1464" s="125" t="s">
        <v>2879</v>
      </c>
      <c r="C1464" s="130" t="s">
        <v>332</v>
      </c>
      <c r="D1464" s="152">
        <v>15.067564010620117</v>
      </c>
      <c r="E1464" s="163">
        <v>15.067564010620117</v>
      </c>
    </row>
    <row r="1465" spans="1:5" ht="30">
      <c r="A1465" s="115" t="s">
        <v>2880</v>
      </c>
      <c r="B1465" s="125" t="s">
        <v>2881</v>
      </c>
      <c r="C1465" s="130" t="s">
        <v>20</v>
      </c>
      <c r="D1465" s="151">
        <v>1.9420152902603149</v>
      </c>
      <c r="E1465" s="162">
        <v>1.9420152902603149</v>
      </c>
    </row>
    <row r="1466" spans="1:5" ht="30">
      <c r="A1466" s="115" t="s">
        <v>2882</v>
      </c>
      <c r="B1466" s="125" t="s">
        <v>2883</v>
      </c>
      <c r="C1466" s="130" t="s">
        <v>50</v>
      </c>
      <c r="D1466" s="152">
        <v>59.230770111083984</v>
      </c>
      <c r="E1466" s="163">
        <v>59.230770111083984</v>
      </c>
    </row>
    <row r="1467" spans="1:5" ht="30">
      <c r="A1467" s="115" t="s">
        <v>2884</v>
      </c>
      <c r="B1467" s="125" t="s">
        <v>2885</v>
      </c>
      <c r="C1467" s="130" t="s">
        <v>50</v>
      </c>
      <c r="D1467" s="151">
        <v>7.0900001525878906</v>
      </c>
      <c r="E1467" s="162">
        <v>7.0900001525878906</v>
      </c>
    </row>
    <row r="1468" spans="1:5" ht="30">
      <c r="A1468" s="115" t="s">
        <v>2886</v>
      </c>
      <c r="B1468" s="125" t="s">
        <v>2887</v>
      </c>
      <c r="C1468" s="130" t="s">
        <v>42</v>
      </c>
      <c r="D1468" s="156">
        <v>525.226318359375</v>
      </c>
      <c r="E1468" s="167">
        <v>525.226318359375</v>
      </c>
    </row>
    <row r="1469" spans="1:5" ht="30">
      <c r="A1469" s="115" t="s">
        <v>2888</v>
      </c>
      <c r="B1469" s="125" t="s">
        <v>2889</v>
      </c>
      <c r="C1469" s="130" t="s">
        <v>42</v>
      </c>
      <c r="D1469" s="156">
        <v>500.64630126953125</v>
      </c>
      <c r="E1469" s="167">
        <v>500.64630126953125</v>
      </c>
    </row>
    <row r="1470" spans="1:5" ht="30">
      <c r="A1470" s="115" t="s">
        <v>2890</v>
      </c>
      <c r="B1470" s="125" t="s">
        <v>2891</v>
      </c>
      <c r="C1470" s="130" t="s">
        <v>280</v>
      </c>
      <c r="D1470" s="153">
        <v>3483.560546875</v>
      </c>
      <c r="E1470" s="164">
        <v>3483.560546875</v>
      </c>
    </row>
    <row r="1471" spans="1:5" ht="30">
      <c r="A1471" s="115" t="s">
        <v>2892</v>
      </c>
      <c r="B1471" s="125" t="s">
        <v>2893</v>
      </c>
      <c r="C1471" s="130" t="s">
        <v>332</v>
      </c>
      <c r="D1471" s="152">
        <v>15.067564010620117</v>
      </c>
      <c r="E1471" s="163">
        <v>15.067564010620117</v>
      </c>
    </row>
    <row r="1472" spans="1:5" ht="30">
      <c r="A1472" s="115" t="s">
        <v>2894</v>
      </c>
      <c r="B1472" s="125" t="s">
        <v>2895</v>
      </c>
      <c r="C1472" s="130" t="s">
        <v>20</v>
      </c>
      <c r="D1472" s="158">
        <v>0.26334553956985474</v>
      </c>
      <c r="E1472" s="169">
        <v>0.26334553956985474</v>
      </c>
    </row>
    <row r="1473" spans="1:5" ht="30">
      <c r="A1473" s="115" t="s">
        <v>2896</v>
      </c>
      <c r="B1473" s="125" t="s">
        <v>2897</v>
      </c>
      <c r="C1473" s="130" t="s">
        <v>50</v>
      </c>
      <c r="D1473" s="151">
        <v>7.0900001525878906</v>
      </c>
      <c r="E1473" s="162">
        <v>7.0900001525878906</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500.64630126953125</v>
      </c>
      <c r="E1475" s="167">
        <v>500.64630126953125</v>
      </c>
    </row>
    <row r="1476" spans="1:5" ht="30">
      <c r="A1476" s="115" t="s">
        <v>2902</v>
      </c>
      <c r="B1476" s="125" t="s">
        <v>2903</v>
      </c>
      <c r="C1476" s="130" t="s">
        <v>42</v>
      </c>
      <c r="D1476" s="156">
        <v>497.63519287109375</v>
      </c>
      <c r="E1476" s="167">
        <v>497.63519287109375</v>
      </c>
    </row>
    <row r="1477" spans="1:5" ht="30">
      <c r="A1477" s="115" t="s">
        <v>2904</v>
      </c>
      <c r="B1477" s="125" t="s">
        <v>2905</v>
      </c>
      <c r="C1477" s="130" t="s">
        <v>280</v>
      </c>
      <c r="D1477" s="153">
        <v>3483.560546875</v>
      </c>
      <c r="E1477" s="164">
        <v>3483.560546875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0.26334553956985474</v>
      </c>
      <c r="E1480" s="169">
        <v>0.26334553956985474</v>
      </c>
    </row>
    <row r="1481" spans="1:5" ht="30">
      <c r="A1481" s="115" t="s">
        <v>2904</v>
      </c>
      <c r="B1481" s="125" t="s">
        <v>2911</v>
      </c>
      <c r="C1481" s="130" t="s">
        <v>280</v>
      </c>
      <c r="D1481" s="153">
        <v>3483.560546875</v>
      </c>
      <c r="E1481" s="164">
        <v>3483.560546875</v>
      </c>
    </row>
    <row r="1482" spans="1:5" ht="30">
      <c r="A1482" s="115" t="s">
        <v>2912</v>
      </c>
      <c r="B1482" s="125" t="s">
        <v>2913</v>
      </c>
      <c r="C1482" s="130" t="s">
        <v>20</v>
      </c>
      <c r="D1482" s="155">
        <v>0</v>
      </c>
      <c r="E1482" s="166">
        <v>0</v>
      </c>
    </row>
    <row r="1483" spans="1:5" ht="30">
      <c r="A1483" s="115" t="s">
        <v>2914</v>
      </c>
      <c r="B1483" s="125" t="s">
        <v>2915</v>
      </c>
      <c r="C1483" s="130" t="s">
        <v>20</v>
      </c>
      <c r="D1483" s="158">
        <v>6.0034222900867462E-2</v>
      </c>
      <c r="E1483" s="169">
        <v>6.0034222900867462E-2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2.8544886037707329E-2</v>
      </c>
      <c r="E1487" s="169">
        <v>2.8544886037707329E-2</v>
      </c>
    </row>
    <row r="1488" spans="1:5" ht="30">
      <c r="A1488" s="115" t="s">
        <v>2924</v>
      </c>
      <c r="B1488" s="125" t="s">
        <v>2925</v>
      </c>
      <c r="C1488" s="130" t="s">
        <v>45</v>
      </c>
      <c r="D1488" s="152">
        <v>86.054306030273438</v>
      </c>
      <c r="E1488" s="163">
        <v>86.054306030273438</v>
      </c>
    </row>
    <row r="1489" spans="1:5" ht="30">
      <c r="A1489" s="115" t="s">
        <v>2926</v>
      </c>
      <c r="B1489" s="125" t="s">
        <v>2927</v>
      </c>
      <c r="C1489" s="130" t="s">
        <v>45</v>
      </c>
      <c r="D1489" s="152">
        <v>77.85791015625</v>
      </c>
      <c r="E1489" s="163">
        <v>77.85791015625</v>
      </c>
    </row>
    <row r="1490" spans="1:5">
      <c r="A1490" s="115" t="s">
        <v>2928</v>
      </c>
      <c r="B1490" s="125" t="s">
        <v>2929</v>
      </c>
      <c r="C1490" s="130" t="s">
        <v>2930</v>
      </c>
      <c r="D1490" s="152">
        <v>45.933982849121094</v>
      </c>
      <c r="E1490" s="163">
        <v>45.933982849121094</v>
      </c>
    </row>
    <row r="1491" spans="1:5">
      <c r="A1491" s="115" t="s">
        <v>2931</v>
      </c>
      <c r="B1491" s="125" t="s">
        <v>2932</v>
      </c>
      <c r="C1491" s="130" t="s">
        <v>2930</v>
      </c>
      <c r="D1491" s="152">
        <v>50.769626617431641</v>
      </c>
      <c r="E1491" s="163">
        <v>50.769626617431641</v>
      </c>
    </row>
    <row r="1492" spans="1:5">
      <c r="A1492" s="115" t="s">
        <v>2933</v>
      </c>
      <c r="B1492" s="125" t="s">
        <v>2934</v>
      </c>
      <c r="C1492" s="130" t="s">
        <v>20</v>
      </c>
      <c r="D1492" s="152">
        <v>10.91151237487793</v>
      </c>
      <c r="E1492" s="163">
        <v>10.91151237487793</v>
      </c>
    </row>
    <row r="1493" spans="1:5" ht="30">
      <c r="A1493" s="115" t="s">
        <v>2935</v>
      </c>
      <c r="B1493" s="125" t="s">
        <v>2936</v>
      </c>
      <c r="C1493" s="130" t="s">
        <v>15</v>
      </c>
      <c r="D1493" s="153">
        <v>39528.16796875</v>
      </c>
      <c r="E1493" s="164">
        <v>39528.16796875</v>
      </c>
    </row>
    <row r="1494" spans="1:5">
      <c r="A1494" s="115" t="s">
        <v>2937</v>
      </c>
      <c r="B1494" s="125" t="s">
        <v>2938</v>
      </c>
      <c r="C1494" s="130" t="s">
        <v>50</v>
      </c>
      <c r="D1494" s="152">
        <v>76.999992370605469</v>
      </c>
      <c r="E1494" s="163">
        <v>76.999992370605469</v>
      </c>
    </row>
    <row r="1495" spans="1:5">
      <c r="A1495" s="115" t="s">
        <v>2939</v>
      </c>
      <c r="B1495" s="125" t="s">
        <v>2940</v>
      </c>
      <c r="C1495" s="130" t="s">
        <v>42</v>
      </c>
      <c r="D1495" s="156">
        <v>533</v>
      </c>
      <c r="E1495" s="167">
        <v>533</v>
      </c>
    </row>
    <row r="1496" spans="1:5">
      <c r="A1496" s="115" t="s">
        <v>2941</v>
      </c>
      <c r="B1496" s="125" t="s">
        <v>2942</v>
      </c>
      <c r="C1496" s="130" t="s">
        <v>20</v>
      </c>
      <c r="D1496" s="152">
        <v>56.026676177978516</v>
      </c>
      <c r="E1496" s="163">
        <v>56.026676177978516</v>
      </c>
    </row>
    <row r="1497" spans="1:5">
      <c r="A1497" s="115" t="s">
        <v>2943</v>
      </c>
      <c r="B1497" s="125" t="s">
        <v>2944</v>
      </c>
      <c r="C1497" s="130" t="s">
        <v>280</v>
      </c>
      <c r="D1497" s="153">
        <v>3483.560546875</v>
      </c>
      <c r="E1497" s="164">
        <v>3483.560546875</v>
      </c>
    </row>
    <row r="1498" spans="1:5">
      <c r="A1498" s="115" t="s">
        <v>2945</v>
      </c>
      <c r="B1498" s="125" t="s">
        <v>2946</v>
      </c>
      <c r="C1498" s="130" t="s">
        <v>50</v>
      </c>
      <c r="D1498" s="152">
        <v>82.109832763671875</v>
      </c>
      <c r="E1498" s="163">
        <v>82.109832763671875</v>
      </c>
    </row>
    <row r="1499" spans="1:5">
      <c r="A1499" s="115" t="s">
        <v>2947</v>
      </c>
      <c r="B1499" s="125" t="s">
        <v>2948</v>
      </c>
      <c r="C1499" s="130" t="s">
        <v>42</v>
      </c>
      <c r="D1499" s="156">
        <v>222.59785461425781</v>
      </c>
      <c r="E1499" s="167">
        <v>222.59785461425781</v>
      </c>
    </row>
    <row r="1500" spans="1:5">
      <c r="A1500" s="115" t="s">
        <v>2949</v>
      </c>
      <c r="B1500" s="125" t="s">
        <v>2950</v>
      </c>
      <c r="C1500" s="130" t="s">
        <v>20</v>
      </c>
      <c r="D1500" s="152">
        <v>54.667934417724609</v>
      </c>
      <c r="E1500" s="163">
        <v>54.667934417724609</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46.785751342773438</v>
      </c>
      <c r="E1504" s="163">
        <v>46.785751342773438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2.111416682600975E-2</v>
      </c>
      <c r="E1511" s="169">
        <v>2.111416682600975E-2</v>
      </c>
    </row>
    <row r="1512" spans="1:5" ht="45">
      <c r="A1512" s="115" t="s">
        <v>2974</v>
      </c>
      <c r="B1512" s="125" t="s">
        <v>2975</v>
      </c>
      <c r="C1512" s="130" t="s">
        <v>154</v>
      </c>
      <c r="D1512" s="152">
        <v>11.304374694824219</v>
      </c>
      <c r="E1512" s="163">
        <v>11.304374694824219</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36638.6015625</v>
      </c>
      <c r="E1528" s="164">
        <v>36638.6015625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46.785751342773438</v>
      </c>
      <c r="E1531" s="163">
        <v>46.785751342773438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2.111416682600975E-2</v>
      </c>
      <c r="E1538" s="169">
        <v>2.111416682600975E-2</v>
      </c>
    </row>
    <row r="1539" spans="1:5" ht="60">
      <c r="A1539" s="115" t="s">
        <v>3030</v>
      </c>
      <c r="B1539" s="125" t="s">
        <v>3031</v>
      </c>
      <c r="C1539" s="130" t="s">
        <v>154</v>
      </c>
      <c r="D1539" s="152">
        <v>10.882170677185059</v>
      </c>
      <c r="E1539" s="163">
        <v>10.882170677185059</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36638.6015625</v>
      </c>
      <c r="E1555" s="164">
        <v>36638.6015625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31.190500259399414</v>
      </c>
      <c r="E1558" s="163">
        <v>31.190500259399414</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1.407611183822155E-2</v>
      </c>
      <c r="E1565" s="169">
        <v>1.407611183822155E-2</v>
      </c>
    </row>
    <row r="1566" spans="1:5" ht="45">
      <c r="A1566" s="115" t="s">
        <v>3084</v>
      </c>
      <c r="B1566" s="125" t="s">
        <v>3085</v>
      </c>
      <c r="C1566" s="130" t="s">
        <v>154</v>
      </c>
      <c r="D1566" s="151">
        <v>7.126063346862793</v>
      </c>
      <c r="E1566" s="162">
        <v>7.126063346862793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24425.732421875</v>
      </c>
      <c r="E1582" s="164">
        <v>24425.732421875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785.20001220703125</v>
      </c>
      <c r="E1584" s="167">
        <v>785.20001220703125</v>
      </c>
    </row>
    <row r="1585" spans="1:5" ht="60">
      <c r="A1585" s="115" t="s">
        <v>3122</v>
      </c>
      <c r="B1585" s="125" t="s">
        <v>3123</v>
      </c>
      <c r="C1585" s="130" t="s">
        <v>20</v>
      </c>
      <c r="D1585" s="152">
        <v>88.510528564453125</v>
      </c>
      <c r="E1585" s="163">
        <v>88.510528564453125</v>
      </c>
    </row>
    <row r="1586" spans="1:5" ht="60">
      <c r="A1586" s="115" t="s">
        <v>3124</v>
      </c>
      <c r="B1586" s="125" t="s">
        <v>3125</v>
      </c>
      <c r="C1586" s="130" t="s">
        <v>20</v>
      </c>
      <c r="D1586" s="158">
        <v>0.30909842252731323</v>
      </c>
      <c r="E1586" s="169">
        <v>0.30909842252731323</v>
      </c>
    </row>
    <row r="1587" spans="1:5" ht="60">
      <c r="A1587" s="115" t="s">
        <v>3126</v>
      </c>
      <c r="B1587" s="125" t="s">
        <v>3127</v>
      </c>
      <c r="C1587" s="130" t="s">
        <v>280</v>
      </c>
      <c r="D1587" s="156">
        <v>837.70843505859375</v>
      </c>
      <c r="E1587" s="167">
        <v>837.70843505859375</v>
      </c>
    </row>
    <row r="1588" spans="1:5" ht="60">
      <c r="A1588" s="115" t="s">
        <v>3128</v>
      </c>
      <c r="B1588" s="125" t="s">
        <v>3129</v>
      </c>
      <c r="C1588" s="130" t="s">
        <v>45</v>
      </c>
      <c r="D1588" s="155">
        <v>0</v>
      </c>
      <c r="E1588" s="166">
        <v>0</v>
      </c>
    </row>
    <row r="1589" spans="1:5" ht="60">
      <c r="A1589" s="115" t="s">
        <v>3130</v>
      </c>
      <c r="B1589" s="125" t="s">
        <v>3131</v>
      </c>
      <c r="C1589" s="130" t="s">
        <v>285</v>
      </c>
      <c r="D1589" s="151">
        <v>1.7569042444229126</v>
      </c>
      <c r="E1589" s="162">
        <v>1.7569042444229126</v>
      </c>
    </row>
    <row r="1590" spans="1:5" ht="60">
      <c r="A1590" s="115" t="s">
        <v>3132</v>
      </c>
      <c r="B1590" s="125" t="s">
        <v>3133</v>
      </c>
      <c r="C1590" s="130" t="s">
        <v>280</v>
      </c>
      <c r="D1590" s="156">
        <v>900.44342041015625</v>
      </c>
      <c r="E1590" s="167">
        <v>900.44342041015625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18.117788314819336</v>
      </c>
      <c r="E1592" s="163">
        <v>18.117788314819336</v>
      </c>
    </row>
    <row r="1593" spans="1:5" ht="60">
      <c r="A1593" s="115" t="s">
        <v>3138</v>
      </c>
      <c r="B1593" s="125" t="s">
        <v>3139</v>
      </c>
      <c r="C1593" s="130" t="s">
        <v>154</v>
      </c>
      <c r="D1593" s="152">
        <v>75.690849304199219</v>
      </c>
      <c r="E1593" s="163">
        <v>75.690849304199219</v>
      </c>
    </row>
    <row r="1594" spans="1:5" ht="60">
      <c r="A1594" s="115" t="s">
        <v>3140</v>
      </c>
      <c r="B1594" s="125" t="s">
        <v>3141</v>
      </c>
      <c r="C1594" s="130" t="s">
        <v>2978</v>
      </c>
      <c r="D1594" s="158">
        <v>0.32482489943504333</v>
      </c>
      <c r="E1594" s="169">
        <v>0.32482489943504333</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4.9850456416606903E-2</v>
      </c>
      <c r="E1602" s="169">
        <v>4.9850456416606903E-2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68867.6875</v>
      </c>
      <c r="E1609" s="164">
        <v>68867.6875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664.0433349609375</v>
      </c>
      <c r="E1611" s="167">
        <v>664.0433349609375</v>
      </c>
    </row>
    <row r="1612" spans="1:5" ht="60">
      <c r="A1612" s="115" t="s">
        <v>3176</v>
      </c>
      <c r="B1612" s="125" t="s">
        <v>3177</v>
      </c>
      <c r="C1612" s="130" t="s">
        <v>20</v>
      </c>
      <c r="D1612" s="152">
        <v>88.510528564453125</v>
      </c>
      <c r="E1612" s="163">
        <v>88.510528564453125</v>
      </c>
    </row>
    <row r="1613" spans="1:5" ht="60">
      <c r="A1613" s="115" t="s">
        <v>3178</v>
      </c>
      <c r="B1613" s="125" t="s">
        <v>3179</v>
      </c>
      <c r="C1613" s="130" t="s">
        <v>20</v>
      </c>
      <c r="D1613" s="158">
        <v>0.30909842252731323</v>
      </c>
      <c r="E1613" s="169">
        <v>0.30909842252731323</v>
      </c>
    </row>
    <row r="1614" spans="1:5" ht="60">
      <c r="A1614" s="115" t="s">
        <v>3180</v>
      </c>
      <c r="B1614" s="125" t="s">
        <v>3181</v>
      </c>
      <c r="C1614" s="130" t="s">
        <v>280</v>
      </c>
      <c r="D1614" s="156">
        <v>686.2135009765625</v>
      </c>
      <c r="E1614" s="167">
        <v>686.2135009765625</v>
      </c>
    </row>
    <row r="1615" spans="1:5" ht="60">
      <c r="A1615" s="115" t="s">
        <v>3182</v>
      </c>
      <c r="B1615" s="125" t="s">
        <v>3183</v>
      </c>
      <c r="C1615" s="130" t="s">
        <v>45</v>
      </c>
      <c r="D1615" s="155">
        <v>0</v>
      </c>
      <c r="E1615" s="166">
        <v>0</v>
      </c>
    </row>
    <row r="1616" spans="1:5" ht="60">
      <c r="A1616" s="115" t="s">
        <v>3184</v>
      </c>
      <c r="B1616" s="125" t="s">
        <v>3185</v>
      </c>
      <c r="C1616" s="130" t="s">
        <v>285</v>
      </c>
      <c r="D1616" s="151">
        <v>1.6019420623779297</v>
      </c>
      <c r="E1616" s="162">
        <v>1.6019420623779297</v>
      </c>
    </row>
    <row r="1617" spans="1:5" ht="60">
      <c r="A1617" s="115" t="s">
        <v>3186</v>
      </c>
      <c r="B1617" s="125" t="s">
        <v>3187</v>
      </c>
      <c r="C1617" s="130" t="s">
        <v>280</v>
      </c>
      <c r="D1617" s="156">
        <v>745.25494384765625</v>
      </c>
      <c r="E1617" s="167">
        <v>745.25494384765625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18.117788314819336</v>
      </c>
      <c r="E1619" s="163">
        <v>18.117788314819336</v>
      </c>
    </row>
    <row r="1620" spans="1:5" ht="60">
      <c r="A1620" s="115" t="s">
        <v>3192</v>
      </c>
      <c r="B1620" s="125" t="s">
        <v>3193</v>
      </c>
      <c r="C1620" s="130" t="s">
        <v>154</v>
      </c>
      <c r="D1620" s="152">
        <v>67.194793701171875</v>
      </c>
      <c r="E1620" s="163">
        <v>67.194793701171875</v>
      </c>
    </row>
    <row r="1621" spans="1:5" ht="60">
      <c r="A1621" s="115" t="s">
        <v>3194</v>
      </c>
      <c r="B1621" s="125" t="s">
        <v>3195</v>
      </c>
      <c r="C1621" s="130" t="s">
        <v>2978</v>
      </c>
      <c r="D1621" s="158">
        <v>0.36589550971984863</v>
      </c>
      <c r="E1621" s="169">
        <v>0.36589550971984863</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4.9850456416606903E-2</v>
      </c>
      <c r="E1629" s="169">
        <v>4.9850456416606903E-2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68867.6875</v>
      </c>
      <c r="E1636" s="164">
        <v>68867.6875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449.4815673828125</v>
      </c>
      <c r="E1638" s="167">
        <v>449.4815673828125</v>
      </c>
    </row>
    <row r="1639" spans="1:5" ht="60">
      <c r="A1639" s="115" t="s">
        <v>3230</v>
      </c>
      <c r="B1639" s="125" t="s">
        <v>3231</v>
      </c>
      <c r="C1639" s="130" t="s">
        <v>20</v>
      </c>
      <c r="D1639" s="152">
        <v>88.510528564453125</v>
      </c>
      <c r="E1639" s="163">
        <v>88.510528564453125</v>
      </c>
    </row>
    <row r="1640" spans="1:5" ht="60">
      <c r="A1640" s="115" t="s">
        <v>3232</v>
      </c>
      <c r="B1640" s="125" t="s">
        <v>3233</v>
      </c>
      <c r="C1640" s="130" t="s">
        <v>20</v>
      </c>
      <c r="D1640" s="158">
        <v>0.30909842252731323</v>
      </c>
      <c r="E1640" s="169">
        <v>0.30909842252731323</v>
      </c>
    </row>
    <row r="1641" spans="1:5" ht="60">
      <c r="A1641" s="115" t="s">
        <v>3234</v>
      </c>
      <c r="B1641" s="125" t="s">
        <v>3235</v>
      </c>
      <c r="C1641" s="130" t="s">
        <v>280</v>
      </c>
      <c r="D1641" s="156">
        <v>422.8670654296875</v>
      </c>
      <c r="E1641" s="167">
        <v>422.8670654296875</v>
      </c>
    </row>
    <row r="1642" spans="1:5" ht="60">
      <c r="A1642" s="115" t="s">
        <v>3236</v>
      </c>
      <c r="B1642" s="125" t="s">
        <v>3237</v>
      </c>
      <c r="C1642" s="130" t="s">
        <v>45</v>
      </c>
      <c r="D1642" s="155">
        <v>0</v>
      </c>
      <c r="E1642" s="166">
        <v>0</v>
      </c>
    </row>
    <row r="1643" spans="1:5" ht="60">
      <c r="A1643" s="115" t="s">
        <v>3238</v>
      </c>
      <c r="B1643" s="125" t="s">
        <v>3239</v>
      </c>
      <c r="C1643" s="130" t="s">
        <v>285</v>
      </c>
      <c r="D1643" s="151">
        <v>1.2825565338134766</v>
      </c>
      <c r="E1643" s="162">
        <v>1.2825565338134766</v>
      </c>
    </row>
    <row r="1644" spans="1:5" ht="60">
      <c r="A1644" s="115" t="s">
        <v>3240</v>
      </c>
      <c r="B1644" s="125" t="s">
        <v>3241</v>
      </c>
      <c r="C1644" s="130" t="s">
        <v>280</v>
      </c>
      <c r="D1644" s="156">
        <v>480.7716064453125</v>
      </c>
      <c r="E1644" s="167">
        <v>480.7716064453125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18.117788314819336</v>
      </c>
      <c r="E1646" s="163">
        <v>18.117788314819336</v>
      </c>
    </row>
    <row r="1647" spans="1:5" ht="60">
      <c r="A1647" s="115" t="s">
        <v>3246</v>
      </c>
      <c r="B1647" s="125" t="s">
        <v>3247</v>
      </c>
      <c r="C1647" s="130" t="s">
        <v>154</v>
      </c>
      <c r="D1647" s="152">
        <v>51.941982269287109</v>
      </c>
      <c r="E1647" s="163">
        <v>51.941982269287109</v>
      </c>
    </row>
    <row r="1648" spans="1:5" ht="60">
      <c r="A1648" s="115" t="s">
        <v>3248</v>
      </c>
      <c r="B1648" s="125" t="s">
        <v>3249</v>
      </c>
      <c r="C1648" s="130" t="s">
        <v>2978</v>
      </c>
      <c r="D1648" s="158">
        <v>0.47334107756614685</v>
      </c>
      <c r="E1648" s="169">
        <v>0.47334107756614685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4.9850456416606903E-2</v>
      </c>
      <c r="E1656" s="169">
        <v>4.9850456416606903E-2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68867.6875</v>
      </c>
      <c r="E1663" s="164">
        <v>68867.6875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31.190500259399414</v>
      </c>
      <c r="E1666" s="163">
        <v>31.190500259399414</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1.407611183822155E-2</v>
      </c>
      <c r="E1673" s="169">
        <v>1.407611183822155E-2</v>
      </c>
    </row>
    <row r="1674" spans="1:5" ht="60">
      <c r="A1674" s="115" t="s">
        <v>3300</v>
      </c>
      <c r="B1674" s="125" t="s">
        <v>3301</v>
      </c>
      <c r="C1674" s="130" t="s">
        <v>154</v>
      </c>
      <c r="D1674" s="152">
        <v>13.988208770751953</v>
      </c>
      <c r="E1674" s="163">
        <v>13.988208770751953</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24425.732421875</v>
      </c>
      <c r="E1690" s="164">
        <v>24425.732421875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46.785751342773438</v>
      </c>
      <c r="E1693" s="163">
        <v>46.785751342773438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2.111416682600975E-2</v>
      </c>
      <c r="E1700" s="169">
        <v>2.111416682600975E-2</v>
      </c>
    </row>
    <row r="1701" spans="1:5" ht="60">
      <c r="A1701" s="115" t="s">
        <v>3354</v>
      </c>
      <c r="B1701" s="125" t="s">
        <v>3355</v>
      </c>
      <c r="C1701" s="130" t="s">
        <v>154</v>
      </c>
      <c r="D1701" s="152">
        <v>21.533397674560547</v>
      </c>
      <c r="E1701" s="163">
        <v>21.533397674560547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36638.6015625</v>
      </c>
      <c r="E1717" s="164">
        <v>36638.6015625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31.190500259399414</v>
      </c>
      <c r="E1720" s="163">
        <v>31.190500259399414</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1.407611183822155E-2</v>
      </c>
      <c r="E1727" s="169">
        <v>1.407611183822155E-2</v>
      </c>
    </row>
    <row r="1728" spans="1:5" ht="60">
      <c r="A1728" s="115" t="s">
        <v>3408</v>
      </c>
      <c r="B1728" s="125" t="s">
        <v>3409</v>
      </c>
      <c r="C1728" s="130" t="s">
        <v>154</v>
      </c>
      <c r="D1728" s="151">
        <v>7.1354990005493164</v>
      </c>
      <c r="E1728" s="162">
        <v>7.1354990005493164</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24425.732421875</v>
      </c>
      <c r="E1744" s="164">
        <v>24425.732421875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377.07733154296875</v>
      </c>
      <c r="E1746" s="167">
        <v>377.07733154296875</v>
      </c>
    </row>
    <row r="1747" spans="1:5" ht="60">
      <c r="A1747" s="115" t="s">
        <v>3446</v>
      </c>
      <c r="B1747" s="125" t="s">
        <v>3447</v>
      </c>
      <c r="C1747" s="130" t="s">
        <v>20</v>
      </c>
      <c r="D1747" s="152">
        <v>88.510528564453125</v>
      </c>
      <c r="E1747" s="163">
        <v>88.510528564453125</v>
      </c>
    </row>
    <row r="1748" spans="1:5" ht="60">
      <c r="A1748" s="115" t="s">
        <v>3448</v>
      </c>
      <c r="B1748" s="125" t="s">
        <v>3449</v>
      </c>
      <c r="C1748" s="130" t="s">
        <v>20</v>
      </c>
      <c r="D1748" s="158">
        <v>0.30909842252731323</v>
      </c>
      <c r="E1748" s="169">
        <v>0.30909842252731323</v>
      </c>
    </row>
    <row r="1749" spans="1:5" ht="60">
      <c r="A1749" s="115" t="s">
        <v>3450</v>
      </c>
      <c r="B1749" s="125" t="s">
        <v>3451</v>
      </c>
      <c r="C1749" s="130" t="s">
        <v>280</v>
      </c>
      <c r="D1749" s="156">
        <v>338.69613647460937</v>
      </c>
      <c r="E1749" s="167">
        <v>338.69613647460937</v>
      </c>
    </row>
    <row r="1750" spans="1:5" ht="60">
      <c r="A1750" s="115" t="s">
        <v>3452</v>
      </c>
      <c r="B1750" s="125" t="s">
        <v>3453</v>
      </c>
      <c r="C1750" s="130" t="s">
        <v>45</v>
      </c>
      <c r="D1750" s="155">
        <v>0</v>
      </c>
      <c r="E1750" s="166">
        <v>0</v>
      </c>
    </row>
    <row r="1751" spans="1:5" ht="60">
      <c r="A1751" s="115" t="s">
        <v>3454</v>
      </c>
      <c r="B1751" s="125" t="s">
        <v>3455</v>
      </c>
      <c r="C1751" s="130" t="s">
        <v>285</v>
      </c>
      <c r="D1751" s="151">
        <v>1.1579525470733643</v>
      </c>
      <c r="E1751" s="162">
        <v>1.1579525470733643</v>
      </c>
    </row>
    <row r="1752" spans="1:5" ht="60">
      <c r="A1752" s="115" t="s">
        <v>3456</v>
      </c>
      <c r="B1752" s="125" t="s">
        <v>3457</v>
      </c>
      <c r="C1752" s="130" t="s">
        <v>280</v>
      </c>
      <c r="D1752" s="156">
        <v>394.80404663085937</v>
      </c>
      <c r="E1752" s="167">
        <v>394.80404663085937</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18.117788314819336</v>
      </c>
      <c r="E1754" s="163">
        <v>18.117788314819336</v>
      </c>
    </row>
    <row r="1755" spans="1:5" ht="60">
      <c r="A1755" s="115" t="s">
        <v>3462</v>
      </c>
      <c r="B1755" s="125" t="s">
        <v>3463</v>
      </c>
      <c r="C1755" s="130" t="s">
        <v>154</v>
      </c>
      <c r="D1755" s="152">
        <v>46.855949401855469</v>
      </c>
      <c r="E1755" s="163">
        <v>46.855949401855469</v>
      </c>
    </row>
    <row r="1756" spans="1:5" ht="60">
      <c r="A1756" s="115" t="s">
        <v>3464</v>
      </c>
      <c r="B1756" s="125" t="s">
        <v>3465</v>
      </c>
      <c r="C1756" s="130" t="s">
        <v>2978</v>
      </c>
      <c r="D1756" s="158">
        <v>0.52472043037414551</v>
      </c>
      <c r="E1756" s="169">
        <v>0.52472043037414551</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4.9850456416606903E-2</v>
      </c>
      <c r="E1764" s="169">
        <v>4.9850456416606903E-2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68867.6875</v>
      </c>
      <c r="E1771" s="164">
        <v>68867.6875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138.82269287109375</v>
      </c>
      <c r="E1773" s="167">
        <v>138.82269287109375</v>
      </c>
    </row>
    <row r="1774" spans="1:5" ht="60">
      <c r="A1774" s="115" t="s">
        <v>3500</v>
      </c>
      <c r="B1774" s="125" t="s">
        <v>3501</v>
      </c>
      <c r="C1774" s="130" t="s">
        <v>20</v>
      </c>
      <c r="D1774" s="152">
        <v>88.510528564453125</v>
      </c>
      <c r="E1774" s="163">
        <v>88.510528564453125</v>
      </c>
    </row>
    <row r="1775" spans="1:5" ht="60">
      <c r="A1775" s="115" t="s">
        <v>3502</v>
      </c>
      <c r="B1775" s="125" t="s">
        <v>3503</v>
      </c>
      <c r="C1775" s="130" t="s">
        <v>20</v>
      </c>
      <c r="D1775" s="158">
        <v>0.30909842252731323</v>
      </c>
      <c r="E1775" s="169">
        <v>0.30909842252731323</v>
      </c>
    </row>
    <row r="1776" spans="1:5" ht="60">
      <c r="A1776" s="115" t="s">
        <v>3504</v>
      </c>
      <c r="B1776" s="125" t="s">
        <v>3505</v>
      </c>
      <c r="C1776" s="130" t="s">
        <v>280</v>
      </c>
      <c r="D1776" s="152">
        <v>93.441017150878906</v>
      </c>
      <c r="E1776" s="163">
        <v>93.441017150878906</v>
      </c>
    </row>
    <row r="1777" spans="1:5" ht="60">
      <c r="A1777" s="115" t="s">
        <v>3506</v>
      </c>
      <c r="B1777" s="125" t="s">
        <v>3507</v>
      </c>
      <c r="C1777" s="130" t="s">
        <v>45</v>
      </c>
      <c r="D1777" s="151">
        <v>4.3574504852294922</v>
      </c>
      <c r="E1777" s="162">
        <v>4.3574504852294922</v>
      </c>
    </row>
    <row r="1778" spans="1:5" ht="60">
      <c r="A1778" s="115" t="s">
        <v>3508</v>
      </c>
      <c r="B1778" s="125" t="s">
        <v>3509</v>
      </c>
      <c r="C1778" s="130" t="s">
        <v>285</v>
      </c>
      <c r="D1778" s="158">
        <v>0.64379119873046875</v>
      </c>
      <c r="E1778" s="169">
        <v>0.64379119873046875</v>
      </c>
    </row>
    <row r="1779" spans="1:5" ht="60">
      <c r="A1779" s="115" t="s">
        <v>3510</v>
      </c>
      <c r="B1779" s="125" t="s">
        <v>3511</v>
      </c>
      <c r="C1779" s="130" t="s">
        <v>280</v>
      </c>
      <c r="D1779" s="156">
        <v>123.78916168212891</v>
      </c>
      <c r="E1779" s="167">
        <v>123.78916168212891</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18.117788314819336</v>
      </c>
      <c r="E1781" s="163">
        <v>18.117788314819336</v>
      </c>
    </row>
    <row r="1782" spans="1:5" ht="60">
      <c r="A1782" s="115" t="s">
        <v>3516</v>
      </c>
      <c r="B1782" s="125" t="s">
        <v>3517</v>
      </c>
      <c r="C1782" s="130" t="s">
        <v>154</v>
      </c>
      <c r="D1782" s="152">
        <v>30.067655563354492</v>
      </c>
      <c r="E1782" s="163">
        <v>30.067655563354492</v>
      </c>
    </row>
    <row r="1783" spans="1:5" ht="60">
      <c r="A1783" s="115" t="s">
        <v>3518</v>
      </c>
      <c r="B1783" s="125" t="s">
        <v>3519</v>
      </c>
      <c r="C1783" s="130" t="s">
        <v>2978</v>
      </c>
      <c r="D1783" s="158">
        <v>0.81769835948944092</v>
      </c>
      <c r="E1783" s="169">
        <v>0.81769835948944092</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4.9850456416606903E-2</v>
      </c>
      <c r="E1791" s="169">
        <v>4.9850456416606903E-2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68867.6875</v>
      </c>
      <c r="E1798" s="164">
        <v>68867.6875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138.82269287109375</v>
      </c>
      <c r="E1800" s="167">
        <v>138.82269287109375</v>
      </c>
    </row>
    <row r="1801" spans="1:5" ht="60">
      <c r="A1801" s="115" t="s">
        <v>3554</v>
      </c>
      <c r="B1801" s="125" t="s">
        <v>3555</v>
      </c>
      <c r="C1801" s="130" t="s">
        <v>20</v>
      </c>
      <c r="D1801" s="152">
        <v>88.510528564453125</v>
      </c>
      <c r="E1801" s="163">
        <v>88.510528564453125</v>
      </c>
    </row>
    <row r="1802" spans="1:5" ht="60">
      <c r="A1802" s="115" t="s">
        <v>3556</v>
      </c>
      <c r="B1802" s="125" t="s">
        <v>3557</v>
      </c>
      <c r="C1802" s="130" t="s">
        <v>20</v>
      </c>
      <c r="D1802" s="160">
        <v>1.6902181087061763E-3</v>
      </c>
      <c r="E1802" s="171">
        <v>1.6902181087061763E-3</v>
      </c>
    </row>
    <row r="1803" spans="1:5" ht="60">
      <c r="A1803" s="115" t="s">
        <v>3558</v>
      </c>
      <c r="B1803" s="125" t="s">
        <v>3559</v>
      </c>
      <c r="C1803" s="130" t="s">
        <v>280</v>
      </c>
      <c r="D1803" s="152">
        <v>93.441017150878906</v>
      </c>
      <c r="E1803" s="163">
        <v>93.441017150878906</v>
      </c>
    </row>
    <row r="1804" spans="1:5" ht="60">
      <c r="A1804" s="115" t="s">
        <v>3560</v>
      </c>
      <c r="B1804" s="125" t="s">
        <v>3561</v>
      </c>
      <c r="C1804" s="130" t="s">
        <v>45</v>
      </c>
      <c r="D1804" s="151">
        <v>4.3211441040039062</v>
      </c>
      <c r="E1804" s="162">
        <v>4.3211441040039062</v>
      </c>
    </row>
    <row r="1805" spans="1:5" ht="60">
      <c r="A1805" s="115" t="s">
        <v>3562</v>
      </c>
      <c r="B1805" s="125" t="s">
        <v>3563</v>
      </c>
      <c r="C1805" s="130" t="s">
        <v>285</v>
      </c>
      <c r="D1805" s="158">
        <v>0.64620596170425415</v>
      </c>
      <c r="E1805" s="169">
        <v>0.64620596170425415</v>
      </c>
    </row>
    <row r="1806" spans="1:5" ht="60">
      <c r="A1806" s="115" t="s">
        <v>3564</v>
      </c>
      <c r="B1806" s="125" t="s">
        <v>3565</v>
      </c>
      <c r="C1806" s="130" t="s">
        <v>280</v>
      </c>
      <c r="D1806" s="156">
        <v>123.78916168212891</v>
      </c>
      <c r="E1806" s="167">
        <v>123.78916168212891</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18.117788314819336</v>
      </c>
      <c r="E1808" s="163">
        <v>18.117788314819336</v>
      </c>
    </row>
    <row r="1809" spans="1:5" ht="60">
      <c r="A1809" s="115" t="s">
        <v>3570</v>
      </c>
      <c r="B1809" s="125" t="s">
        <v>3571</v>
      </c>
      <c r="C1809" s="130" t="s">
        <v>154</v>
      </c>
      <c r="D1809" s="152">
        <v>30.320283889770508</v>
      </c>
      <c r="E1809" s="163">
        <v>30.320283889770508</v>
      </c>
    </row>
    <row r="1810" spans="1:5" ht="60">
      <c r="A1810" s="115" t="s">
        <v>3572</v>
      </c>
      <c r="B1810" s="125" t="s">
        <v>3573</v>
      </c>
      <c r="C1810" s="130" t="s">
        <v>2978</v>
      </c>
      <c r="D1810" s="158">
        <v>0.81088531017303467</v>
      </c>
      <c r="E1810" s="169">
        <v>0.81088531017303467</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68867.6875</v>
      </c>
      <c r="E1825" s="164">
        <v>68867.6875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137.71157836914062</v>
      </c>
      <c r="E1827" s="167">
        <v>137.71157836914062</v>
      </c>
    </row>
    <row r="1828" spans="1:5" ht="45">
      <c r="A1828" s="115" t="s">
        <v>3608</v>
      </c>
      <c r="B1828" s="125" t="s">
        <v>3609</v>
      </c>
      <c r="C1828" s="130" t="s">
        <v>20</v>
      </c>
      <c r="D1828" s="152">
        <v>88.510528564453125</v>
      </c>
      <c r="E1828" s="163">
        <v>88.510528564453125</v>
      </c>
    </row>
    <row r="1829" spans="1:5" ht="45">
      <c r="A1829" s="115" t="s">
        <v>3610</v>
      </c>
      <c r="B1829" s="125" t="s">
        <v>3611</v>
      </c>
      <c r="C1829" s="130" t="s">
        <v>20</v>
      </c>
      <c r="D1829" s="160">
        <v>1.6902181087061763E-3</v>
      </c>
      <c r="E1829" s="171">
        <v>1.6902181087061763E-3</v>
      </c>
    </row>
    <row r="1830" spans="1:5" ht="60">
      <c r="A1830" s="115" t="s">
        <v>3612</v>
      </c>
      <c r="B1830" s="125" t="s">
        <v>3613</v>
      </c>
      <c r="C1830" s="130" t="s">
        <v>280</v>
      </c>
      <c r="D1830" s="152">
        <v>92.443214416503906</v>
      </c>
      <c r="E1830" s="163">
        <v>92.443214416503906</v>
      </c>
    </row>
    <row r="1831" spans="1:5" ht="60">
      <c r="A1831" s="115" t="s">
        <v>3614</v>
      </c>
      <c r="B1831" s="125" t="s">
        <v>3615</v>
      </c>
      <c r="C1831" s="130" t="s">
        <v>45</v>
      </c>
      <c r="D1831" s="151">
        <v>4.4374747276306152</v>
      </c>
      <c r="E1831" s="162">
        <v>4.4374747276306152</v>
      </c>
    </row>
    <row r="1832" spans="1:5" ht="45">
      <c r="A1832" s="115" t="s">
        <v>3616</v>
      </c>
      <c r="B1832" s="125" t="s">
        <v>3617</v>
      </c>
      <c r="C1832" s="130" t="s">
        <v>285</v>
      </c>
      <c r="D1832" s="158">
        <v>0.64472705125808716</v>
      </c>
      <c r="E1832" s="169">
        <v>0.64472705125808716</v>
      </c>
    </row>
    <row r="1833" spans="1:5" ht="45">
      <c r="A1833" s="115" t="s">
        <v>3618</v>
      </c>
      <c r="B1833" s="125" t="s">
        <v>3619</v>
      </c>
      <c r="C1833" s="130" t="s">
        <v>280</v>
      </c>
      <c r="D1833" s="156">
        <v>122.56520843505859</v>
      </c>
      <c r="E1833" s="167">
        <v>122.56520843505859</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18.117788314819336</v>
      </c>
      <c r="E1835" s="163">
        <v>18.117788314819336</v>
      </c>
    </row>
    <row r="1836" spans="1:5" ht="45">
      <c r="A1836" s="115" t="s">
        <v>3624</v>
      </c>
      <c r="B1836" s="125" t="s">
        <v>3625</v>
      </c>
      <c r="C1836" s="130" t="s">
        <v>154</v>
      </c>
      <c r="D1836" s="152">
        <v>30.395673751831055</v>
      </c>
      <c r="E1836" s="163">
        <v>30.395673751831055</v>
      </c>
    </row>
    <row r="1837" spans="1:5" ht="45">
      <c r="A1837" s="115" t="s">
        <v>3626</v>
      </c>
      <c r="B1837" s="125" t="s">
        <v>3627</v>
      </c>
      <c r="C1837" s="130" t="s">
        <v>2978</v>
      </c>
      <c r="D1837" s="158">
        <v>0.80887413024902344</v>
      </c>
      <c r="E1837" s="169">
        <v>0.80887413024902344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68867.6875</v>
      </c>
      <c r="E1852" s="164">
        <v>68867.6875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145.023193359375</v>
      </c>
      <c r="E1854" s="167">
        <v>145.023193359375</v>
      </c>
    </row>
    <row r="1855" spans="1:5" ht="45">
      <c r="A1855" s="115" t="s">
        <v>3662</v>
      </c>
      <c r="B1855" s="125" t="s">
        <v>3663</v>
      </c>
      <c r="C1855" s="130" t="s">
        <v>20</v>
      </c>
      <c r="D1855" s="152">
        <v>88.510528564453125</v>
      </c>
      <c r="E1855" s="163">
        <v>88.510528564453125</v>
      </c>
    </row>
    <row r="1856" spans="1:5" ht="45">
      <c r="A1856" s="115" t="s">
        <v>3664</v>
      </c>
      <c r="B1856" s="125" t="s">
        <v>3665</v>
      </c>
      <c r="C1856" s="130" t="s">
        <v>20</v>
      </c>
      <c r="D1856" s="160">
        <v>1.6902181087061763E-3</v>
      </c>
      <c r="E1856" s="171">
        <v>1.6902181087061763E-3</v>
      </c>
    </row>
    <row r="1857" spans="1:5" ht="45">
      <c r="A1857" s="115" t="s">
        <v>3666</v>
      </c>
      <c r="B1857" s="125" t="s">
        <v>3667</v>
      </c>
      <c r="C1857" s="130" t="s">
        <v>280</v>
      </c>
      <c r="D1857" s="152">
        <v>99.03814697265625</v>
      </c>
      <c r="E1857" s="163">
        <v>99.03814697265625</v>
      </c>
    </row>
    <row r="1858" spans="1:5" ht="60">
      <c r="A1858" s="115" t="s">
        <v>3668</v>
      </c>
      <c r="B1858" s="125" t="s">
        <v>3669</v>
      </c>
      <c r="C1858" s="130" t="s">
        <v>45</v>
      </c>
      <c r="D1858" s="151">
        <v>3.8139362335205078</v>
      </c>
      <c r="E1858" s="162">
        <v>3.8139362335205078</v>
      </c>
    </row>
    <row r="1859" spans="1:5" ht="45">
      <c r="A1859" s="115" t="s">
        <v>3670</v>
      </c>
      <c r="B1859" s="125" t="s">
        <v>3671</v>
      </c>
      <c r="C1859" s="130" t="s">
        <v>285</v>
      </c>
      <c r="D1859" s="158">
        <v>0.64858865737915039</v>
      </c>
      <c r="E1859" s="169">
        <v>0.64858865737915039</v>
      </c>
    </row>
    <row r="1860" spans="1:5" ht="45">
      <c r="A1860" s="115" t="s">
        <v>3672</v>
      </c>
      <c r="B1860" s="125" t="s">
        <v>3673</v>
      </c>
      <c r="C1860" s="130" t="s">
        <v>280</v>
      </c>
      <c r="D1860" s="156">
        <v>130.6256103515625</v>
      </c>
      <c r="E1860" s="167">
        <v>130.6256103515625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18.117788314819336</v>
      </c>
      <c r="E1862" s="163">
        <v>18.117788314819336</v>
      </c>
    </row>
    <row r="1863" spans="1:5" ht="45">
      <c r="A1863" s="115" t="s">
        <v>3678</v>
      </c>
      <c r="B1863" s="125" t="s">
        <v>3679</v>
      </c>
      <c r="C1863" s="130" t="s">
        <v>154</v>
      </c>
      <c r="D1863" s="152">
        <v>29.310390472412109</v>
      </c>
      <c r="E1863" s="163">
        <v>29.310390472412109</v>
      </c>
    </row>
    <row r="1864" spans="1:5" ht="45">
      <c r="A1864" s="115" t="s">
        <v>3680</v>
      </c>
      <c r="B1864" s="125" t="s">
        <v>3681</v>
      </c>
      <c r="C1864" s="130" t="s">
        <v>2978</v>
      </c>
      <c r="D1864" s="158">
        <v>0.83882445096969604</v>
      </c>
      <c r="E1864" s="169">
        <v>0.83882445096969604</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68867.6875</v>
      </c>
      <c r="E1879" s="164">
        <v>68867.6875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46.785751342773438</v>
      </c>
      <c r="E1882" s="163">
        <v>46.785751342773438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2.111416682600975E-2</v>
      </c>
      <c r="E1889" s="169">
        <v>2.111416682600975E-2</v>
      </c>
    </row>
    <row r="1890" spans="1:5" ht="45">
      <c r="A1890" s="115" t="s">
        <v>3732</v>
      </c>
      <c r="B1890" s="125" t="s">
        <v>3733</v>
      </c>
      <c r="C1890" s="130" t="s">
        <v>154</v>
      </c>
      <c r="D1890" s="152">
        <v>10.866826057434082</v>
      </c>
      <c r="E1890" s="163">
        <v>10.866826057434082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36638.6015625</v>
      </c>
      <c r="E1906" s="164">
        <v>36638.6015625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31.190500259399414</v>
      </c>
      <c r="E1909" s="163">
        <v>31.190500259399414</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1.407611183822155E-2</v>
      </c>
      <c r="E1916" s="169">
        <v>1.407611183822155E-2</v>
      </c>
    </row>
    <row r="1917" spans="1:5" ht="45">
      <c r="A1917" s="115" t="s">
        <v>3786</v>
      </c>
      <c r="B1917" s="125" t="s">
        <v>3787</v>
      </c>
      <c r="C1917" s="130" t="s">
        <v>154</v>
      </c>
      <c r="D1917" s="151">
        <v>7.536250114440918</v>
      </c>
      <c r="E1917" s="162">
        <v>7.536250114440918</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24425.732421875</v>
      </c>
      <c r="E1933" s="164">
        <v>24425.732421875</v>
      </c>
    </row>
    <row r="1934" spans="1:5" ht="30">
      <c r="A1934" s="115" t="s">
        <v>3820</v>
      </c>
      <c r="B1934" s="125" t="s">
        <v>3821</v>
      </c>
      <c r="C1934" s="130" t="s">
        <v>50</v>
      </c>
      <c r="D1934" s="152">
        <v>27.579999923706055</v>
      </c>
      <c r="E1934" s="163">
        <v>27.579999923706055</v>
      </c>
    </row>
    <row r="1935" spans="1:5" ht="30">
      <c r="A1935" s="115" t="s">
        <v>3822</v>
      </c>
      <c r="B1935" s="125" t="s">
        <v>3823</v>
      </c>
      <c r="C1935" s="130" t="s">
        <v>42</v>
      </c>
      <c r="D1935" s="156">
        <v>385.80230712890625</v>
      </c>
      <c r="E1935" s="167">
        <v>385.80230712890625</v>
      </c>
    </row>
    <row r="1936" spans="1:5" ht="30">
      <c r="A1936" s="115" t="s">
        <v>3824</v>
      </c>
      <c r="B1936" s="125" t="s">
        <v>3825</v>
      </c>
      <c r="C1936" s="130" t="s">
        <v>20</v>
      </c>
      <c r="D1936" s="152">
        <v>53.26104736328125</v>
      </c>
      <c r="E1936" s="163">
        <v>53.26104736328125</v>
      </c>
    </row>
    <row r="1937" spans="1:5" ht="30">
      <c r="A1937" s="115" t="s">
        <v>3826</v>
      </c>
      <c r="B1937" s="125" t="s">
        <v>3827</v>
      </c>
      <c r="C1937" s="130" t="s">
        <v>285</v>
      </c>
      <c r="D1937" s="151">
        <v>6.9183673858642578</v>
      </c>
      <c r="E1937" s="162">
        <v>6.9183673858642578</v>
      </c>
    </row>
    <row r="1938" spans="1:5" ht="30">
      <c r="A1938" s="115" t="s">
        <v>3828</v>
      </c>
      <c r="B1938" s="125" t="s">
        <v>3829</v>
      </c>
      <c r="C1938" s="130" t="s">
        <v>280</v>
      </c>
      <c r="D1938" s="153">
        <v>3203.500244140625</v>
      </c>
      <c r="E1938" s="164">
        <v>3203.500244140625</v>
      </c>
    </row>
    <row r="1939" spans="1:5" ht="30">
      <c r="A1939" s="115" t="s">
        <v>3830</v>
      </c>
      <c r="B1939" s="125" t="s">
        <v>3831</v>
      </c>
      <c r="C1939" s="130" t="s">
        <v>280</v>
      </c>
      <c r="D1939" s="156">
        <v>656.01177978515625</v>
      </c>
      <c r="E1939" s="167">
        <v>656.01177978515625</v>
      </c>
    </row>
    <row r="1940" spans="1:5" ht="30">
      <c r="A1940" s="115" t="s">
        <v>3832</v>
      </c>
      <c r="B1940" s="125" t="s">
        <v>3833</v>
      </c>
      <c r="C1940" s="130"/>
      <c r="D1940" s="151">
        <v>1.2205466032028198</v>
      </c>
      <c r="E1940" s="162">
        <v>1.2205466032028198</v>
      </c>
    </row>
    <row r="1941" spans="1:5" ht="30">
      <c r="A1941" s="115" t="s">
        <v>3834</v>
      </c>
      <c r="B1941" s="125" t="s">
        <v>3835</v>
      </c>
      <c r="C1941" s="130" t="s">
        <v>2978</v>
      </c>
      <c r="D1941" s="151">
        <v>9.4502239227294922</v>
      </c>
      <c r="E1941" s="162">
        <v>9.4502239227294922</v>
      </c>
    </row>
    <row r="1942" spans="1:5" ht="30">
      <c r="A1942" s="115" t="s">
        <v>3836</v>
      </c>
      <c r="B1942" s="125" t="s">
        <v>3837</v>
      </c>
      <c r="C1942" s="130" t="s">
        <v>285</v>
      </c>
      <c r="D1942" s="151">
        <v>2.2562932968139648</v>
      </c>
      <c r="E1942" s="162">
        <v>2.2562932968139648</v>
      </c>
    </row>
    <row r="1943" spans="1:5" ht="45">
      <c r="A1943" s="115" t="s">
        <v>3838</v>
      </c>
      <c r="B1943" s="125" t="s">
        <v>3839</v>
      </c>
      <c r="C1943" s="130" t="s">
        <v>3840</v>
      </c>
      <c r="D1943" s="158">
        <v>5.554812029004097E-2</v>
      </c>
      <c r="E1943" s="169">
        <v>5.554812029004097E-2</v>
      </c>
    </row>
    <row r="1944" spans="1:5" ht="45">
      <c r="A1944" s="115" t="s">
        <v>3841</v>
      </c>
      <c r="B1944" s="125" t="s">
        <v>3842</v>
      </c>
      <c r="C1944" s="130" t="s">
        <v>3843</v>
      </c>
      <c r="D1944" s="161">
        <v>2.3790176783222705E-5</v>
      </c>
      <c r="E1944" s="172">
        <v>2.3790176783222705E-5</v>
      </c>
    </row>
    <row r="1945" spans="1:5" ht="30">
      <c r="A1945" s="115" t="s">
        <v>3844</v>
      </c>
      <c r="B1945" s="125" t="s">
        <v>3845</v>
      </c>
      <c r="C1945" s="130" t="s">
        <v>50</v>
      </c>
      <c r="D1945" s="152">
        <v>27.579999923706055</v>
      </c>
      <c r="E1945" s="163">
        <v>27.579999923706055</v>
      </c>
    </row>
    <row r="1946" spans="1:5" ht="45">
      <c r="A1946" s="115" t="s">
        <v>3846</v>
      </c>
      <c r="B1946" s="125" t="s">
        <v>3847</v>
      </c>
      <c r="C1946" s="130" t="s">
        <v>42</v>
      </c>
      <c r="D1946" s="156">
        <v>385.80230712890625</v>
      </c>
      <c r="E1946" s="167">
        <v>385.80230712890625</v>
      </c>
    </row>
    <row r="1947" spans="1:5" ht="45">
      <c r="A1947" s="115" t="s">
        <v>3848</v>
      </c>
      <c r="B1947" s="125" t="s">
        <v>3849</v>
      </c>
      <c r="C1947" s="130" t="s">
        <v>20</v>
      </c>
      <c r="D1947" s="152">
        <v>48.469478607177734</v>
      </c>
      <c r="E1947" s="163">
        <v>48.469478607177734</v>
      </c>
    </row>
    <row r="1948" spans="1:5" ht="30">
      <c r="A1948" s="115" t="s">
        <v>3850</v>
      </c>
      <c r="B1948" s="125" t="s">
        <v>3851</v>
      </c>
      <c r="C1948" s="130" t="s">
        <v>285</v>
      </c>
      <c r="D1948" s="151">
        <v>6.9183673858642578</v>
      </c>
      <c r="E1948" s="162">
        <v>6.9183673858642578</v>
      </c>
    </row>
    <row r="1949" spans="1:5" ht="30">
      <c r="A1949" s="115" t="s">
        <v>3852</v>
      </c>
      <c r="B1949" s="125" t="s">
        <v>3853</v>
      </c>
      <c r="C1949" s="130" t="s">
        <v>280</v>
      </c>
      <c r="D1949" s="153">
        <v>3203.500244140625</v>
      </c>
      <c r="E1949" s="164">
        <v>3203.500244140625</v>
      </c>
    </row>
    <row r="1950" spans="1:5" ht="45">
      <c r="A1950" s="115" t="s">
        <v>3854</v>
      </c>
      <c r="B1950" s="125" t="s">
        <v>3855</v>
      </c>
      <c r="C1950" s="130" t="s">
        <v>280</v>
      </c>
      <c r="D1950" s="156">
        <v>656.01177978515625</v>
      </c>
      <c r="E1950" s="167">
        <v>656.01177978515625</v>
      </c>
    </row>
    <row r="1951" spans="1:5" ht="45">
      <c r="A1951" s="115" t="s">
        <v>3856</v>
      </c>
      <c r="B1951" s="125" t="s">
        <v>3857</v>
      </c>
      <c r="C1951" s="130"/>
      <c r="D1951" s="151">
        <v>1.2205466032028198</v>
      </c>
      <c r="E1951" s="162">
        <v>1.2205466032028198</v>
      </c>
    </row>
    <row r="1952" spans="1:5" ht="30">
      <c r="A1952" s="115" t="s">
        <v>3858</v>
      </c>
      <c r="B1952" s="125" t="s">
        <v>3859</v>
      </c>
      <c r="C1952" s="130" t="s">
        <v>2978</v>
      </c>
      <c r="D1952" s="151">
        <v>9.4502239227294922</v>
      </c>
      <c r="E1952" s="162">
        <v>9.4502239227294922</v>
      </c>
    </row>
    <row r="1953" spans="1:5" ht="45">
      <c r="A1953" s="115" t="s">
        <v>3860</v>
      </c>
      <c r="B1953" s="125" t="s">
        <v>3861</v>
      </c>
      <c r="C1953" s="130" t="s">
        <v>285</v>
      </c>
      <c r="D1953" s="151">
        <v>2.2562932968139648</v>
      </c>
      <c r="E1953" s="162">
        <v>2.2562932968139648</v>
      </c>
    </row>
    <row r="1954" spans="1:5" ht="45">
      <c r="A1954" s="115" t="s">
        <v>3862</v>
      </c>
      <c r="B1954" s="125" t="s">
        <v>3863</v>
      </c>
      <c r="C1954" s="130" t="s">
        <v>3840</v>
      </c>
      <c r="D1954" s="158">
        <v>5.554812029004097E-2</v>
      </c>
      <c r="E1954" s="169">
        <v>5.554812029004097E-2</v>
      </c>
    </row>
    <row r="1955" spans="1:5" ht="45">
      <c r="A1955" s="115" t="s">
        <v>3864</v>
      </c>
      <c r="B1955" s="125" t="s">
        <v>3865</v>
      </c>
      <c r="C1955" s="130" t="s">
        <v>3843</v>
      </c>
      <c r="D1955" s="161">
        <v>2.3790176783222705E-5</v>
      </c>
      <c r="E1955" s="172">
        <v>2.3790176783222705E-5</v>
      </c>
    </row>
    <row r="1956" spans="1:5" ht="30">
      <c r="A1956" s="115" t="s">
        <v>3866</v>
      </c>
      <c r="B1956" s="125" t="s">
        <v>3867</v>
      </c>
      <c r="C1956" s="130" t="s">
        <v>50</v>
      </c>
      <c r="D1956" s="152">
        <v>13.829999923706055</v>
      </c>
      <c r="E1956" s="163">
        <v>13.829999923706055</v>
      </c>
    </row>
    <row r="1957" spans="1:5" ht="30">
      <c r="A1957" s="115" t="s">
        <v>3868</v>
      </c>
      <c r="B1957" s="125" t="s">
        <v>3869</v>
      </c>
      <c r="C1957" s="130" t="s">
        <v>42</v>
      </c>
      <c r="D1957" s="156">
        <v>299.33453369140625</v>
      </c>
      <c r="E1957" s="167">
        <v>299.33453369140625</v>
      </c>
    </row>
    <row r="1958" spans="1:5" ht="30">
      <c r="A1958" s="115" t="s">
        <v>3870</v>
      </c>
      <c r="B1958" s="125" t="s">
        <v>3871</v>
      </c>
      <c r="C1958" s="130" t="s">
        <v>20</v>
      </c>
      <c r="D1958" s="152">
        <v>48.469478607177734</v>
      </c>
      <c r="E1958" s="163">
        <v>48.469478607177734</v>
      </c>
    </row>
    <row r="1959" spans="1:5" ht="30">
      <c r="A1959" s="115" t="s">
        <v>3872</v>
      </c>
      <c r="B1959" s="125" t="s">
        <v>3873</v>
      </c>
      <c r="C1959" s="130" t="s">
        <v>285</v>
      </c>
      <c r="D1959" s="151">
        <v>6.9590277671813965</v>
      </c>
      <c r="E1959" s="162">
        <v>6.9590277671813965</v>
      </c>
    </row>
    <row r="1960" spans="1:5" ht="30">
      <c r="A1960" s="115" t="s">
        <v>3874</v>
      </c>
      <c r="B1960" s="125" t="s">
        <v>3875</v>
      </c>
      <c r="C1960" s="130" t="s">
        <v>280</v>
      </c>
      <c r="D1960" s="153">
        <v>3040.000244140625</v>
      </c>
      <c r="E1960" s="164">
        <v>3040.000244140625</v>
      </c>
    </row>
    <row r="1961" spans="1:5" ht="30">
      <c r="A1961" s="115" t="s">
        <v>3876</v>
      </c>
      <c r="B1961" s="125" t="s">
        <v>3877</v>
      </c>
      <c r="C1961" s="130" t="s">
        <v>280</v>
      </c>
      <c r="D1961" s="156">
        <v>492.51168823242187</v>
      </c>
      <c r="E1961" s="167">
        <v>492.51168823242187</v>
      </c>
    </row>
    <row r="1962" spans="1:5" ht="30">
      <c r="A1962" s="115" t="s">
        <v>3878</v>
      </c>
      <c r="B1962" s="125" t="s">
        <v>3879</v>
      </c>
      <c r="C1962" s="130"/>
      <c r="D1962" s="151">
        <v>1.1282526254653931</v>
      </c>
      <c r="E1962" s="162">
        <v>1.1282526254653931</v>
      </c>
    </row>
    <row r="1963" spans="1:5" ht="30">
      <c r="A1963" s="115" t="s">
        <v>3880</v>
      </c>
      <c r="B1963" s="125" t="s">
        <v>3881</v>
      </c>
      <c r="C1963" s="130" t="s">
        <v>2978</v>
      </c>
      <c r="D1963" s="151">
        <v>5.4232778549194336</v>
      </c>
      <c r="E1963" s="162">
        <v>5.4232778549194336</v>
      </c>
    </row>
    <row r="1964" spans="1:5" ht="30">
      <c r="A1964" s="115" t="s">
        <v>3882</v>
      </c>
      <c r="B1964" s="125" t="s">
        <v>3883</v>
      </c>
      <c r="C1964" s="130" t="s">
        <v>285</v>
      </c>
      <c r="D1964" s="151">
        <v>2.2139339447021484</v>
      </c>
      <c r="E1964" s="162">
        <v>2.2139339447021484</v>
      </c>
    </row>
    <row r="1965" spans="1:5" ht="45">
      <c r="A1965" s="115" t="s">
        <v>3884</v>
      </c>
      <c r="B1965" s="125" t="s">
        <v>3885</v>
      </c>
      <c r="C1965" s="130" t="s">
        <v>3840</v>
      </c>
      <c r="D1965" s="158">
        <v>4.4981934130191803E-2</v>
      </c>
      <c r="E1965" s="169">
        <v>4.4981934130191803E-2</v>
      </c>
    </row>
    <row r="1966" spans="1:5" ht="45">
      <c r="A1966" s="115" t="s">
        <v>3886</v>
      </c>
      <c r="B1966" s="125" t="s">
        <v>3887</v>
      </c>
      <c r="C1966" s="130" t="s">
        <v>3843</v>
      </c>
      <c r="D1966" s="161">
        <v>2.014022902585566E-5</v>
      </c>
      <c r="E1966" s="172">
        <v>2.014022902585566E-5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54.667934417724609</v>
      </c>
      <c r="E1969" s="163">
        <v>54.667934417724609</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13.829999923706055</v>
      </c>
      <c r="E1978" s="163">
        <v>13.829999923706055</v>
      </c>
    </row>
    <row r="1979" spans="1:5" ht="45">
      <c r="A1979" s="115" t="s">
        <v>3912</v>
      </c>
      <c r="B1979" s="125" t="s">
        <v>3913</v>
      </c>
      <c r="C1979" s="130" t="s">
        <v>42</v>
      </c>
      <c r="D1979" s="156">
        <v>299.33453369140625</v>
      </c>
      <c r="E1979" s="167">
        <v>299.33453369140625</v>
      </c>
    </row>
    <row r="1980" spans="1:5" ht="45">
      <c r="A1980" s="115" t="s">
        <v>3914</v>
      </c>
      <c r="B1980" s="125" t="s">
        <v>3915</v>
      </c>
      <c r="C1980" s="130" t="s">
        <v>20</v>
      </c>
      <c r="D1980" s="152">
        <v>47.436790466308594</v>
      </c>
      <c r="E1980" s="163">
        <v>47.436790466308594</v>
      </c>
    </row>
    <row r="1981" spans="1:5" ht="30">
      <c r="A1981" s="115" t="s">
        <v>3916</v>
      </c>
      <c r="B1981" s="125" t="s">
        <v>3917</v>
      </c>
      <c r="C1981" s="130" t="s">
        <v>285</v>
      </c>
      <c r="D1981" s="151">
        <v>6.9590277671813965</v>
      </c>
      <c r="E1981" s="162">
        <v>6.9590277671813965</v>
      </c>
    </row>
    <row r="1982" spans="1:5" ht="30">
      <c r="A1982" s="115" t="s">
        <v>3918</v>
      </c>
      <c r="B1982" s="125" t="s">
        <v>3919</v>
      </c>
      <c r="C1982" s="130" t="s">
        <v>280</v>
      </c>
      <c r="D1982" s="153">
        <v>3040.000244140625</v>
      </c>
      <c r="E1982" s="164">
        <v>3040.000244140625</v>
      </c>
    </row>
    <row r="1983" spans="1:5" ht="45">
      <c r="A1983" s="115" t="s">
        <v>3920</v>
      </c>
      <c r="B1983" s="125" t="s">
        <v>3921</v>
      </c>
      <c r="C1983" s="130" t="s">
        <v>280</v>
      </c>
      <c r="D1983" s="156">
        <v>492.51168823242187</v>
      </c>
      <c r="E1983" s="167">
        <v>492.51168823242187</v>
      </c>
    </row>
    <row r="1984" spans="1:5" ht="45">
      <c r="A1984" s="115" t="s">
        <v>3922</v>
      </c>
      <c r="B1984" s="125" t="s">
        <v>3923</v>
      </c>
      <c r="C1984" s="130"/>
      <c r="D1984" s="151">
        <v>1.1282526254653931</v>
      </c>
      <c r="E1984" s="162">
        <v>1.1282526254653931</v>
      </c>
    </row>
    <row r="1985" spans="1:5" ht="30">
      <c r="A1985" s="115" t="s">
        <v>3924</v>
      </c>
      <c r="B1985" s="125" t="s">
        <v>3925</v>
      </c>
      <c r="C1985" s="130" t="s">
        <v>2978</v>
      </c>
      <c r="D1985" s="151">
        <v>5.4232778549194336</v>
      </c>
      <c r="E1985" s="162">
        <v>5.4232778549194336</v>
      </c>
    </row>
    <row r="1986" spans="1:5" ht="45">
      <c r="A1986" s="115" t="s">
        <v>3926</v>
      </c>
      <c r="B1986" s="125" t="s">
        <v>3927</v>
      </c>
      <c r="C1986" s="130" t="s">
        <v>285</v>
      </c>
      <c r="D1986" s="151">
        <v>2.2139339447021484</v>
      </c>
      <c r="E1986" s="162">
        <v>2.2139339447021484</v>
      </c>
    </row>
    <row r="1987" spans="1:5" ht="45">
      <c r="A1987" s="115" t="s">
        <v>3928</v>
      </c>
      <c r="B1987" s="125" t="s">
        <v>3929</v>
      </c>
      <c r="C1987" s="130" t="s">
        <v>3840</v>
      </c>
      <c r="D1987" s="158">
        <v>4.4981934130191803E-2</v>
      </c>
      <c r="E1987" s="169">
        <v>4.4981934130191803E-2</v>
      </c>
    </row>
    <row r="1988" spans="1:5" ht="45">
      <c r="A1988" s="115" t="s">
        <v>3930</v>
      </c>
      <c r="B1988" s="125" t="s">
        <v>3931</v>
      </c>
      <c r="C1988" s="130" t="s">
        <v>3843</v>
      </c>
      <c r="D1988" s="161">
        <v>2.014022902585566E-5</v>
      </c>
      <c r="E1988" s="172">
        <v>2.014022902585566E-5</v>
      </c>
    </row>
    <row r="1989" spans="1:5" ht="30">
      <c r="A1989" s="115" t="s">
        <v>3932</v>
      </c>
      <c r="B1989" s="125" t="s">
        <v>3933</v>
      </c>
      <c r="C1989" s="130" t="s">
        <v>50</v>
      </c>
      <c r="D1989" s="151">
        <v>7.0900001525878906</v>
      </c>
      <c r="E1989" s="162">
        <v>7.0900001525878906</v>
      </c>
    </row>
    <row r="1990" spans="1:5" ht="30">
      <c r="A1990" s="115" t="s">
        <v>3934</v>
      </c>
      <c r="B1990" s="125" t="s">
        <v>3935</v>
      </c>
      <c r="C1990" s="130" t="s">
        <v>42</v>
      </c>
      <c r="D1990" s="156">
        <v>243.53385925292969</v>
      </c>
      <c r="E1990" s="167">
        <v>243.53385925292969</v>
      </c>
    </row>
    <row r="1991" spans="1:5" ht="30">
      <c r="A1991" s="115" t="s">
        <v>3936</v>
      </c>
      <c r="B1991" s="125" t="s">
        <v>3937</v>
      </c>
      <c r="C1991" s="130" t="s">
        <v>20</v>
      </c>
      <c r="D1991" s="152">
        <v>47.436790466308594</v>
      </c>
      <c r="E1991" s="163">
        <v>47.436790466308594</v>
      </c>
    </row>
    <row r="1992" spans="1:5" ht="30">
      <c r="A1992" s="115" t="s">
        <v>3938</v>
      </c>
      <c r="B1992" s="125" t="s">
        <v>3939</v>
      </c>
      <c r="C1992" s="130" t="s">
        <v>285</v>
      </c>
      <c r="D1992" s="151">
        <v>7.0742058753967285</v>
      </c>
      <c r="E1992" s="162">
        <v>7.0742058753967285</v>
      </c>
    </row>
    <row r="1993" spans="1:5" ht="30">
      <c r="A1993" s="115" t="s">
        <v>3940</v>
      </c>
      <c r="B1993" s="125" t="s">
        <v>3941</v>
      </c>
      <c r="C1993" s="130" t="s">
        <v>280</v>
      </c>
      <c r="D1993" s="154">
        <v>2939.999755859375</v>
      </c>
      <c r="E1993" s="165">
        <v>2939.999755859375</v>
      </c>
    </row>
    <row r="1994" spans="1:5" ht="30">
      <c r="A1994" s="115" t="s">
        <v>3942</v>
      </c>
      <c r="B1994" s="125" t="s">
        <v>3943</v>
      </c>
      <c r="C1994" s="130" t="s">
        <v>280</v>
      </c>
      <c r="D1994" s="156">
        <v>392.5111083984375</v>
      </c>
      <c r="E1994" s="167">
        <v>392.5111083984375</v>
      </c>
    </row>
    <row r="1995" spans="1:5" ht="30">
      <c r="A1995" s="115" t="s">
        <v>3944</v>
      </c>
      <c r="B1995" s="125" t="s">
        <v>3945</v>
      </c>
      <c r="C1995" s="130"/>
      <c r="D1995" s="151">
        <v>1.0856205224990845</v>
      </c>
      <c r="E1995" s="162">
        <v>1.0856205224990845</v>
      </c>
    </row>
    <row r="1996" spans="1:5" ht="30">
      <c r="A1996" s="115" t="s">
        <v>3946</v>
      </c>
      <c r="B1996" s="125" t="s">
        <v>3947</v>
      </c>
      <c r="C1996" s="130" t="s">
        <v>2978</v>
      </c>
      <c r="D1996" s="151">
        <v>3.0542342662811279</v>
      </c>
      <c r="E1996" s="162">
        <v>3.0542342662811279</v>
      </c>
    </row>
    <row r="1997" spans="1:5" ht="30">
      <c r="A1997" s="115" t="s">
        <v>3948</v>
      </c>
      <c r="B1997" s="125" t="s">
        <v>3949</v>
      </c>
      <c r="C1997" s="130" t="s">
        <v>285</v>
      </c>
      <c r="D1997" s="151">
        <v>2.1558527946472168</v>
      </c>
      <c r="E1997" s="162">
        <v>2.1558527946472168</v>
      </c>
    </row>
    <row r="1998" spans="1:5" ht="45">
      <c r="A1998" s="115" t="s">
        <v>3950</v>
      </c>
      <c r="B1998" s="125" t="s">
        <v>3951</v>
      </c>
      <c r="C1998" s="130" t="s">
        <v>3840</v>
      </c>
      <c r="D1998" s="158">
        <v>3.8582842797040939E-2</v>
      </c>
      <c r="E1998" s="169">
        <v>3.8582842797040939E-2</v>
      </c>
    </row>
    <row r="1999" spans="1:5" ht="45">
      <c r="A1999" s="115" t="s">
        <v>3952</v>
      </c>
      <c r="B1999" s="125" t="s">
        <v>3953</v>
      </c>
      <c r="C1999" s="130" t="s">
        <v>3843</v>
      </c>
      <c r="D1999" s="161">
        <v>1.7852902601589449E-5</v>
      </c>
      <c r="E1999" s="172">
        <v>1.7852902601589449E-5</v>
      </c>
    </row>
    <row r="2000" spans="1:5" ht="45">
      <c r="A2000" s="115" t="s">
        <v>3954</v>
      </c>
      <c r="B2000" s="125" t="s">
        <v>3955</v>
      </c>
      <c r="C2000" s="130" t="s">
        <v>50</v>
      </c>
      <c r="D2000" s="151">
        <v>7.0900001525878906</v>
      </c>
      <c r="E2000" s="162">
        <v>7.0900001525878906</v>
      </c>
    </row>
    <row r="2001" spans="1:5" ht="45">
      <c r="A2001" s="115" t="s">
        <v>3956</v>
      </c>
      <c r="B2001" s="125" t="s">
        <v>3957</v>
      </c>
      <c r="C2001" s="130" t="s">
        <v>42</v>
      </c>
      <c r="D2001" s="156">
        <v>243.53385925292969</v>
      </c>
      <c r="E2001" s="167">
        <v>243.53385925292969</v>
      </c>
    </row>
    <row r="2002" spans="1:5" ht="45">
      <c r="A2002" s="115" t="s">
        <v>3958</v>
      </c>
      <c r="B2002" s="125" t="s">
        <v>3959</v>
      </c>
      <c r="C2002" s="130" t="s">
        <v>20</v>
      </c>
      <c r="D2002" s="152">
        <v>47.436790466308594</v>
      </c>
      <c r="E2002" s="163">
        <v>47.436790466308594</v>
      </c>
    </row>
    <row r="2003" spans="1:5" ht="30">
      <c r="A2003" s="115" t="s">
        <v>3960</v>
      </c>
      <c r="B2003" s="125" t="s">
        <v>3961</v>
      </c>
      <c r="C2003" s="130" t="s">
        <v>285</v>
      </c>
      <c r="D2003" s="151">
        <v>7.0742058753967285</v>
      </c>
      <c r="E2003" s="162">
        <v>7.0742058753967285</v>
      </c>
    </row>
    <row r="2004" spans="1:5" ht="45">
      <c r="A2004" s="115" t="s">
        <v>3962</v>
      </c>
      <c r="B2004" s="125" t="s">
        <v>3963</v>
      </c>
      <c r="C2004" s="130" t="s">
        <v>280</v>
      </c>
      <c r="D2004" s="154">
        <v>2939.999755859375</v>
      </c>
      <c r="E2004" s="165">
        <v>2939.999755859375</v>
      </c>
    </row>
    <row r="2005" spans="1:5" ht="45">
      <c r="A2005" s="115" t="s">
        <v>3964</v>
      </c>
      <c r="B2005" s="125" t="s">
        <v>3965</v>
      </c>
      <c r="C2005" s="130" t="s">
        <v>280</v>
      </c>
      <c r="D2005" s="156">
        <v>392.5111083984375</v>
      </c>
      <c r="E2005" s="167">
        <v>392.5111083984375</v>
      </c>
    </row>
    <row r="2006" spans="1:5" ht="45">
      <c r="A2006" s="115" t="s">
        <v>3966</v>
      </c>
      <c r="B2006" s="125" t="s">
        <v>3967</v>
      </c>
      <c r="C2006" s="130"/>
      <c r="D2006" s="151">
        <v>1.0856205224990845</v>
      </c>
      <c r="E2006" s="162">
        <v>1.0856205224990845</v>
      </c>
    </row>
    <row r="2007" spans="1:5" ht="30">
      <c r="A2007" s="115" t="s">
        <v>3968</v>
      </c>
      <c r="B2007" s="125" t="s">
        <v>3969</v>
      </c>
      <c r="C2007" s="130" t="s">
        <v>2978</v>
      </c>
      <c r="D2007" s="151">
        <v>3.0542342662811279</v>
      </c>
      <c r="E2007" s="162">
        <v>3.0542342662811279</v>
      </c>
    </row>
    <row r="2008" spans="1:5" ht="45">
      <c r="A2008" s="115" t="s">
        <v>3970</v>
      </c>
      <c r="B2008" s="125" t="s">
        <v>3971</v>
      </c>
      <c r="C2008" s="130" t="s">
        <v>285</v>
      </c>
      <c r="D2008" s="151">
        <v>2.1558527946472168</v>
      </c>
      <c r="E2008" s="162">
        <v>2.1558527946472168</v>
      </c>
    </row>
    <row r="2009" spans="1:5" ht="45">
      <c r="A2009" s="115" t="s">
        <v>3972</v>
      </c>
      <c r="B2009" s="125" t="s">
        <v>3973</v>
      </c>
      <c r="C2009" s="130" t="s">
        <v>3840</v>
      </c>
      <c r="D2009" s="158">
        <v>3.8582842797040939E-2</v>
      </c>
      <c r="E2009" s="169">
        <v>3.8582842797040939E-2</v>
      </c>
    </row>
    <row r="2010" spans="1:5" ht="45">
      <c r="A2010" s="115" t="s">
        <v>3974</v>
      </c>
      <c r="B2010" s="125" t="s">
        <v>3975</v>
      </c>
      <c r="C2010" s="130" t="s">
        <v>3843</v>
      </c>
      <c r="D2010" s="161">
        <v>1.7852902601589449E-5</v>
      </c>
      <c r="E2010" s="172">
        <v>1.7852902601589449E-5</v>
      </c>
    </row>
    <row r="2011" spans="1:5" ht="60">
      <c r="A2011" s="115" t="s">
        <v>3976</v>
      </c>
      <c r="B2011" s="125" t="s">
        <v>3977</v>
      </c>
      <c r="C2011" s="130" t="s">
        <v>50</v>
      </c>
      <c r="D2011" s="152">
        <v>81.296867370605469</v>
      </c>
      <c r="E2011" s="163">
        <v>81.296867370605469</v>
      </c>
    </row>
    <row r="2012" spans="1:5" ht="60">
      <c r="A2012" s="115" t="s">
        <v>3978</v>
      </c>
      <c r="B2012" s="125" t="s">
        <v>3979</v>
      </c>
      <c r="C2012" s="130" t="s">
        <v>42</v>
      </c>
      <c r="D2012" s="156">
        <v>296.13406372070312</v>
      </c>
      <c r="E2012" s="167">
        <v>296.13406372070312</v>
      </c>
    </row>
    <row r="2013" spans="1:5" ht="60">
      <c r="A2013" s="115" t="s">
        <v>3980</v>
      </c>
      <c r="B2013" s="125" t="s">
        <v>3981</v>
      </c>
      <c r="C2013" s="130" t="s">
        <v>20</v>
      </c>
      <c r="D2013" s="152">
        <v>55.076671600341797</v>
      </c>
      <c r="E2013" s="163">
        <v>55.076671600341797</v>
      </c>
    </row>
    <row r="2014" spans="1:5" ht="60">
      <c r="A2014" s="115" t="s">
        <v>3982</v>
      </c>
      <c r="B2014" s="125" t="s">
        <v>3983</v>
      </c>
      <c r="C2014" s="130" t="s">
        <v>285</v>
      </c>
      <c r="D2014" s="151">
        <v>5.672673225402832</v>
      </c>
      <c r="E2014" s="162">
        <v>5.672673225402832</v>
      </c>
    </row>
    <row r="2015" spans="1:5" ht="60">
      <c r="A2015" s="115" t="s">
        <v>3984</v>
      </c>
      <c r="B2015" s="125" t="s">
        <v>3985</v>
      </c>
      <c r="C2015" s="130" t="s">
        <v>280</v>
      </c>
      <c r="D2015" s="154">
        <v>2720.550537109375</v>
      </c>
      <c r="E2015" s="165">
        <v>2720.550537109375</v>
      </c>
    </row>
    <row r="2016" spans="1:5" ht="60">
      <c r="A2016" s="115" t="s">
        <v>3986</v>
      </c>
      <c r="B2016" s="125" t="s">
        <v>3987</v>
      </c>
      <c r="C2016" s="130" t="s">
        <v>280</v>
      </c>
      <c r="D2016" s="156">
        <v>173.0618896484375</v>
      </c>
      <c r="E2016" s="167">
        <v>173.0618896484375</v>
      </c>
    </row>
    <row r="2017" spans="1:5" ht="60">
      <c r="A2017" s="115" t="s">
        <v>3988</v>
      </c>
      <c r="B2017" s="125" t="s">
        <v>3989</v>
      </c>
      <c r="C2017" s="130"/>
      <c r="D2017" s="158">
        <v>0.97480255365371704</v>
      </c>
      <c r="E2017" s="169">
        <v>0.97480255365371704</v>
      </c>
    </row>
    <row r="2018" spans="1:5" ht="45">
      <c r="A2018" s="115" t="s">
        <v>3990</v>
      </c>
      <c r="B2018" s="125" t="s">
        <v>3991</v>
      </c>
      <c r="C2018" s="130" t="s">
        <v>2978</v>
      </c>
      <c r="D2018" s="152">
        <v>44.352989196777344</v>
      </c>
      <c r="E2018" s="163">
        <v>44.352989196777344</v>
      </c>
    </row>
    <row r="2019" spans="1:5" ht="60">
      <c r="A2019" s="115" t="s">
        <v>3992</v>
      </c>
      <c r="B2019" s="125" t="s">
        <v>3993</v>
      </c>
      <c r="C2019" s="130" t="s">
        <v>285</v>
      </c>
      <c r="D2019" s="151">
        <v>5.6032228469848633</v>
      </c>
      <c r="E2019" s="162">
        <v>5.6032228469848633</v>
      </c>
    </row>
    <row r="2020" spans="1:5" ht="60">
      <c r="A2020" s="115" t="s">
        <v>3994</v>
      </c>
      <c r="B2020" s="125" t="s">
        <v>3995</v>
      </c>
      <c r="C2020" s="130" t="s">
        <v>3840</v>
      </c>
      <c r="D2020" s="158">
        <v>6.9580994546413422E-2</v>
      </c>
      <c r="E2020" s="169">
        <v>6.9580994546413422E-2</v>
      </c>
    </row>
    <row r="2021" spans="1:5" ht="60">
      <c r="A2021" s="115" t="s">
        <v>3996</v>
      </c>
      <c r="B2021" s="125" t="s">
        <v>3997</v>
      </c>
      <c r="C2021" s="130" t="s">
        <v>3843</v>
      </c>
      <c r="D2021" s="161">
        <v>1.9550227079889737E-5</v>
      </c>
      <c r="E2021" s="172">
        <v>1.9550227079889737E-5</v>
      </c>
    </row>
    <row r="2022" spans="1:5" ht="30">
      <c r="A2022" s="115" t="s">
        <v>3998</v>
      </c>
      <c r="B2022" s="125" t="s">
        <v>3999</v>
      </c>
      <c r="C2022" s="130" t="s">
        <v>50</v>
      </c>
      <c r="D2022" s="151">
        <v>1.2899999618530273</v>
      </c>
      <c r="E2022" s="162">
        <v>1.2899999618530273</v>
      </c>
    </row>
    <row r="2023" spans="1:5" ht="30">
      <c r="A2023" s="115" t="s">
        <v>4000</v>
      </c>
      <c r="B2023" s="125" t="s">
        <v>4001</v>
      </c>
      <c r="C2023" s="130" t="s">
        <v>42</v>
      </c>
      <c r="D2023" s="156">
        <v>109.14821624755859</v>
      </c>
      <c r="E2023" s="167">
        <v>109.14821624755859</v>
      </c>
    </row>
    <row r="2024" spans="1:5" ht="30">
      <c r="A2024" s="115" t="s">
        <v>4002</v>
      </c>
      <c r="B2024" s="125" t="s">
        <v>4003</v>
      </c>
      <c r="C2024" s="130" t="s">
        <v>20</v>
      </c>
      <c r="D2024" s="152">
        <v>45.583389282226563</v>
      </c>
      <c r="E2024" s="163">
        <v>45.583389282226563</v>
      </c>
    </row>
    <row r="2025" spans="1:5" ht="30">
      <c r="A2025" s="115" t="s">
        <v>4004</v>
      </c>
      <c r="B2025" s="125" t="s">
        <v>4005</v>
      </c>
      <c r="C2025" s="130" t="s">
        <v>285</v>
      </c>
      <c r="D2025" s="151">
        <v>7.2858881950378418</v>
      </c>
      <c r="E2025" s="162">
        <v>7.2858881950378418</v>
      </c>
    </row>
    <row r="2026" spans="1:5" ht="30">
      <c r="A2026" s="115" t="s">
        <v>4006</v>
      </c>
      <c r="B2026" s="125" t="s">
        <v>4007</v>
      </c>
      <c r="C2026" s="130" t="s">
        <v>280</v>
      </c>
      <c r="D2026" s="154">
        <v>2691.061767578125</v>
      </c>
      <c r="E2026" s="165">
        <v>2691.061767578125</v>
      </c>
    </row>
    <row r="2027" spans="1:5" ht="30">
      <c r="A2027" s="115" t="s">
        <v>4008</v>
      </c>
      <c r="B2027" s="125" t="s">
        <v>4009</v>
      </c>
      <c r="C2027" s="130" t="s">
        <v>280</v>
      </c>
      <c r="D2027" s="156">
        <v>143.57315063476562</v>
      </c>
      <c r="E2027" s="167">
        <v>143.57315063476562</v>
      </c>
    </row>
    <row r="2028" spans="1:5" ht="30">
      <c r="A2028" s="115" t="s">
        <v>4010</v>
      </c>
      <c r="B2028" s="125" t="s">
        <v>4011</v>
      </c>
      <c r="C2028" s="130"/>
      <c r="D2028" s="151">
        <v>1.0021264553070068</v>
      </c>
      <c r="E2028" s="162">
        <v>1.0021264553070068</v>
      </c>
    </row>
    <row r="2029" spans="1:5" ht="30">
      <c r="A2029" s="115" t="s">
        <v>4012</v>
      </c>
      <c r="B2029" s="125" t="s">
        <v>4013</v>
      </c>
      <c r="C2029" s="130" t="s">
        <v>2978</v>
      </c>
      <c r="D2029" s="158">
        <v>0.74422764778137207</v>
      </c>
      <c r="E2029" s="169">
        <v>0.74422764778137207</v>
      </c>
    </row>
    <row r="2030" spans="1:5" ht="30">
      <c r="A2030" s="115" t="s">
        <v>4014</v>
      </c>
      <c r="B2030" s="125" t="s">
        <v>4015</v>
      </c>
      <c r="C2030" s="130" t="s">
        <v>285</v>
      </c>
      <c r="D2030" s="151">
        <v>2.0529894828796387</v>
      </c>
      <c r="E2030" s="162">
        <v>2.0529894828796387</v>
      </c>
    </row>
    <row r="2031" spans="1:5" ht="45">
      <c r="A2031" s="115" t="s">
        <v>4016</v>
      </c>
      <c r="B2031" s="125" t="s">
        <v>4017</v>
      </c>
      <c r="C2031" s="130" t="s">
        <v>3840</v>
      </c>
      <c r="D2031" s="158">
        <v>2.5688953697681427E-2</v>
      </c>
      <c r="E2031" s="169">
        <v>2.5688953697681427E-2</v>
      </c>
    </row>
    <row r="2032" spans="1:5" ht="45">
      <c r="A2032" s="115" t="s">
        <v>4018</v>
      </c>
      <c r="B2032" s="125" t="s">
        <v>4019</v>
      </c>
      <c r="C2032" s="130" t="s">
        <v>3843</v>
      </c>
      <c r="D2032" s="161">
        <v>1.260275712411385E-5</v>
      </c>
      <c r="E2032" s="172">
        <v>1.260275712411385E-5</v>
      </c>
    </row>
    <row r="2033" spans="1:5" ht="45">
      <c r="A2033" s="115" t="s">
        <v>4020</v>
      </c>
      <c r="B2033" s="125" t="s">
        <v>4021</v>
      </c>
      <c r="C2033" s="130" t="s">
        <v>50</v>
      </c>
      <c r="D2033" s="151">
        <v>1.2899999618530273</v>
      </c>
      <c r="E2033" s="162">
        <v>1.2899999618530273</v>
      </c>
    </row>
    <row r="2034" spans="1:5" ht="45">
      <c r="A2034" s="115" t="s">
        <v>4022</v>
      </c>
      <c r="B2034" s="125" t="s">
        <v>4023</v>
      </c>
      <c r="C2034" s="130" t="s">
        <v>42</v>
      </c>
      <c r="D2034" s="156">
        <v>109.14821624755859</v>
      </c>
      <c r="E2034" s="167">
        <v>109.14821624755859</v>
      </c>
    </row>
    <row r="2035" spans="1:5" ht="45">
      <c r="A2035" s="115" t="s">
        <v>4024</v>
      </c>
      <c r="B2035" s="125" t="s">
        <v>4025</v>
      </c>
      <c r="C2035" s="130" t="s">
        <v>20</v>
      </c>
      <c r="D2035" s="152">
        <v>43.481388092041016</v>
      </c>
      <c r="E2035" s="163">
        <v>43.481388092041016</v>
      </c>
    </row>
    <row r="2036" spans="1:5" ht="30">
      <c r="A2036" s="115" t="s">
        <v>4026</v>
      </c>
      <c r="B2036" s="125" t="s">
        <v>4027</v>
      </c>
      <c r="C2036" s="130" t="s">
        <v>285</v>
      </c>
      <c r="D2036" s="151">
        <v>7.2858881950378418</v>
      </c>
      <c r="E2036" s="162">
        <v>7.2858881950378418</v>
      </c>
    </row>
    <row r="2037" spans="1:5" ht="45">
      <c r="A2037" s="115" t="s">
        <v>4028</v>
      </c>
      <c r="B2037" s="125" t="s">
        <v>4029</v>
      </c>
      <c r="C2037" s="130" t="s">
        <v>280</v>
      </c>
      <c r="D2037" s="154">
        <v>2691.061767578125</v>
      </c>
      <c r="E2037" s="165">
        <v>2691.061767578125</v>
      </c>
    </row>
    <row r="2038" spans="1:5" ht="45">
      <c r="A2038" s="115" t="s">
        <v>4030</v>
      </c>
      <c r="B2038" s="125" t="s">
        <v>4031</v>
      </c>
      <c r="C2038" s="130" t="s">
        <v>280</v>
      </c>
      <c r="D2038" s="156">
        <v>143.57315063476562</v>
      </c>
      <c r="E2038" s="167">
        <v>143.57315063476562</v>
      </c>
    </row>
    <row r="2039" spans="1:5" ht="45">
      <c r="A2039" s="115" t="s">
        <v>4032</v>
      </c>
      <c r="B2039" s="125" t="s">
        <v>4033</v>
      </c>
      <c r="C2039" s="130"/>
      <c r="D2039" s="151">
        <v>1.0021264553070068</v>
      </c>
      <c r="E2039" s="162">
        <v>1.0021264553070068</v>
      </c>
    </row>
    <row r="2040" spans="1:5" ht="30">
      <c r="A2040" s="115" t="s">
        <v>4034</v>
      </c>
      <c r="B2040" s="125" t="s">
        <v>4035</v>
      </c>
      <c r="C2040" s="130" t="s">
        <v>2978</v>
      </c>
      <c r="D2040" s="158">
        <v>0.74422764778137207</v>
      </c>
      <c r="E2040" s="169">
        <v>0.74422764778137207</v>
      </c>
    </row>
    <row r="2041" spans="1:5" ht="45">
      <c r="A2041" s="115" t="s">
        <v>4036</v>
      </c>
      <c r="B2041" s="125" t="s">
        <v>4037</v>
      </c>
      <c r="C2041" s="130" t="s">
        <v>285</v>
      </c>
      <c r="D2041" s="151">
        <v>2.0529894828796387</v>
      </c>
      <c r="E2041" s="162">
        <v>2.0529894828796387</v>
      </c>
    </row>
    <row r="2042" spans="1:5" ht="45">
      <c r="A2042" s="115" t="s">
        <v>4038</v>
      </c>
      <c r="B2042" s="125" t="s">
        <v>4039</v>
      </c>
      <c r="C2042" s="130" t="s">
        <v>3840</v>
      </c>
      <c r="D2042" s="158">
        <v>2.5688953697681427E-2</v>
      </c>
      <c r="E2042" s="169">
        <v>2.5688953697681427E-2</v>
      </c>
    </row>
    <row r="2043" spans="1:5" ht="45">
      <c r="A2043" s="115" t="s">
        <v>4040</v>
      </c>
      <c r="B2043" s="125" t="s">
        <v>4041</v>
      </c>
      <c r="C2043" s="130" t="s">
        <v>3843</v>
      </c>
      <c r="D2043" s="161">
        <v>1.260275712411385E-5</v>
      </c>
      <c r="E2043" s="172">
        <v>1.260275712411385E-5</v>
      </c>
    </row>
    <row r="2044" spans="1:5" ht="30">
      <c r="A2044" s="115" t="s">
        <v>4042</v>
      </c>
      <c r="B2044" s="125" t="s">
        <v>4043</v>
      </c>
      <c r="C2044" s="130" t="s">
        <v>50</v>
      </c>
      <c r="D2044" s="158">
        <v>0.50999999046325684</v>
      </c>
      <c r="E2044" s="169">
        <v>0.50999999046325684</v>
      </c>
    </row>
    <row r="2045" spans="1:5" ht="30">
      <c r="A2045" s="115" t="s">
        <v>4044</v>
      </c>
      <c r="B2045" s="125" t="s">
        <v>4045</v>
      </c>
      <c r="C2045" s="130" t="s">
        <v>42</v>
      </c>
      <c r="D2045" s="152">
        <v>81.810768127441406</v>
      </c>
      <c r="E2045" s="163">
        <v>81.810768127441406</v>
      </c>
    </row>
    <row r="2046" spans="1:5" ht="30">
      <c r="A2046" s="115" t="s">
        <v>4046</v>
      </c>
      <c r="B2046" s="125" t="s">
        <v>4047</v>
      </c>
      <c r="C2046" s="130" t="s">
        <v>20</v>
      </c>
      <c r="D2046" s="152">
        <v>43.481388092041016</v>
      </c>
      <c r="E2046" s="163">
        <v>43.481388092041016</v>
      </c>
    </row>
    <row r="2047" spans="1:5" ht="30">
      <c r="A2047" s="115" t="s">
        <v>4048</v>
      </c>
      <c r="B2047" s="125" t="s">
        <v>4049</v>
      </c>
      <c r="C2047" s="130" t="s">
        <v>285</v>
      </c>
      <c r="D2047" s="151">
        <v>7.3982644081115723</v>
      </c>
      <c r="E2047" s="162">
        <v>7.3982644081115723</v>
      </c>
    </row>
    <row r="2048" spans="1:5" ht="30">
      <c r="A2048" s="115" t="s">
        <v>4050</v>
      </c>
      <c r="B2048" s="125" t="s">
        <v>4051</v>
      </c>
      <c r="C2048" s="130" t="s">
        <v>280</v>
      </c>
      <c r="D2048" s="154">
        <v>2579.314697265625</v>
      </c>
      <c r="E2048" s="165">
        <v>2579.314697265625</v>
      </c>
    </row>
    <row r="2049" spans="1:5" ht="30">
      <c r="A2049" s="115" t="s">
        <v>4052</v>
      </c>
      <c r="B2049" s="125" t="s">
        <v>4053</v>
      </c>
      <c r="C2049" s="130" t="s">
        <v>280</v>
      </c>
      <c r="D2049" s="152">
        <v>31.826087951660156</v>
      </c>
      <c r="E2049" s="163">
        <v>31.826087951660156</v>
      </c>
    </row>
    <row r="2050" spans="1:5" ht="30">
      <c r="A2050" s="115" t="s">
        <v>4054</v>
      </c>
      <c r="B2050" s="125" t="s">
        <v>4055</v>
      </c>
      <c r="C2050" s="130"/>
      <c r="D2050" s="158">
        <v>0.97103440761566162</v>
      </c>
      <c r="E2050" s="169">
        <v>0.97103440761566162</v>
      </c>
    </row>
    <row r="2051" spans="1:5" ht="30">
      <c r="A2051" s="115" t="s">
        <v>4056</v>
      </c>
      <c r="B2051" s="125" t="s">
        <v>4057</v>
      </c>
      <c r="C2051" s="130" t="s">
        <v>2978</v>
      </c>
      <c r="D2051" s="158">
        <v>0.32378998398780823</v>
      </c>
      <c r="E2051" s="169">
        <v>0.32378998398780823</v>
      </c>
    </row>
    <row r="2052" spans="1:5" ht="30">
      <c r="A2052" s="115" t="s">
        <v>4058</v>
      </c>
      <c r="B2052" s="125" t="s">
        <v>4059</v>
      </c>
      <c r="C2052" s="130" t="s">
        <v>285</v>
      </c>
      <c r="D2052" s="151">
        <v>4.1976399421691895</v>
      </c>
      <c r="E2052" s="162">
        <v>4.1976399421691895</v>
      </c>
    </row>
    <row r="2053" spans="1:5" ht="45">
      <c r="A2053" s="115" t="s">
        <v>4060</v>
      </c>
      <c r="B2053" s="125" t="s">
        <v>4061</v>
      </c>
      <c r="C2053" s="130" t="s">
        <v>3840</v>
      </c>
      <c r="D2053" s="158">
        <v>2.3046117275953293E-2</v>
      </c>
      <c r="E2053" s="169">
        <v>2.3046117275953293E-2</v>
      </c>
    </row>
    <row r="2054" spans="1:5" ht="45">
      <c r="A2054" s="115" t="s">
        <v>4062</v>
      </c>
      <c r="B2054" s="125" t="s">
        <v>4063</v>
      </c>
      <c r="C2054" s="130" t="s">
        <v>3843</v>
      </c>
      <c r="D2054" s="161">
        <v>1.1659787560347468E-5</v>
      </c>
      <c r="E2054" s="172">
        <v>1.1659787560347468E-5</v>
      </c>
    </row>
    <row r="2055" spans="1:5" ht="45">
      <c r="A2055" s="115" t="s">
        <v>4064</v>
      </c>
      <c r="B2055" s="125" t="s">
        <v>4065</v>
      </c>
      <c r="C2055" s="130" t="s">
        <v>50</v>
      </c>
      <c r="D2055" s="158">
        <v>0.50999999046325684</v>
      </c>
      <c r="E2055" s="169">
        <v>0.50999999046325684</v>
      </c>
    </row>
    <row r="2056" spans="1:5" ht="45">
      <c r="A2056" s="115" t="s">
        <v>4066</v>
      </c>
      <c r="B2056" s="125" t="s">
        <v>4067</v>
      </c>
      <c r="C2056" s="130" t="s">
        <v>42</v>
      </c>
      <c r="D2056" s="152">
        <v>81.810768127441406</v>
      </c>
      <c r="E2056" s="163">
        <v>81.810768127441406</v>
      </c>
    </row>
    <row r="2057" spans="1:5" ht="45">
      <c r="A2057" s="115" t="s">
        <v>4068</v>
      </c>
      <c r="B2057" s="125" t="s">
        <v>4069</v>
      </c>
      <c r="C2057" s="130" t="s">
        <v>20</v>
      </c>
      <c r="D2057" s="152">
        <v>41.565353393554688</v>
      </c>
      <c r="E2057" s="163">
        <v>41.565353393554688</v>
      </c>
    </row>
    <row r="2058" spans="1:5" ht="30">
      <c r="A2058" s="115" t="s">
        <v>4070</v>
      </c>
      <c r="B2058" s="125" t="s">
        <v>4071</v>
      </c>
      <c r="C2058" s="130" t="s">
        <v>285</v>
      </c>
      <c r="D2058" s="151">
        <v>7.3982644081115723</v>
      </c>
      <c r="E2058" s="162">
        <v>7.3982644081115723</v>
      </c>
    </row>
    <row r="2059" spans="1:5" ht="45">
      <c r="A2059" s="115" t="s">
        <v>4072</v>
      </c>
      <c r="B2059" s="125" t="s">
        <v>4073</v>
      </c>
      <c r="C2059" s="130" t="s">
        <v>280</v>
      </c>
      <c r="D2059" s="154">
        <v>2579.314697265625</v>
      </c>
      <c r="E2059" s="165">
        <v>2579.314697265625</v>
      </c>
    </row>
    <row r="2060" spans="1:5" ht="45">
      <c r="A2060" s="115" t="s">
        <v>4074</v>
      </c>
      <c r="B2060" s="125" t="s">
        <v>4075</v>
      </c>
      <c r="C2060" s="130" t="s">
        <v>280</v>
      </c>
      <c r="D2060" s="152">
        <v>31.826087951660156</v>
      </c>
      <c r="E2060" s="163">
        <v>31.826087951660156</v>
      </c>
    </row>
    <row r="2061" spans="1:5" ht="45">
      <c r="A2061" s="115" t="s">
        <v>4076</v>
      </c>
      <c r="B2061" s="125" t="s">
        <v>4077</v>
      </c>
      <c r="C2061" s="130"/>
      <c r="D2061" s="158">
        <v>0.97103440761566162</v>
      </c>
      <c r="E2061" s="169">
        <v>0.97103440761566162</v>
      </c>
    </row>
    <row r="2062" spans="1:5" ht="30">
      <c r="A2062" s="115" t="s">
        <v>4078</v>
      </c>
      <c r="B2062" s="125" t="s">
        <v>4079</v>
      </c>
      <c r="C2062" s="130" t="s">
        <v>2978</v>
      </c>
      <c r="D2062" s="158">
        <v>0.32378998398780823</v>
      </c>
      <c r="E2062" s="169">
        <v>0.32378998398780823</v>
      </c>
    </row>
    <row r="2063" spans="1:5" ht="45">
      <c r="A2063" s="115" t="s">
        <v>4080</v>
      </c>
      <c r="B2063" s="125" t="s">
        <v>4081</v>
      </c>
      <c r="C2063" s="130" t="s">
        <v>285</v>
      </c>
      <c r="D2063" s="151">
        <v>4.1976399421691895</v>
      </c>
      <c r="E2063" s="162">
        <v>4.1976399421691895</v>
      </c>
    </row>
    <row r="2064" spans="1:5" ht="45">
      <c r="A2064" s="115" t="s">
        <v>4082</v>
      </c>
      <c r="B2064" s="125" t="s">
        <v>4083</v>
      </c>
      <c r="C2064" s="130" t="s">
        <v>3840</v>
      </c>
      <c r="D2064" s="158">
        <v>2.3046117275953293E-2</v>
      </c>
      <c r="E2064" s="169">
        <v>2.3046117275953293E-2</v>
      </c>
    </row>
    <row r="2065" spans="1:5" ht="45">
      <c r="A2065" s="115" t="s">
        <v>4084</v>
      </c>
      <c r="B2065" s="125" t="s">
        <v>4085</v>
      </c>
      <c r="C2065" s="130" t="s">
        <v>3843</v>
      </c>
      <c r="D2065" s="161">
        <v>1.1659787560347468E-5</v>
      </c>
      <c r="E2065" s="172">
        <v>1.1659787560347468E-5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41.746791839599609</v>
      </c>
      <c r="E2068" s="163">
        <v>41.746791839599609</v>
      </c>
    </row>
    <row r="2069" spans="1:5" ht="30">
      <c r="A2069" s="115" t="s">
        <v>4092</v>
      </c>
      <c r="B2069" s="125" t="s">
        <v>4093</v>
      </c>
      <c r="C2069" s="130" t="s">
        <v>285</v>
      </c>
      <c r="D2069" s="151">
        <v>7.6142692565917969</v>
      </c>
      <c r="E2069" s="162">
        <v>7.6142692565917969</v>
      </c>
    </row>
    <row r="2070" spans="1:5" ht="30">
      <c r="A2070" s="115" t="s">
        <v>4094</v>
      </c>
      <c r="B2070" s="125" t="s">
        <v>4095</v>
      </c>
      <c r="C2070" s="130" t="s">
        <v>280</v>
      </c>
      <c r="D2070" s="154">
        <v>2474.46337890625</v>
      </c>
      <c r="E2070" s="165">
        <v>2474.46337890625</v>
      </c>
    </row>
    <row r="2071" spans="1:5" ht="30">
      <c r="A2071" s="115" t="s">
        <v>4096</v>
      </c>
      <c r="B2071" s="125" t="s">
        <v>4097</v>
      </c>
      <c r="C2071" s="130" t="s">
        <v>280</v>
      </c>
      <c r="D2071" s="152">
        <v>-73.025192260742188</v>
      </c>
      <c r="E2071" s="163">
        <v>-73.025192260742188</v>
      </c>
    </row>
    <row r="2072" spans="1:5" ht="30">
      <c r="A2072" s="115" t="s">
        <v>4098</v>
      </c>
      <c r="B2072" s="125" t="s">
        <v>4099</v>
      </c>
      <c r="C2072" s="130"/>
      <c r="D2072" s="158">
        <v>0.9472585916519165</v>
      </c>
      <c r="E2072" s="169">
        <v>0.9472585916519165</v>
      </c>
    </row>
    <row r="2073" spans="1:5" ht="30">
      <c r="A2073" s="115" t="s">
        <v>4100</v>
      </c>
      <c r="B2073" s="125" t="s">
        <v>4101</v>
      </c>
      <c r="C2073" s="130" t="s">
        <v>2978</v>
      </c>
      <c r="D2073" s="158">
        <v>0.10865271836519241</v>
      </c>
      <c r="E2073" s="169">
        <v>0.10865271836519241</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76.999992370605469</v>
      </c>
      <c r="E2077" s="163">
        <v>76.999992370605469</v>
      </c>
    </row>
    <row r="2078" spans="1:5" ht="45">
      <c r="A2078" s="115" t="s">
        <v>4110</v>
      </c>
      <c r="B2078" s="125" t="s">
        <v>4111</v>
      </c>
      <c r="C2078" s="130" t="s">
        <v>42</v>
      </c>
      <c r="D2078" s="156">
        <v>532.999267578125</v>
      </c>
      <c r="E2078" s="167">
        <v>532.999267578125</v>
      </c>
    </row>
    <row r="2079" spans="1:5" ht="45">
      <c r="A2079" s="115" t="s">
        <v>4112</v>
      </c>
      <c r="B2079" s="125" t="s">
        <v>4113</v>
      </c>
      <c r="C2079" s="130" t="s">
        <v>20</v>
      </c>
      <c r="D2079" s="152">
        <v>55.466407775878906</v>
      </c>
      <c r="E2079" s="163">
        <v>55.466407775878906</v>
      </c>
    </row>
    <row r="2080" spans="1:5" ht="30">
      <c r="A2080" s="115" t="s">
        <v>4114</v>
      </c>
      <c r="B2080" s="125" t="s">
        <v>4115</v>
      </c>
      <c r="C2080" s="130" t="s">
        <v>285</v>
      </c>
      <c r="D2080" s="151">
        <v>6.8496494293212891</v>
      </c>
      <c r="E2080" s="162">
        <v>6.8496494293212891</v>
      </c>
    </row>
    <row r="2081" spans="1:5" ht="30">
      <c r="A2081" s="115" t="s">
        <v>4116</v>
      </c>
      <c r="B2081" s="125" t="s">
        <v>4117</v>
      </c>
      <c r="C2081" s="130" t="s">
        <v>280</v>
      </c>
      <c r="D2081" s="153">
        <v>3483.560546875</v>
      </c>
      <c r="E2081" s="164">
        <v>3483.560546875</v>
      </c>
    </row>
    <row r="2082" spans="1:5" ht="45">
      <c r="A2082" s="115" t="s">
        <v>4118</v>
      </c>
      <c r="B2082" s="125" t="s">
        <v>4119</v>
      </c>
      <c r="C2082" s="130" t="s">
        <v>280</v>
      </c>
      <c r="D2082" s="156">
        <v>936.0718994140625</v>
      </c>
      <c r="E2082" s="167">
        <v>936.0718994140625</v>
      </c>
    </row>
    <row r="2083" spans="1:5" ht="45">
      <c r="A2083" s="115" t="s">
        <v>4120</v>
      </c>
      <c r="B2083" s="125" t="s">
        <v>4121</v>
      </c>
      <c r="C2083" s="130"/>
      <c r="D2083" s="151">
        <v>1.4933910369873047</v>
      </c>
      <c r="E2083" s="162">
        <v>1.4933910369873047</v>
      </c>
    </row>
    <row r="2084" spans="1:5" ht="30">
      <c r="A2084" s="115" t="s">
        <v>4122</v>
      </c>
      <c r="B2084" s="125" t="s">
        <v>4123</v>
      </c>
      <c r="C2084" s="130" t="s">
        <v>2978</v>
      </c>
      <c r="D2084" s="152">
        <v>21.813276290893555</v>
      </c>
      <c r="E2084" s="163">
        <v>21.813276290893555</v>
      </c>
    </row>
    <row r="2085" spans="1:5" ht="45">
      <c r="A2085" s="115" t="s">
        <v>4124</v>
      </c>
      <c r="B2085" s="125" t="s">
        <v>4125</v>
      </c>
      <c r="C2085" s="130" t="s">
        <v>285</v>
      </c>
      <c r="D2085" s="151">
        <v>2.400641918182373</v>
      </c>
      <c r="E2085" s="162">
        <v>2.400641918182373</v>
      </c>
    </row>
    <row r="2086" spans="1:5" ht="45">
      <c r="A2086" s="115" t="s">
        <v>4126</v>
      </c>
      <c r="B2086" s="125" t="s">
        <v>4127</v>
      </c>
      <c r="C2086" s="130" t="s">
        <v>3840</v>
      </c>
      <c r="D2086" s="158">
        <v>7.6869450509548187E-2</v>
      </c>
      <c r="E2086" s="169">
        <v>7.6869450509548187E-2</v>
      </c>
    </row>
    <row r="2087" spans="1:5" ht="45">
      <c r="A2087" s="115" t="s">
        <v>4128</v>
      </c>
      <c r="B2087" s="125" t="s">
        <v>4129</v>
      </c>
      <c r="C2087" s="130" t="s">
        <v>3843</v>
      </c>
      <c r="D2087" s="161">
        <v>3.0182487535057589E-5</v>
      </c>
      <c r="E2087" s="172">
        <v>3.0182487535057589E-5</v>
      </c>
    </row>
    <row r="2088" spans="1:5" ht="30">
      <c r="A2088" s="115" t="s">
        <v>4130</v>
      </c>
      <c r="B2088" s="125" t="s">
        <v>4131</v>
      </c>
      <c r="C2088" s="130" t="s">
        <v>50</v>
      </c>
      <c r="D2088" s="151">
        <v>3.0299997329711914</v>
      </c>
      <c r="E2088" s="162">
        <v>3.0299997329711914</v>
      </c>
    </row>
    <row r="2089" spans="1:5" ht="30">
      <c r="A2089" s="115" t="s">
        <v>4132</v>
      </c>
      <c r="B2089" s="125" t="s">
        <v>4133</v>
      </c>
      <c r="C2089" s="130" t="s">
        <v>42</v>
      </c>
      <c r="D2089" s="156">
        <v>171.42723083496094</v>
      </c>
      <c r="E2089" s="167">
        <v>171.42723083496094</v>
      </c>
    </row>
    <row r="2090" spans="1:5" ht="30">
      <c r="A2090" s="115" t="s">
        <v>4134</v>
      </c>
      <c r="B2090" s="125" t="s">
        <v>4135</v>
      </c>
      <c r="C2090" s="130" t="s">
        <v>20</v>
      </c>
      <c r="D2090" s="152">
        <v>47.436790466308594</v>
      </c>
      <c r="E2090" s="163">
        <v>47.436790466308594</v>
      </c>
    </row>
    <row r="2091" spans="1:5" ht="30">
      <c r="A2091" s="115" t="s">
        <v>4136</v>
      </c>
      <c r="B2091" s="125" t="s">
        <v>4137</v>
      </c>
      <c r="C2091" s="130" t="s">
        <v>285</v>
      </c>
      <c r="D2091" s="151">
        <v>7.1791033744812012</v>
      </c>
      <c r="E2091" s="162">
        <v>7.1791033744812012</v>
      </c>
    </row>
    <row r="2092" spans="1:5" ht="30">
      <c r="A2092" s="115" t="s">
        <v>4138</v>
      </c>
      <c r="B2092" s="125" t="s">
        <v>4139</v>
      </c>
      <c r="C2092" s="130" t="s">
        <v>280</v>
      </c>
      <c r="D2092" s="154">
        <v>2806.521728515625</v>
      </c>
      <c r="E2092" s="165">
        <v>2806.521728515625</v>
      </c>
    </row>
    <row r="2093" spans="1:5" ht="30">
      <c r="A2093" s="115" t="s">
        <v>4140</v>
      </c>
      <c r="B2093" s="125" t="s">
        <v>4141</v>
      </c>
      <c r="C2093" s="130" t="s">
        <v>280</v>
      </c>
      <c r="D2093" s="156">
        <v>259.03329467773437</v>
      </c>
      <c r="E2093" s="167">
        <v>259.03329467773437</v>
      </c>
    </row>
    <row r="2094" spans="1:5" ht="30">
      <c r="A2094" s="115" t="s">
        <v>4142</v>
      </c>
      <c r="B2094" s="125" t="s">
        <v>4143</v>
      </c>
      <c r="C2094" s="130"/>
      <c r="D2094" s="151">
        <v>1.0375374555587769</v>
      </c>
      <c r="E2094" s="162">
        <v>1.0375374555587769</v>
      </c>
    </row>
    <row r="2095" spans="1:5" ht="30">
      <c r="A2095" s="115" t="s">
        <v>4144</v>
      </c>
      <c r="B2095" s="125" t="s">
        <v>4145</v>
      </c>
      <c r="C2095" s="130" t="s">
        <v>2978</v>
      </c>
      <c r="D2095" s="151">
        <v>1.5083191394805908</v>
      </c>
      <c r="E2095" s="162">
        <v>1.5083191394805908</v>
      </c>
    </row>
    <row r="2096" spans="1:5" ht="30">
      <c r="A2096" s="115" t="s">
        <v>4146</v>
      </c>
      <c r="B2096" s="125" t="s">
        <v>4147</v>
      </c>
      <c r="C2096" s="130" t="s">
        <v>285</v>
      </c>
      <c r="D2096" s="151">
        <v>2.1062562465667725</v>
      </c>
      <c r="E2096" s="162">
        <v>2.1062562465667725</v>
      </c>
    </row>
    <row r="2097" spans="1:5" ht="45">
      <c r="A2097" s="115" t="s">
        <v>4148</v>
      </c>
      <c r="B2097" s="125" t="s">
        <v>4149</v>
      </c>
      <c r="C2097" s="130" t="s">
        <v>3840</v>
      </c>
      <c r="D2097" s="158">
        <v>3.1303409487009048E-2</v>
      </c>
      <c r="E2097" s="169">
        <v>3.1303409487009048E-2</v>
      </c>
    </row>
    <row r="2098" spans="1:5" ht="45">
      <c r="A2098" s="115" t="s">
        <v>4150</v>
      </c>
      <c r="B2098" s="125" t="s">
        <v>4151</v>
      </c>
      <c r="C2098" s="130" t="s">
        <v>3843</v>
      </c>
      <c r="D2098" s="161">
        <v>1.4965952686907258E-5</v>
      </c>
      <c r="E2098" s="172">
        <v>1.4965952686907258E-5</v>
      </c>
    </row>
    <row r="2099" spans="1:5" ht="30">
      <c r="A2099" s="115" t="s">
        <v>4152</v>
      </c>
      <c r="B2099" s="125" t="s">
        <v>4153</v>
      </c>
      <c r="C2099" s="130" t="s">
        <v>50</v>
      </c>
      <c r="D2099" s="152">
        <v>27.579999923706055</v>
      </c>
      <c r="E2099" s="163">
        <v>27.579999923706055</v>
      </c>
    </row>
    <row r="2100" spans="1:5" ht="30">
      <c r="A2100" s="115" t="s">
        <v>4154</v>
      </c>
      <c r="B2100" s="125" t="s">
        <v>4155</v>
      </c>
      <c r="C2100" s="130" t="s">
        <v>42</v>
      </c>
      <c r="D2100" s="156">
        <v>385.80230712890625</v>
      </c>
      <c r="E2100" s="167">
        <v>385.80230712890625</v>
      </c>
    </row>
    <row r="2101" spans="1:5" ht="30">
      <c r="A2101" s="115" t="s">
        <v>4156</v>
      </c>
      <c r="B2101" s="125" t="s">
        <v>4157</v>
      </c>
      <c r="C2101" s="130" t="s">
        <v>20</v>
      </c>
      <c r="D2101" s="151">
        <v>4.7915682792663574</v>
      </c>
      <c r="E2101" s="162">
        <v>4.7915682792663574</v>
      </c>
    </row>
    <row r="2102" spans="1:5" ht="30">
      <c r="A2102" s="115" t="s">
        <v>4158</v>
      </c>
      <c r="B2102" s="125" t="s">
        <v>4159</v>
      </c>
      <c r="C2102" s="130" t="s">
        <v>285</v>
      </c>
      <c r="D2102" s="151">
        <v>6.9183673858642578</v>
      </c>
      <c r="E2102" s="162">
        <v>6.9183673858642578</v>
      </c>
    </row>
    <row r="2103" spans="1:5" ht="30">
      <c r="A2103" s="115" t="s">
        <v>4160</v>
      </c>
      <c r="B2103" s="125" t="s">
        <v>4161</v>
      </c>
      <c r="C2103" s="130" t="s">
        <v>280</v>
      </c>
      <c r="D2103" s="153">
        <v>3203.500244140625</v>
      </c>
      <c r="E2103" s="164">
        <v>3203.500244140625</v>
      </c>
    </row>
    <row r="2104" spans="1:5" ht="30">
      <c r="A2104" s="115" t="s">
        <v>4162</v>
      </c>
      <c r="B2104" s="125" t="s">
        <v>4163</v>
      </c>
      <c r="C2104" s="130" t="s">
        <v>280</v>
      </c>
      <c r="D2104" s="156">
        <v>656.01177978515625</v>
      </c>
      <c r="E2104" s="167">
        <v>656.01177978515625</v>
      </c>
    </row>
    <row r="2105" spans="1:5" ht="30">
      <c r="A2105" s="115" t="s">
        <v>4164</v>
      </c>
      <c r="B2105" s="125" t="s">
        <v>4165</v>
      </c>
      <c r="C2105" s="130"/>
      <c r="D2105" s="151">
        <v>1.2205466032028198</v>
      </c>
      <c r="E2105" s="162">
        <v>1.2205466032028198</v>
      </c>
    </row>
    <row r="2106" spans="1:5" ht="30">
      <c r="A2106" s="115" t="s">
        <v>4166</v>
      </c>
      <c r="B2106" s="125" t="s">
        <v>4167</v>
      </c>
      <c r="C2106" s="130" t="s">
        <v>2978</v>
      </c>
      <c r="D2106" s="151">
        <v>9.4502239227294922</v>
      </c>
      <c r="E2106" s="162">
        <v>9.4502239227294922</v>
      </c>
    </row>
    <row r="2107" spans="1:5" ht="30">
      <c r="A2107" s="115" t="s">
        <v>4168</v>
      </c>
      <c r="B2107" s="125" t="s">
        <v>4169</v>
      </c>
      <c r="C2107" s="130" t="s">
        <v>285</v>
      </c>
      <c r="D2107" s="151">
        <v>2.2562932968139648</v>
      </c>
      <c r="E2107" s="162">
        <v>2.2562932968139648</v>
      </c>
    </row>
    <row r="2108" spans="1:5" ht="30">
      <c r="A2108" s="115" t="s">
        <v>4170</v>
      </c>
      <c r="B2108" s="125" t="s">
        <v>4171</v>
      </c>
      <c r="C2108" s="130" t="s">
        <v>3840</v>
      </c>
      <c r="D2108" s="158">
        <v>5.554812029004097E-2</v>
      </c>
      <c r="E2108" s="169">
        <v>5.554812029004097E-2</v>
      </c>
    </row>
    <row r="2109" spans="1:5" ht="30">
      <c r="A2109" s="115" t="s">
        <v>4172</v>
      </c>
      <c r="B2109" s="125" t="s">
        <v>4173</v>
      </c>
      <c r="C2109" s="130" t="s">
        <v>3843</v>
      </c>
      <c r="D2109" s="161">
        <v>2.3790176783222705E-5</v>
      </c>
      <c r="E2109" s="172">
        <v>2.3790176783222705E-5</v>
      </c>
    </row>
    <row r="2110" spans="1:5" ht="30">
      <c r="A2110" s="115" t="s">
        <v>4174</v>
      </c>
      <c r="B2110" s="125" t="s">
        <v>4175</v>
      </c>
      <c r="C2110" s="130" t="s">
        <v>50</v>
      </c>
      <c r="D2110" s="152">
        <v>13.829999923706055</v>
      </c>
      <c r="E2110" s="163">
        <v>13.829999923706055</v>
      </c>
    </row>
    <row r="2111" spans="1:5" ht="30">
      <c r="A2111" s="115" t="s">
        <v>4176</v>
      </c>
      <c r="B2111" s="125" t="s">
        <v>4177</v>
      </c>
      <c r="C2111" s="130" t="s">
        <v>42</v>
      </c>
      <c r="D2111" s="156">
        <v>299.33453369140625</v>
      </c>
      <c r="E2111" s="167">
        <v>299.33453369140625</v>
      </c>
    </row>
    <row r="2112" spans="1:5" ht="30">
      <c r="A2112" s="115" t="s">
        <v>4178</v>
      </c>
      <c r="B2112" s="125" t="s">
        <v>4179</v>
      </c>
      <c r="C2112" s="130" t="s">
        <v>20</v>
      </c>
      <c r="D2112" s="151">
        <v>1.0326868295669556</v>
      </c>
      <c r="E2112" s="162">
        <v>1.0326868295669556</v>
      </c>
    </row>
    <row r="2113" spans="1:5" ht="30">
      <c r="A2113" s="115" t="s">
        <v>4180</v>
      </c>
      <c r="B2113" s="125" t="s">
        <v>4181</v>
      </c>
      <c r="C2113" s="130" t="s">
        <v>285</v>
      </c>
      <c r="D2113" s="151">
        <v>6.9590277671813965</v>
      </c>
      <c r="E2113" s="162">
        <v>6.9590277671813965</v>
      </c>
    </row>
    <row r="2114" spans="1:5" ht="30">
      <c r="A2114" s="115" t="s">
        <v>4182</v>
      </c>
      <c r="B2114" s="125" t="s">
        <v>4183</v>
      </c>
      <c r="C2114" s="130" t="s">
        <v>280</v>
      </c>
      <c r="D2114" s="153">
        <v>3040.000244140625</v>
      </c>
      <c r="E2114" s="164">
        <v>3040.000244140625</v>
      </c>
    </row>
    <row r="2115" spans="1:5" ht="30">
      <c r="A2115" s="115" t="s">
        <v>4184</v>
      </c>
      <c r="B2115" s="125" t="s">
        <v>4185</v>
      </c>
      <c r="C2115" s="130" t="s">
        <v>280</v>
      </c>
      <c r="D2115" s="156">
        <v>492.51168823242187</v>
      </c>
      <c r="E2115" s="167">
        <v>492.51168823242187</v>
      </c>
    </row>
    <row r="2116" spans="1:5" ht="30">
      <c r="A2116" s="115" t="s">
        <v>4186</v>
      </c>
      <c r="B2116" s="125" t="s">
        <v>4187</v>
      </c>
      <c r="C2116" s="130"/>
      <c r="D2116" s="151">
        <v>1.1282526254653931</v>
      </c>
      <c r="E2116" s="162">
        <v>1.1282526254653931</v>
      </c>
    </row>
    <row r="2117" spans="1:5" ht="30">
      <c r="A2117" s="115" t="s">
        <v>4188</v>
      </c>
      <c r="B2117" s="125" t="s">
        <v>4189</v>
      </c>
      <c r="C2117" s="130" t="s">
        <v>2978</v>
      </c>
      <c r="D2117" s="151">
        <v>5.4232778549194336</v>
      </c>
      <c r="E2117" s="162">
        <v>5.4232778549194336</v>
      </c>
    </row>
    <row r="2118" spans="1:5" ht="30">
      <c r="A2118" s="115" t="s">
        <v>4190</v>
      </c>
      <c r="B2118" s="125" t="s">
        <v>4191</v>
      </c>
      <c r="C2118" s="130" t="s">
        <v>285</v>
      </c>
      <c r="D2118" s="151">
        <v>2.2139339447021484</v>
      </c>
      <c r="E2118" s="162">
        <v>2.2139339447021484</v>
      </c>
    </row>
    <row r="2119" spans="1:5" ht="30">
      <c r="A2119" s="115" t="s">
        <v>4192</v>
      </c>
      <c r="B2119" s="125" t="s">
        <v>4193</v>
      </c>
      <c r="C2119" s="130" t="s">
        <v>3840</v>
      </c>
      <c r="D2119" s="158">
        <v>4.4981934130191803E-2</v>
      </c>
      <c r="E2119" s="169">
        <v>4.4981934130191803E-2</v>
      </c>
    </row>
    <row r="2120" spans="1:5" ht="30">
      <c r="A2120" s="115" t="s">
        <v>4194</v>
      </c>
      <c r="B2120" s="125" t="s">
        <v>4195</v>
      </c>
      <c r="C2120" s="130" t="s">
        <v>3843</v>
      </c>
      <c r="D2120" s="161">
        <v>2.014022902585566E-5</v>
      </c>
      <c r="E2120" s="172">
        <v>2.014022902585566E-5</v>
      </c>
    </row>
    <row r="2121" spans="1:5" ht="30">
      <c r="A2121" s="115" t="s">
        <v>4196</v>
      </c>
      <c r="B2121" s="125" t="s">
        <v>4197</v>
      </c>
      <c r="C2121" s="130" t="s">
        <v>50</v>
      </c>
      <c r="D2121" s="151">
        <v>7.0900001525878906</v>
      </c>
      <c r="E2121" s="162">
        <v>7.0900001525878906</v>
      </c>
    </row>
    <row r="2122" spans="1:5" ht="30">
      <c r="A2122" s="115" t="s">
        <v>4198</v>
      </c>
      <c r="B2122" s="125" t="s">
        <v>4199</v>
      </c>
      <c r="C2122" s="130" t="s">
        <v>42</v>
      </c>
      <c r="D2122" s="156">
        <v>243.53385925292969</v>
      </c>
      <c r="E2122" s="167">
        <v>243.53385925292969</v>
      </c>
    </row>
    <row r="2123" spans="1:5" ht="30">
      <c r="A2123" s="115" t="s">
        <v>4200</v>
      </c>
      <c r="B2123" s="125" t="s">
        <v>4201</v>
      </c>
      <c r="C2123" s="130" t="s">
        <v>20</v>
      </c>
      <c r="D2123" s="161">
        <v>2.9418970370898023E-7</v>
      </c>
      <c r="E2123" s="172">
        <v>2.9418970370898023E-7</v>
      </c>
    </row>
    <row r="2124" spans="1:5" ht="30">
      <c r="A2124" s="115" t="s">
        <v>4202</v>
      </c>
      <c r="B2124" s="125" t="s">
        <v>4203</v>
      </c>
      <c r="C2124" s="130" t="s">
        <v>285</v>
      </c>
      <c r="D2124" s="151">
        <v>7.0742058753967285</v>
      </c>
      <c r="E2124" s="162">
        <v>7.0742058753967285</v>
      </c>
    </row>
    <row r="2125" spans="1:5" ht="30">
      <c r="A2125" s="115" t="s">
        <v>4204</v>
      </c>
      <c r="B2125" s="125" t="s">
        <v>4205</v>
      </c>
      <c r="C2125" s="130" t="s">
        <v>280</v>
      </c>
      <c r="D2125" s="154">
        <v>2939.999755859375</v>
      </c>
      <c r="E2125" s="165">
        <v>2939.999755859375</v>
      </c>
    </row>
    <row r="2126" spans="1:5" ht="30">
      <c r="A2126" s="115" t="s">
        <v>4206</v>
      </c>
      <c r="B2126" s="125" t="s">
        <v>4207</v>
      </c>
      <c r="C2126" s="130" t="s">
        <v>280</v>
      </c>
      <c r="D2126" s="156">
        <v>392.5111083984375</v>
      </c>
      <c r="E2126" s="167">
        <v>392.5111083984375</v>
      </c>
    </row>
    <row r="2127" spans="1:5" ht="30">
      <c r="A2127" s="115" t="s">
        <v>4208</v>
      </c>
      <c r="B2127" s="125" t="s">
        <v>4209</v>
      </c>
      <c r="C2127" s="130"/>
      <c r="D2127" s="151">
        <v>1.0856205224990845</v>
      </c>
      <c r="E2127" s="162">
        <v>1.0856205224990845</v>
      </c>
    </row>
    <row r="2128" spans="1:5" ht="30">
      <c r="A2128" s="115" t="s">
        <v>4210</v>
      </c>
      <c r="B2128" s="125" t="s">
        <v>4211</v>
      </c>
      <c r="C2128" s="130" t="s">
        <v>2978</v>
      </c>
      <c r="D2128" s="151">
        <v>3.0542342662811279</v>
      </c>
      <c r="E2128" s="162">
        <v>3.0542342662811279</v>
      </c>
    </row>
    <row r="2129" spans="1:5" ht="30">
      <c r="A2129" s="115" t="s">
        <v>4212</v>
      </c>
      <c r="B2129" s="125" t="s">
        <v>4213</v>
      </c>
      <c r="C2129" s="130" t="s">
        <v>285</v>
      </c>
      <c r="D2129" s="151">
        <v>2.1558527946472168</v>
      </c>
      <c r="E2129" s="162">
        <v>2.1558527946472168</v>
      </c>
    </row>
    <row r="2130" spans="1:5" ht="30">
      <c r="A2130" s="115" t="s">
        <v>4214</v>
      </c>
      <c r="B2130" s="125" t="s">
        <v>4215</v>
      </c>
      <c r="C2130" s="130" t="s">
        <v>3840</v>
      </c>
      <c r="D2130" s="158">
        <v>3.8582842797040939E-2</v>
      </c>
      <c r="E2130" s="169">
        <v>3.8582842797040939E-2</v>
      </c>
    </row>
    <row r="2131" spans="1:5" ht="30">
      <c r="A2131" s="115" t="s">
        <v>4216</v>
      </c>
      <c r="B2131" s="125" t="s">
        <v>4217</v>
      </c>
      <c r="C2131" s="130" t="s">
        <v>3843</v>
      </c>
      <c r="D2131" s="161">
        <v>1.7852902601589449E-5</v>
      </c>
      <c r="E2131" s="172">
        <v>1.7852902601589449E-5</v>
      </c>
    </row>
    <row r="2132" spans="1:5" ht="30">
      <c r="A2132" s="115" t="s">
        <v>4218</v>
      </c>
      <c r="B2132" s="125" t="s">
        <v>4219</v>
      </c>
      <c r="C2132" s="130" t="s">
        <v>50</v>
      </c>
      <c r="D2132" s="151">
        <v>7.0900001525878906</v>
      </c>
      <c r="E2132" s="162">
        <v>7.0900001525878906</v>
      </c>
    </row>
    <row r="2133" spans="1:5" ht="30">
      <c r="A2133" s="115" t="s">
        <v>4220</v>
      </c>
      <c r="B2133" s="125" t="s">
        <v>4221</v>
      </c>
      <c r="C2133" s="130" t="s">
        <v>42</v>
      </c>
      <c r="D2133" s="156">
        <v>243.53385925292969</v>
      </c>
      <c r="E2133" s="167">
        <v>243.53385925292969</v>
      </c>
    </row>
    <row r="2134" spans="1:5" ht="30">
      <c r="A2134" s="115" t="s">
        <v>4222</v>
      </c>
      <c r="B2134" s="125" t="s">
        <v>4223</v>
      </c>
      <c r="C2134" s="130" t="s">
        <v>20</v>
      </c>
      <c r="D2134" s="161">
        <v>2.9418970370898023E-7</v>
      </c>
      <c r="E2134" s="172">
        <v>2.9418970370898023E-7</v>
      </c>
    </row>
    <row r="2135" spans="1:5" ht="30">
      <c r="A2135" s="115" t="s">
        <v>4224</v>
      </c>
      <c r="B2135" s="125" t="s">
        <v>4225</v>
      </c>
      <c r="C2135" s="130" t="s">
        <v>285</v>
      </c>
      <c r="D2135" s="151">
        <v>7.0742058753967285</v>
      </c>
      <c r="E2135" s="162">
        <v>7.0742058753967285</v>
      </c>
    </row>
    <row r="2136" spans="1:5" ht="30">
      <c r="A2136" s="115" t="s">
        <v>4226</v>
      </c>
      <c r="B2136" s="125" t="s">
        <v>4227</v>
      </c>
      <c r="C2136" s="130" t="s">
        <v>280</v>
      </c>
      <c r="D2136" s="154">
        <v>2939.999755859375</v>
      </c>
      <c r="E2136" s="165">
        <v>2939.999755859375</v>
      </c>
    </row>
    <row r="2137" spans="1:5" ht="30">
      <c r="A2137" s="115" t="s">
        <v>4228</v>
      </c>
      <c r="B2137" s="125" t="s">
        <v>4229</v>
      </c>
      <c r="C2137" s="130" t="s">
        <v>280</v>
      </c>
      <c r="D2137" s="156">
        <v>392.5111083984375</v>
      </c>
      <c r="E2137" s="167">
        <v>392.5111083984375</v>
      </c>
    </row>
    <row r="2138" spans="1:5" ht="30">
      <c r="A2138" s="115" t="s">
        <v>4230</v>
      </c>
      <c r="B2138" s="125" t="s">
        <v>4231</v>
      </c>
      <c r="C2138" s="130"/>
      <c r="D2138" s="151">
        <v>1.0856205224990845</v>
      </c>
      <c r="E2138" s="162">
        <v>1.0856205224990845</v>
      </c>
    </row>
    <row r="2139" spans="1:5" ht="30">
      <c r="A2139" s="115" t="s">
        <v>4232</v>
      </c>
      <c r="B2139" s="125" t="s">
        <v>4233</v>
      </c>
      <c r="C2139" s="130" t="s">
        <v>2978</v>
      </c>
      <c r="D2139" s="151">
        <v>3.0542342662811279</v>
      </c>
      <c r="E2139" s="162">
        <v>3.0542342662811279</v>
      </c>
    </row>
    <row r="2140" spans="1:5" ht="30">
      <c r="A2140" s="115" t="s">
        <v>4234</v>
      </c>
      <c r="B2140" s="125" t="s">
        <v>4235</v>
      </c>
      <c r="C2140" s="130" t="s">
        <v>285</v>
      </c>
      <c r="D2140" s="151">
        <v>2.1558527946472168</v>
      </c>
      <c r="E2140" s="162">
        <v>2.1558527946472168</v>
      </c>
    </row>
    <row r="2141" spans="1:5" ht="30">
      <c r="A2141" s="115" t="s">
        <v>4236</v>
      </c>
      <c r="B2141" s="125" t="s">
        <v>4237</v>
      </c>
      <c r="C2141" s="130" t="s">
        <v>3840</v>
      </c>
      <c r="D2141" s="158">
        <v>3.8582842797040939E-2</v>
      </c>
      <c r="E2141" s="169">
        <v>3.8582842797040939E-2</v>
      </c>
    </row>
    <row r="2142" spans="1:5" ht="30">
      <c r="A2142" s="115" t="s">
        <v>4238</v>
      </c>
      <c r="B2142" s="125" t="s">
        <v>4239</v>
      </c>
      <c r="C2142" s="130" t="s">
        <v>3843</v>
      </c>
      <c r="D2142" s="161">
        <v>1.7852902601589449E-5</v>
      </c>
      <c r="E2142" s="172">
        <v>1.7852902601589449E-5</v>
      </c>
    </row>
    <row r="2143" spans="1:5" ht="60">
      <c r="A2143" s="115" t="s">
        <v>4240</v>
      </c>
      <c r="B2143" s="125" t="s">
        <v>4241</v>
      </c>
      <c r="C2143" s="130" t="s">
        <v>50</v>
      </c>
      <c r="D2143" s="152">
        <v>80.491950988769531</v>
      </c>
      <c r="E2143" s="163">
        <v>80.491950988769531</v>
      </c>
    </row>
    <row r="2144" spans="1:5" ht="60">
      <c r="A2144" s="115" t="s">
        <v>4242</v>
      </c>
      <c r="B2144" s="125" t="s">
        <v>4243</v>
      </c>
      <c r="C2144" s="130" t="s">
        <v>42</v>
      </c>
      <c r="D2144" s="156">
        <v>391.00515747070312</v>
      </c>
      <c r="E2144" s="167">
        <v>391.00515747070312</v>
      </c>
    </row>
    <row r="2145" spans="1:5" ht="60">
      <c r="A2145" s="115" t="s">
        <v>4244</v>
      </c>
      <c r="B2145" s="125" t="s">
        <v>4245</v>
      </c>
      <c r="C2145" s="130" t="s">
        <v>20</v>
      </c>
      <c r="D2145" s="152">
        <v>55.076671600341797</v>
      </c>
      <c r="E2145" s="163">
        <v>55.076671600341797</v>
      </c>
    </row>
    <row r="2146" spans="1:5" ht="60">
      <c r="A2146" s="115" t="s">
        <v>4246</v>
      </c>
      <c r="B2146" s="125" t="s">
        <v>4247</v>
      </c>
      <c r="C2146" s="130" t="s">
        <v>285</v>
      </c>
      <c r="D2146" s="151">
        <v>6.3234772682189941</v>
      </c>
      <c r="E2146" s="162">
        <v>6.3234772682189941</v>
      </c>
    </row>
    <row r="2147" spans="1:5" ht="60">
      <c r="A2147" s="115" t="s">
        <v>4248</v>
      </c>
      <c r="B2147" s="125" t="s">
        <v>4249</v>
      </c>
      <c r="C2147" s="130" t="s">
        <v>280</v>
      </c>
      <c r="D2147" s="153">
        <v>3112.74755859375</v>
      </c>
      <c r="E2147" s="164">
        <v>3112.74755859375</v>
      </c>
    </row>
    <row r="2148" spans="1:5" ht="60">
      <c r="A2148" s="115" t="s">
        <v>4250</v>
      </c>
      <c r="B2148" s="125" t="s">
        <v>4251</v>
      </c>
      <c r="C2148" s="130" t="s">
        <v>280</v>
      </c>
      <c r="D2148" s="156">
        <v>565.259033203125</v>
      </c>
      <c r="E2148" s="167">
        <v>565.259033203125</v>
      </c>
    </row>
    <row r="2149" spans="1:5" ht="60">
      <c r="A2149" s="115" t="s">
        <v>4252</v>
      </c>
      <c r="B2149" s="125" t="s">
        <v>4253</v>
      </c>
      <c r="C2149" s="130"/>
      <c r="D2149" s="151">
        <v>1.2467043399810791</v>
      </c>
      <c r="E2149" s="162">
        <v>1.2467043399810791</v>
      </c>
    </row>
    <row r="2150" spans="1:5" ht="60">
      <c r="A2150" s="115" t="s">
        <v>4254</v>
      </c>
      <c r="B2150" s="125" t="s">
        <v>4255</v>
      </c>
      <c r="C2150" s="130" t="s">
        <v>2978</v>
      </c>
      <c r="D2150" s="152">
        <v>29.965494155883789</v>
      </c>
      <c r="E2150" s="163">
        <v>29.965494155883789</v>
      </c>
    </row>
    <row r="2151" spans="1:5" ht="60">
      <c r="A2151" s="115" t="s">
        <v>4256</v>
      </c>
      <c r="B2151" s="125" t="s">
        <v>4257</v>
      </c>
      <c r="C2151" s="130" t="s">
        <v>285</v>
      </c>
      <c r="D2151" s="151">
        <v>2.8679394721984863</v>
      </c>
      <c r="E2151" s="162">
        <v>2.8679394721984863</v>
      </c>
    </row>
    <row r="2152" spans="1:5" ht="60">
      <c r="A2152" s="115" t="s">
        <v>4258</v>
      </c>
      <c r="B2152" s="125" t="s">
        <v>4259</v>
      </c>
      <c r="C2152" s="130" t="s">
        <v>3840</v>
      </c>
      <c r="D2152" s="158">
        <v>6.325087696313858E-2</v>
      </c>
      <c r="E2152" s="169">
        <v>6.325087696313858E-2</v>
      </c>
    </row>
    <row r="2153" spans="1:5" ht="60">
      <c r="A2153" s="115" t="s">
        <v>4260</v>
      </c>
      <c r="B2153" s="125" t="s">
        <v>4261</v>
      </c>
      <c r="C2153" s="130" t="s">
        <v>3843</v>
      </c>
      <c r="D2153" s="161">
        <v>2.4021461285883561E-5</v>
      </c>
      <c r="E2153" s="172">
        <v>2.4021461285883561E-5</v>
      </c>
    </row>
    <row r="2154" spans="1:5" ht="45">
      <c r="A2154" s="115" t="s">
        <v>4262</v>
      </c>
      <c r="B2154" s="125" t="s">
        <v>4263</v>
      </c>
      <c r="C2154" s="130" t="s">
        <v>50</v>
      </c>
      <c r="D2154" s="152">
        <v>81.296867370605469</v>
      </c>
      <c r="E2154" s="163">
        <v>81.296867370605469</v>
      </c>
    </row>
    <row r="2155" spans="1:5" ht="45">
      <c r="A2155" s="115" t="s">
        <v>4264</v>
      </c>
      <c r="B2155" s="125" t="s">
        <v>4265</v>
      </c>
      <c r="C2155" s="130" t="s">
        <v>42</v>
      </c>
      <c r="D2155" s="156">
        <v>296.14309692382813</v>
      </c>
      <c r="E2155" s="167">
        <v>296.14309692382813</v>
      </c>
    </row>
    <row r="2156" spans="1:5" ht="45">
      <c r="A2156" s="115" t="s">
        <v>4266</v>
      </c>
      <c r="B2156" s="125" t="s">
        <v>4267</v>
      </c>
      <c r="C2156" s="130" t="s">
        <v>20</v>
      </c>
      <c r="D2156" s="158">
        <v>0.54126691818237305</v>
      </c>
      <c r="E2156" s="169">
        <v>0.54126691818237305</v>
      </c>
    </row>
    <row r="2157" spans="1:5" ht="45">
      <c r="A2157" s="115" t="s">
        <v>4268</v>
      </c>
      <c r="B2157" s="125" t="s">
        <v>4269</v>
      </c>
      <c r="C2157" s="130" t="s">
        <v>285</v>
      </c>
      <c r="D2157" s="151">
        <v>3.2183184623718262</v>
      </c>
      <c r="E2157" s="162">
        <v>3.2183184623718262</v>
      </c>
    </row>
    <row r="2158" spans="1:5" ht="45">
      <c r="A2158" s="115" t="s">
        <v>4270</v>
      </c>
      <c r="B2158" s="125" t="s">
        <v>4271</v>
      </c>
      <c r="C2158" s="130" t="s">
        <v>280</v>
      </c>
      <c r="D2158" s="154">
        <v>1323.2752685546875</v>
      </c>
      <c r="E2158" s="165">
        <v>1323.2752685546875</v>
      </c>
    </row>
    <row r="2159" spans="1:5" ht="45">
      <c r="A2159" s="115" t="s">
        <v>4272</v>
      </c>
      <c r="B2159" s="125" t="s">
        <v>4273</v>
      </c>
      <c r="C2159" s="130" t="s">
        <v>280</v>
      </c>
      <c r="D2159" s="154">
        <v>-1224.2132568359375</v>
      </c>
      <c r="E2159" s="165">
        <v>-1224.2132568359375</v>
      </c>
    </row>
    <row r="2160" spans="1:5" ht="45">
      <c r="A2160" s="115" t="s">
        <v>4274</v>
      </c>
      <c r="B2160" s="125" t="s">
        <v>4275</v>
      </c>
      <c r="C2160" s="130"/>
      <c r="D2160" s="155">
        <v>0</v>
      </c>
      <c r="E2160" s="166">
        <v>0</v>
      </c>
    </row>
    <row r="2161" spans="1:5" ht="45">
      <c r="A2161" s="115" t="s">
        <v>4276</v>
      </c>
      <c r="B2161" s="125" t="s">
        <v>4277</v>
      </c>
      <c r="C2161" s="130" t="s">
        <v>2978</v>
      </c>
      <c r="D2161" s="156">
        <v>719.97369384765625</v>
      </c>
      <c r="E2161" s="167">
        <v>719.97369384765625</v>
      </c>
    </row>
    <row r="2162" spans="1:5" ht="45">
      <c r="A2162" s="115" t="s">
        <v>4278</v>
      </c>
      <c r="B2162" s="125" t="s">
        <v>4279</v>
      </c>
      <c r="C2162" s="130" t="s">
        <v>285</v>
      </c>
      <c r="D2162" s="151">
        <v>5.6024842262268066</v>
      </c>
      <c r="E2162" s="162">
        <v>5.6024842262268066</v>
      </c>
    </row>
    <row r="2163" spans="1:5" ht="45">
      <c r="A2163" s="115" t="s">
        <v>4280</v>
      </c>
      <c r="B2163" s="125" t="s">
        <v>4281</v>
      </c>
      <c r="C2163" s="130" t="s">
        <v>3840</v>
      </c>
      <c r="D2163" s="158">
        <v>0.55208694934844971</v>
      </c>
      <c r="E2163" s="169">
        <v>0.55208694934844971</v>
      </c>
    </row>
    <row r="2164" spans="1:5" ht="45">
      <c r="A2164" s="115" t="s">
        <v>4282</v>
      </c>
      <c r="B2164" s="125" t="s">
        <v>4283</v>
      </c>
      <c r="C2164" s="130" t="s">
        <v>3843</v>
      </c>
      <c r="D2164" s="161">
        <v>8.727313979761675E-5</v>
      </c>
      <c r="E2164" s="172">
        <v>8.727313979761675E-5</v>
      </c>
    </row>
    <row r="2165" spans="1:5" ht="30">
      <c r="A2165" s="115" t="s">
        <v>4284</v>
      </c>
      <c r="B2165" s="125" t="s">
        <v>4285</v>
      </c>
      <c r="C2165" s="130" t="s">
        <v>50</v>
      </c>
      <c r="D2165" s="151">
        <v>3.0299997329711914</v>
      </c>
      <c r="E2165" s="162">
        <v>3.0299997329711914</v>
      </c>
    </row>
    <row r="2166" spans="1:5" ht="30">
      <c r="A2166" s="115" t="s">
        <v>4286</v>
      </c>
      <c r="B2166" s="125" t="s">
        <v>4287</v>
      </c>
      <c r="C2166" s="130" t="s">
        <v>42</v>
      </c>
      <c r="D2166" s="156">
        <v>171.42723083496094</v>
      </c>
      <c r="E2166" s="167">
        <v>171.42723083496094</v>
      </c>
    </row>
    <row r="2167" spans="1:5" ht="30">
      <c r="A2167" s="115" t="s">
        <v>4288</v>
      </c>
      <c r="B2167" s="125" t="s">
        <v>4289</v>
      </c>
      <c r="C2167" s="130" t="s">
        <v>20</v>
      </c>
      <c r="D2167" s="151">
        <v>1.8534018993377686</v>
      </c>
      <c r="E2167" s="162">
        <v>1.8534018993377686</v>
      </c>
    </row>
    <row r="2168" spans="1:5" ht="30">
      <c r="A2168" s="115" t="s">
        <v>4290</v>
      </c>
      <c r="B2168" s="125" t="s">
        <v>4291</v>
      </c>
      <c r="C2168" s="130" t="s">
        <v>285</v>
      </c>
      <c r="D2168" s="151">
        <v>7.1791033744812012</v>
      </c>
      <c r="E2168" s="162">
        <v>7.1791033744812012</v>
      </c>
    </row>
    <row r="2169" spans="1:5" ht="30">
      <c r="A2169" s="115" t="s">
        <v>4292</v>
      </c>
      <c r="B2169" s="125" t="s">
        <v>4293</v>
      </c>
      <c r="C2169" s="130" t="s">
        <v>280</v>
      </c>
      <c r="D2169" s="154">
        <v>2806.521728515625</v>
      </c>
      <c r="E2169" s="165">
        <v>2806.521728515625</v>
      </c>
    </row>
    <row r="2170" spans="1:5" ht="30">
      <c r="A2170" s="115" t="s">
        <v>4294</v>
      </c>
      <c r="B2170" s="125" t="s">
        <v>4295</v>
      </c>
      <c r="C2170" s="130" t="s">
        <v>280</v>
      </c>
      <c r="D2170" s="156">
        <v>259.03329467773437</v>
      </c>
      <c r="E2170" s="167">
        <v>259.03329467773437</v>
      </c>
    </row>
    <row r="2171" spans="1:5" ht="30">
      <c r="A2171" s="115" t="s">
        <v>4296</v>
      </c>
      <c r="B2171" s="125" t="s">
        <v>4297</v>
      </c>
      <c r="C2171" s="130"/>
      <c r="D2171" s="151">
        <v>1.0375374555587769</v>
      </c>
      <c r="E2171" s="162">
        <v>1.0375374555587769</v>
      </c>
    </row>
    <row r="2172" spans="1:5" ht="30">
      <c r="A2172" s="115" t="s">
        <v>4298</v>
      </c>
      <c r="B2172" s="125" t="s">
        <v>4299</v>
      </c>
      <c r="C2172" s="130" t="s">
        <v>2978</v>
      </c>
      <c r="D2172" s="151">
        <v>1.5083191394805908</v>
      </c>
      <c r="E2172" s="162">
        <v>1.5083191394805908</v>
      </c>
    </row>
    <row r="2173" spans="1:5" ht="30">
      <c r="A2173" s="115" t="s">
        <v>4300</v>
      </c>
      <c r="B2173" s="125" t="s">
        <v>4301</v>
      </c>
      <c r="C2173" s="130" t="s">
        <v>285</v>
      </c>
      <c r="D2173" s="151">
        <v>2.1062562465667725</v>
      </c>
      <c r="E2173" s="162">
        <v>2.1062562465667725</v>
      </c>
    </row>
    <row r="2174" spans="1:5" ht="30">
      <c r="A2174" s="115" t="s">
        <v>4302</v>
      </c>
      <c r="B2174" s="125" t="s">
        <v>4303</v>
      </c>
      <c r="C2174" s="130" t="s">
        <v>3840</v>
      </c>
      <c r="D2174" s="158">
        <v>3.1303409487009048E-2</v>
      </c>
      <c r="E2174" s="169">
        <v>3.1303409487009048E-2</v>
      </c>
    </row>
    <row r="2175" spans="1:5" ht="30">
      <c r="A2175" s="115" t="s">
        <v>4304</v>
      </c>
      <c r="B2175" s="125" t="s">
        <v>4305</v>
      </c>
      <c r="C2175" s="130" t="s">
        <v>3843</v>
      </c>
      <c r="D2175" s="161">
        <v>1.4965952686907258E-5</v>
      </c>
      <c r="E2175" s="172">
        <v>1.4965952686907258E-5</v>
      </c>
    </row>
    <row r="2176" spans="1:5" ht="45">
      <c r="A2176" s="115" t="s">
        <v>4306</v>
      </c>
      <c r="B2176" s="125" t="s">
        <v>4307</v>
      </c>
      <c r="C2176" s="130" t="s">
        <v>50</v>
      </c>
      <c r="D2176" s="152">
        <v>27.579999923706055</v>
      </c>
      <c r="E2176" s="163">
        <v>27.579999923706055</v>
      </c>
    </row>
    <row r="2177" spans="1:5" ht="45">
      <c r="A2177" s="115" t="s">
        <v>4308</v>
      </c>
      <c r="B2177" s="125" t="s">
        <v>4309</v>
      </c>
      <c r="C2177" s="130" t="s">
        <v>42</v>
      </c>
      <c r="D2177" s="156">
        <v>385.80230712890625</v>
      </c>
      <c r="E2177" s="167">
        <v>385.80230712890625</v>
      </c>
    </row>
    <row r="2178" spans="1:5" ht="45">
      <c r="A2178" s="115" t="s">
        <v>4310</v>
      </c>
      <c r="B2178" s="125" t="s">
        <v>4311</v>
      </c>
      <c r="C2178" s="130" t="s">
        <v>20</v>
      </c>
      <c r="D2178" s="151">
        <v>4.7915682792663574</v>
      </c>
      <c r="E2178" s="162">
        <v>4.7915682792663574</v>
      </c>
    </row>
    <row r="2179" spans="1:5" ht="45">
      <c r="A2179" s="115" t="s">
        <v>4312</v>
      </c>
      <c r="B2179" s="125" t="s">
        <v>4313</v>
      </c>
      <c r="C2179" s="130" t="s">
        <v>285</v>
      </c>
      <c r="D2179" s="151">
        <v>6.9183673858642578</v>
      </c>
      <c r="E2179" s="162">
        <v>6.9183673858642578</v>
      </c>
    </row>
    <row r="2180" spans="1:5" ht="45">
      <c r="A2180" s="115" t="s">
        <v>4314</v>
      </c>
      <c r="B2180" s="125" t="s">
        <v>4315</v>
      </c>
      <c r="C2180" s="130" t="s">
        <v>280</v>
      </c>
      <c r="D2180" s="153">
        <v>3203.500244140625</v>
      </c>
      <c r="E2180" s="164">
        <v>3203.500244140625</v>
      </c>
    </row>
    <row r="2181" spans="1:5" ht="45">
      <c r="A2181" s="115" t="s">
        <v>4316</v>
      </c>
      <c r="B2181" s="125" t="s">
        <v>4317</v>
      </c>
      <c r="C2181" s="130" t="s">
        <v>280</v>
      </c>
      <c r="D2181" s="156">
        <v>656.01177978515625</v>
      </c>
      <c r="E2181" s="167">
        <v>656.01177978515625</v>
      </c>
    </row>
    <row r="2182" spans="1:5" ht="45">
      <c r="A2182" s="115" t="s">
        <v>4318</v>
      </c>
      <c r="B2182" s="125" t="s">
        <v>4319</v>
      </c>
      <c r="C2182" s="130"/>
      <c r="D2182" s="151">
        <v>1.2205466032028198</v>
      </c>
      <c r="E2182" s="162">
        <v>1.2205466032028198</v>
      </c>
    </row>
    <row r="2183" spans="1:5" ht="45">
      <c r="A2183" s="115" t="s">
        <v>4320</v>
      </c>
      <c r="B2183" s="125" t="s">
        <v>4321</v>
      </c>
      <c r="C2183" s="130" t="s">
        <v>2978</v>
      </c>
      <c r="D2183" s="151">
        <v>9.4502239227294922</v>
      </c>
      <c r="E2183" s="162">
        <v>9.4502239227294922</v>
      </c>
    </row>
    <row r="2184" spans="1:5" ht="45">
      <c r="A2184" s="115" t="s">
        <v>4322</v>
      </c>
      <c r="B2184" s="125" t="s">
        <v>4323</v>
      </c>
      <c r="C2184" s="130" t="s">
        <v>285</v>
      </c>
      <c r="D2184" s="151">
        <v>2.2562932968139648</v>
      </c>
      <c r="E2184" s="162">
        <v>2.2562932968139648</v>
      </c>
    </row>
    <row r="2185" spans="1:5" ht="45">
      <c r="A2185" s="115" t="s">
        <v>4324</v>
      </c>
      <c r="B2185" s="125" t="s">
        <v>4325</v>
      </c>
      <c r="C2185" s="130" t="s">
        <v>3840</v>
      </c>
      <c r="D2185" s="158">
        <v>5.554812029004097E-2</v>
      </c>
      <c r="E2185" s="169">
        <v>5.554812029004097E-2</v>
      </c>
    </row>
    <row r="2186" spans="1:5" ht="45">
      <c r="A2186" s="115" t="s">
        <v>4326</v>
      </c>
      <c r="B2186" s="125" t="s">
        <v>4327</v>
      </c>
      <c r="C2186" s="130" t="s">
        <v>3843</v>
      </c>
      <c r="D2186" s="161">
        <v>2.3790176783222705E-5</v>
      </c>
      <c r="E2186" s="172">
        <v>2.3790176783222705E-5</v>
      </c>
    </row>
    <row r="2187" spans="1:5" ht="30">
      <c r="A2187" s="115" t="s">
        <v>4328</v>
      </c>
      <c r="B2187" s="125" t="s">
        <v>4329</v>
      </c>
      <c r="C2187" s="130" t="s">
        <v>50</v>
      </c>
      <c r="D2187" s="151">
        <v>1.2899999618530273</v>
      </c>
      <c r="E2187" s="162">
        <v>1.2899999618530273</v>
      </c>
    </row>
    <row r="2188" spans="1:5" ht="30">
      <c r="A2188" s="115" t="s">
        <v>4330</v>
      </c>
      <c r="B2188" s="125" t="s">
        <v>4331</v>
      </c>
      <c r="C2188" s="130" t="s">
        <v>42</v>
      </c>
      <c r="D2188" s="156">
        <v>109.14821624755859</v>
      </c>
      <c r="E2188" s="167">
        <v>109.14821624755859</v>
      </c>
    </row>
    <row r="2189" spans="1:5" ht="30">
      <c r="A2189" s="115" t="s">
        <v>4332</v>
      </c>
      <c r="B2189" s="125" t="s">
        <v>4333</v>
      </c>
      <c r="C2189" s="130" t="s">
        <v>20</v>
      </c>
      <c r="D2189" s="151">
        <v>2.1020009517669678</v>
      </c>
      <c r="E2189" s="162">
        <v>2.1020009517669678</v>
      </c>
    </row>
    <row r="2190" spans="1:5" ht="30">
      <c r="A2190" s="115" t="s">
        <v>4334</v>
      </c>
      <c r="B2190" s="125" t="s">
        <v>4335</v>
      </c>
      <c r="C2190" s="130" t="s">
        <v>285</v>
      </c>
      <c r="D2190" s="151">
        <v>7.2858881950378418</v>
      </c>
      <c r="E2190" s="162">
        <v>7.2858881950378418</v>
      </c>
    </row>
    <row r="2191" spans="1:5" ht="30">
      <c r="A2191" s="115" t="s">
        <v>4336</v>
      </c>
      <c r="B2191" s="125" t="s">
        <v>4337</v>
      </c>
      <c r="C2191" s="130" t="s">
        <v>280</v>
      </c>
      <c r="D2191" s="154">
        <v>2691.061767578125</v>
      </c>
      <c r="E2191" s="165">
        <v>2691.061767578125</v>
      </c>
    </row>
    <row r="2192" spans="1:5" ht="30">
      <c r="A2192" s="115" t="s">
        <v>4338</v>
      </c>
      <c r="B2192" s="125" t="s">
        <v>4339</v>
      </c>
      <c r="C2192" s="130" t="s">
        <v>280</v>
      </c>
      <c r="D2192" s="156">
        <v>143.57315063476562</v>
      </c>
      <c r="E2192" s="167">
        <v>143.57315063476562</v>
      </c>
    </row>
    <row r="2193" spans="1:5" ht="30">
      <c r="A2193" s="115" t="s">
        <v>4340</v>
      </c>
      <c r="B2193" s="125" t="s">
        <v>4341</v>
      </c>
      <c r="C2193" s="130"/>
      <c r="D2193" s="151">
        <v>1.0021264553070068</v>
      </c>
      <c r="E2193" s="162">
        <v>1.0021264553070068</v>
      </c>
    </row>
    <row r="2194" spans="1:5" ht="30">
      <c r="A2194" s="115" t="s">
        <v>4342</v>
      </c>
      <c r="B2194" s="125" t="s">
        <v>4343</v>
      </c>
      <c r="C2194" s="130" t="s">
        <v>2978</v>
      </c>
      <c r="D2194" s="158">
        <v>0.74422764778137207</v>
      </c>
      <c r="E2194" s="169">
        <v>0.74422764778137207</v>
      </c>
    </row>
    <row r="2195" spans="1:5" ht="30">
      <c r="A2195" s="115" t="s">
        <v>4344</v>
      </c>
      <c r="B2195" s="125" t="s">
        <v>4345</v>
      </c>
      <c r="C2195" s="130" t="s">
        <v>285</v>
      </c>
      <c r="D2195" s="151">
        <v>2.0529894828796387</v>
      </c>
      <c r="E2195" s="162">
        <v>2.0529894828796387</v>
      </c>
    </row>
    <row r="2196" spans="1:5" ht="30">
      <c r="A2196" s="115" t="s">
        <v>4346</v>
      </c>
      <c r="B2196" s="125" t="s">
        <v>4347</v>
      </c>
      <c r="C2196" s="130" t="s">
        <v>3840</v>
      </c>
      <c r="D2196" s="158">
        <v>2.5688953697681427E-2</v>
      </c>
      <c r="E2196" s="169">
        <v>2.5688953697681427E-2</v>
      </c>
    </row>
    <row r="2197" spans="1:5" ht="30">
      <c r="A2197" s="115" t="s">
        <v>4348</v>
      </c>
      <c r="B2197" s="125" t="s">
        <v>4349</v>
      </c>
      <c r="C2197" s="130" t="s">
        <v>3843</v>
      </c>
      <c r="D2197" s="161">
        <v>1.260275712411385E-5</v>
      </c>
      <c r="E2197" s="172">
        <v>1.260275712411385E-5</v>
      </c>
    </row>
    <row r="2198" spans="1:5" ht="30">
      <c r="A2198" s="115" t="s">
        <v>4350</v>
      </c>
      <c r="B2198" s="125" t="s">
        <v>4351</v>
      </c>
      <c r="C2198" s="130" t="s">
        <v>50</v>
      </c>
      <c r="D2198" s="158">
        <v>0.50999999046325684</v>
      </c>
      <c r="E2198" s="169">
        <v>0.50999999046325684</v>
      </c>
    </row>
    <row r="2199" spans="1:5" ht="30">
      <c r="A2199" s="115" t="s">
        <v>4352</v>
      </c>
      <c r="B2199" s="125" t="s">
        <v>4353</v>
      </c>
      <c r="C2199" s="130" t="s">
        <v>42</v>
      </c>
      <c r="D2199" s="152">
        <v>81.810768127441406</v>
      </c>
      <c r="E2199" s="163">
        <v>81.810768127441406</v>
      </c>
    </row>
    <row r="2200" spans="1:5" ht="30">
      <c r="A2200" s="115" t="s">
        <v>4354</v>
      </c>
      <c r="B2200" s="125" t="s">
        <v>4355</v>
      </c>
      <c r="C2200" s="130" t="s">
        <v>20</v>
      </c>
      <c r="D2200" s="151">
        <v>1.9160360097885132</v>
      </c>
      <c r="E2200" s="162">
        <v>1.9160360097885132</v>
      </c>
    </row>
    <row r="2201" spans="1:5" ht="30">
      <c r="A2201" s="115" t="s">
        <v>4356</v>
      </c>
      <c r="B2201" s="125" t="s">
        <v>4357</v>
      </c>
      <c r="C2201" s="130" t="s">
        <v>285</v>
      </c>
      <c r="D2201" s="151">
        <v>7.3982644081115723</v>
      </c>
      <c r="E2201" s="162">
        <v>7.3982644081115723</v>
      </c>
    </row>
    <row r="2202" spans="1:5" ht="30">
      <c r="A2202" s="115" t="s">
        <v>4358</v>
      </c>
      <c r="B2202" s="125" t="s">
        <v>4359</v>
      </c>
      <c r="C2202" s="130" t="s">
        <v>280</v>
      </c>
      <c r="D2202" s="154">
        <v>2579.314697265625</v>
      </c>
      <c r="E2202" s="165">
        <v>2579.314697265625</v>
      </c>
    </row>
    <row r="2203" spans="1:5" ht="30">
      <c r="A2203" s="115" t="s">
        <v>4360</v>
      </c>
      <c r="B2203" s="125" t="s">
        <v>4361</v>
      </c>
      <c r="C2203" s="130" t="s">
        <v>280</v>
      </c>
      <c r="D2203" s="152">
        <v>31.826087951660156</v>
      </c>
      <c r="E2203" s="163">
        <v>31.826087951660156</v>
      </c>
    </row>
    <row r="2204" spans="1:5" ht="30">
      <c r="A2204" s="115" t="s">
        <v>4362</v>
      </c>
      <c r="B2204" s="125" t="s">
        <v>4363</v>
      </c>
      <c r="C2204" s="130"/>
      <c r="D2204" s="158">
        <v>0.97103440761566162</v>
      </c>
      <c r="E2204" s="169">
        <v>0.97103440761566162</v>
      </c>
    </row>
    <row r="2205" spans="1:5" ht="30">
      <c r="A2205" s="115" t="s">
        <v>4364</v>
      </c>
      <c r="B2205" s="125" t="s">
        <v>4365</v>
      </c>
      <c r="C2205" s="130" t="s">
        <v>2978</v>
      </c>
      <c r="D2205" s="158">
        <v>0.32378998398780823</v>
      </c>
      <c r="E2205" s="169">
        <v>0.32378998398780823</v>
      </c>
    </row>
    <row r="2206" spans="1:5" ht="30">
      <c r="A2206" s="115" t="s">
        <v>4366</v>
      </c>
      <c r="B2206" s="125" t="s">
        <v>4367</v>
      </c>
      <c r="C2206" s="130" t="s">
        <v>285</v>
      </c>
      <c r="D2206" s="151">
        <v>4.1976399421691895</v>
      </c>
      <c r="E2206" s="162">
        <v>4.1976399421691895</v>
      </c>
    </row>
    <row r="2207" spans="1:5" ht="30">
      <c r="A2207" s="115" t="s">
        <v>4368</v>
      </c>
      <c r="B2207" s="125" t="s">
        <v>4369</v>
      </c>
      <c r="C2207" s="130" t="s">
        <v>3840</v>
      </c>
      <c r="D2207" s="158">
        <v>2.3046117275953293E-2</v>
      </c>
      <c r="E2207" s="169">
        <v>2.3046117275953293E-2</v>
      </c>
    </row>
    <row r="2208" spans="1:5" ht="30">
      <c r="A2208" s="115" t="s">
        <v>4370</v>
      </c>
      <c r="B2208" s="125" t="s">
        <v>4371</v>
      </c>
      <c r="C2208" s="130" t="s">
        <v>3843</v>
      </c>
      <c r="D2208" s="161">
        <v>1.1659787560347468E-5</v>
      </c>
      <c r="E2208" s="172">
        <v>1.1659787560347468E-5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41.860187530517578</v>
      </c>
      <c r="E2211" s="163">
        <v>41.860187530517578</v>
      </c>
    </row>
    <row r="2212" spans="1:5" ht="45">
      <c r="A2212" s="115" t="s">
        <v>4378</v>
      </c>
      <c r="B2212" s="125" t="s">
        <v>4379</v>
      </c>
      <c r="C2212" s="130" t="s">
        <v>285</v>
      </c>
      <c r="D2212" s="151">
        <v>7.5972628593444824</v>
      </c>
      <c r="E2212" s="162">
        <v>7.5972628593444824</v>
      </c>
    </row>
    <row r="2213" spans="1:5" ht="45">
      <c r="A2213" s="115" t="s">
        <v>4380</v>
      </c>
      <c r="B2213" s="125" t="s">
        <v>4381</v>
      </c>
      <c r="C2213" s="130" t="s">
        <v>280</v>
      </c>
      <c r="D2213" s="154">
        <v>2468.888671875</v>
      </c>
      <c r="E2213" s="165">
        <v>2468.888671875</v>
      </c>
    </row>
    <row r="2214" spans="1:5" ht="45">
      <c r="A2214" s="115" t="s">
        <v>4382</v>
      </c>
      <c r="B2214" s="125" t="s">
        <v>4383</v>
      </c>
      <c r="C2214" s="130" t="s">
        <v>280</v>
      </c>
      <c r="D2214" s="152">
        <v>-78.599861145019531</v>
      </c>
      <c r="E2214" s="163">
        <v>-78.599861145019531</v>
      </c>
    </row>
    <row r="2215" spans="1:5" ht="45">
      <c r="A2215" s="115" t="s">
        <v>4384</v>
      </c>
      <c r="B2215" s="125" t="s">
        <v>4385</v>
      </c>
      <c r="C2215" s="130"/>
      <c r="D2215" s="158">
        <v>0.94490706920623779</v>
      </c>
      <c r="E2215" s="169">
        <v>0.94490706920623779</v>
      </c>
    </row>
    <row r="2216" spans="1:5" ht="45">
      <c r="A2216" s="115" t="s">
        <v>4386</v>
      </c>
      <c r="B2216" s="125" t="s">
        <v>4387</v>
      </c>
      <c r="C2216" s="130" t="s">
        <v>2978</v>
      </c>
      <c r="D2216" s="158">
        <v>0.10892308503389359</v>
      </c>
      <c r="E2216" s="169">
        <v>0.10892308503389359</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81.296867370605469</v>
      </c>
      <c r="E2220" s="163">
        <v>81.296867370605469</v>
      </c>
    </row>
    <row r="2221" spans="1:5" ht="60">
      <c r="A2221" s="115" t="s">
        <v>4396</v>
      </c>
      <c r="B2221" s="125" t="s">
        <v>4397</v>
      </c>
      <c r="C2221" s="130" t="s">
        <v>42</v>
      </c>
      <c r="D2221" s="156">
        <v>249.98049926757812</v>
      </c>
      <c r="E2221" s="167">
        <v>249.98049926757812</v>
      </c>
    </row>
    <row r="2222" spans="1:5" ht="60">
      <c r="A2222" s="115" t="s">
        <v>4398</v>
      </c>
      <c r="B2222" s="125" t="s">
        <v>4399</v>
      </c>
      <c r="C2222" s="130" t="s">
        <v>20</v>
      </c>
      <c r="D2222" s="152">
        <v>54.667934417724609</v>
      </c>
      <c r="E2222" s="163">
        <v>54.667934417724609</v>
      </c>
    </row>
    <row r="2223" spans="1:5" ht="60">
      <c r="A2223" s="115" t="s">
        <v>4400</v>
      </c>
      <c r="B2223" s="125" t="s">
        <v>4401</v>
      </c>
      <c r="C2223" s="130" t="s">
        <v>285</v>
      </c>
      <c r="D2223" s="151">
        <v>2.7832546234130859</v>
      </c>
      <c r="E2223" s="162">
        <v>2.7832546234130859</v>
      </c>
    </row>
    <row r="2224" spans="1:5" ht="60">
      <c r="A2224" s="115" t="s">
        <v>4402</v>
      </c>
      <c r="B2224" s="125" t="s">
        <v>4403</v>
      </c>
      <c r="C2224" s="130" t="s">
        <v>280</v>
      </c>
      <c r="D2224" s="154">
        <v>1085.663818359375</v>
      </c>
      <c r="E2224" s="165">
        <v>1085.663818359375</v>
      </c>
    </row>
    <row r="2225" spans="1:5" ht="60">
      <c r="A2225" s="115" t="s">
        <v>4404</v>
      </c>
      <c r="B2225" s="125" t="s">
        <v>4405</v>
      </c>
      <c r="C2225" s="130" t="s">
        <v>280</v>
      </c>
      <c r="D2225" s="154">
        <v>-1461.82470703125</v>
      </c>
      <c r="E2225" s="165">
        <v>-1461.82470703125</v>
      </c>
    </row>
    <row r="2226" spans="1:5" ht="60">
      <c r="A2226" s="115" t="s">
        <v>4406</v>
      </c>
      <c r="B2226" s="125" t="s">
        <v>4407</v>
      </c>
      <c r="C2226" s="130"/>
      <c r="D2226" s="158">
        <v>-0.16576850414276123</v>
      </c>
      <c r="E2226" s="169">
        <v>-0.16576850414276123</v>
      </c>
    </row>
    <row r="2227" spans="1:5" ht="60">
      <c r="A2227" s="115" t="s">
        <v>4408</v>
      </c>
      <c r="B2227" s="125" t="s">
        <v>4409</v>
      </c>
      <c r="C2227" s="130" t="s">
        <v>2978</v>
      </c>
      <c r="D2227" s="156">
        <v>803.69586181640625</v>
      </c>
      <c r="E2227" s="167">
        <v>803.69586181640625</v>
      </c>
    </row>
    <row r="2228" spans="1:5" ht="60">
      <c r="A2228" s="115" t="s">
        <v>4410</v>
      </c>
      <c r="B2228" s="125" t="s">
        <v>4411</v>
      </c>
      <c r="C2228" s="130" t="s">
        <v>285</v>
      </c>
      <c r="D2228" s="151">
        <v>4.8115472793579102</v>
      </c>
      <c r="E2228" s="162">
        <v>4.8115472793579102</v>
      </c>
    </row>
    <row r="2229" spans="1:5" ht="60">
      <c r="A2229" s="115" t="s">
        <v>4412</v>
      </c>
      <c r="B2229" s="125" t="s">
        <v>4413</v>
      </c>
      <c r="C2229" s="130" t="s">
        <v>3840</v>
      </c>
      <c r="D2229" s="158">
        <v>0.62361055612564087</v>
      </c>
      <c r="E2229" s="169">
        <v>0.62361055612564087</v>
      </c>
    </row>
    <row r="2230" spans="1:5" ht="60">
      <c r="A2230" s="115" t="s">
        <v>4414</v>
      </c>
      <c r="B2230" s="125" t="s">
        <v>4415</v>
      </c>
      <c r="C2230" s="130" t="s">
        <v>3843</v>
      </c>
      <c r="D2230" s="159">
        <v>1.0697653488023207E-4</v>
      </c>
      <c r="E2230" s="170">
        <v>1.0697653488023207E-4</v>
      </c>
    </row>
    <row r="2231" spans="1:5" ht="45">
      <c r="A2231" s="115" t="s">
        <v>4416</v>
      </c>
      <c r="B2231" s="125" t="s">
        <v>4417</v>
      </c>
      <c r="C2231" s="130" t="s">
        <v>50</v>
      </c>
      <c r="D2231" s="152">
        <v>77.770004272460938</v>
      </c>
      <c r="E2231" s="163">
        <v>77.770004272460938</v>
      </c>
    </row>
    <row r="2232" spans="1:5" ht="60">
      <c r="A2232" s="115" t="s">
        <v>4418</v>
      </c>
      <c r="B2232" s="125" t="s">
        <v>4419</v>
      </c>
      <c r="C2232" s="130" t="s">
        <v>42</v>
      </c>
      <c r="D2232" s="156">
        <v>442.53292846679687</v>
      </c>
      <c r="E2232" s="167">
        <v>442.53292846679687</v>
      </c>
    </row>
    <row r="2233" spans="1:5" ht="60">
      <c r="A2233" s="115" t="s">
        <v>4420</v>
      </c>
      <c r="B2233" s="125" t="s">
        <v>4421</v>
      </c>
      <c r="C2233" s="130" t="s">
        <v>20</v>
      </c>
      <c r="D2233" s="152">
        <v>56.026676177978516</v>
      </c>
      <c r="E2233" s="163">
        <v>56.026676177978516</v>
      </c>
    </row>
    <row r="2234" spans="1:5" ht="45">
      <c r="A2234" s="115" t="s">
        <v>4422</v>
      </c>
      <c r="B2234" s="125" t="s">
        <v>4423</v>
      </c>
      <c r="C2234" s="130" t="s">
        <v>285</v>
      </c>
      <c r="D2234" s="151">
        <v>6.5475559234619141</v>
      </c>
      <c r="E2234" s="162">
        <v>6.5475559234619141</v>
      </c>
    </row>
    <row r="2235" spans="1:5" ht="45">
      <c r="A2235" s="115" t="s">
        <v>4424</v>
      </c>
      <c r="B2235" s="125" t="s">
        <v>4425</v>
      </c>
      <c r="C2235" s="130" t="s">
        <v>280</v>
      </c>
      <c r="D2235" s="153">
        <v>3257.352294921875</v>
      </c>
      <c r="E2235" s="164">
        <v>3257.352294921875</v>
      </c>
    </row>
    <row r="2236" spans="1:5" ht="60">
      <c r="A2236" s="115" t="s">
        <v>4426</v>
      </c>
      <c r="B2236" s="125" t="s">
        <v>4427</v>
      </c>
      <c r="C2236" s="130" t="s">
        <v>280</v>
      </c>
      <c r="D2236" s="156">
        <v>709.86376953125</v>
      </c>
      <c r="E2236" s="167">
        <v>709.86376953125</v>
      </c>
    </row>
    <row r="2237" spans="1:5" ht="60">
      <c r="A2237" s="115" t="s">
        <v>4428</v>
      </c>
      <c r="B2237" s="125" t="s">
        <v>4429</v>
      </c>
      <c r="C2237" s="130"/>
      <c r="D2237" s="151">
        <v>1.3403944969177246</v>
      </c>
      <c r="E2237" s="162">
        <v>1.3403944969177246</v>
      </c>
    </row>
    <row r="2238" spans="1:5" ht="45">
      <c r="A2238" s="115" t="s">
        <v>4430</v>
      </c>
      <c r="B2238" s="125" t="s">
        <v>4431</v>
      </c>
      <c r="C2238" s="130" t="s">
        <v>2978</v>
      </c>
      <c r="D2238" s="152">
        <v>25.750556945800781</v>
      </c>
      <c r="E2238" s="163">
        <v>25.750556945800781</v>
      </c>
    </row>
    <row r="2239" spans="1:5" ht="60">
      <c r="A2239" s="115" t="s">
        <v>4432</v>
      </c>
      <c r="B2239" s="125" t="s">
        <v>4433</v>
      </c>
      <c r="C2239" s="130" t="s">
        <v>285</v>
      </c>
      <c r="D2239" s="151">
        <v>2.5556790828704834</v>
      </c>
      <c r="E2239" s="162">
        <v>2.5556790828704834</v>
      </c>
    </row>
    <row r="2240" spans="1:5" ht="60">
      <c r="A2240" s="115" t="s">
        <v>4434</v>
      </c>
      <c r="B2240" s="125" t="s">
        <v>4435</v>
      </c>
      <c r="C2240" s="130" t="s">
        <v>3840</v>
      </c>
      <c r="D2240" s="158">
        <v>6.7107744514942169E-2</v>
      </c>
      <c r="E2240" s="169">
        <v>6.7107744514942169E-2</v>
      </c>
    </row>
    <row r="2241" spans="1:5" ht="60">
      <c r="A2241" s="115" t="s">
        <v>4436</v>
      </c>
      <c r="B2241" s="125" t="s">
        <v>4437</v>
      </c>
      <c r="C2241" s="130" t="s">
        <v>3843</v>
      </c>
      <c r="D2241" s="161">
        <v>2.6306392101105303E-5</v>
      </c>
      <c r="E2241" s="172">
        <v>2.6306392101105303E-5</v>
      </c>
    </row>
    <row r="2242" spans="1:5" ht="45">
      <c r="A2242" s="115" t="s">
        <v>4438</v>
      </c>
      <c r="B2242" s="125" t="s">
        <v>4439</v>
      </c>
      <c r="C2242" s="130" t="s">
        <v>50</v>
      </c>
      <c r="D2242" s="152">
        <v>76.999992370605469</v>
      </c>
      <c r="E2242" s="163">
        <v>76.999992370605469</v>
      </c>
    </row>
    <row r="2243" spans="1:5" ht="45">
      <c r="A2243" s="115" t="s">
        <v>4440</v>
      </c>
      <c r="B2243" s="125" t="s">
        <v>4441</v>
      </c>
      <c r="C2243" s="130" t="s">
        <v>42</v>
      </c>
      <c r="D2243" s="156">
        <v>532.999267578125</v>
      </c>
      <c r="E2243" s="167">
        <v>532.999267578125</v>
      </c>
    </row>
    <row r="2244" spans="1:5" ht="45">
      <c r="A2244" s="115" t="s">
        <v>4442</v>
      </c>
      <c r="B2244" s="125" t="s">
        <v>4443</v>
      </c>
      <c r="C2244" s="130" t="s">
        <v>20</v>
      </c>
      <c r="D2244" s="152">
        <v>56.026676177978516</v>
      </c>
      <c r="E2244" s="163">
        <v>56.026676177978516</v>
      </c>
    </row>
    <row r="2245" spans="1:5" ht="45">
      <c r="A2245" s="115" t="s">
        <v>4444</v>
      </c>
      <c r="B2245" s="125" t="s">
        <v>4445</v>
      </c>
      <c r="C2245" s="130" t="s">
        <v>285</v>
      </c>
      <c r="D2245" s="151">
        <v>6.8496494293212891</v>
      </c>
      <c r="E2245" s="162">
        <v>6.8496494293212891</v>
      </c>
    </row>
    <row r="2246" spans="1:5" ht="45">
      <c r="A2246" s="115" t="s">
        <v>4446</v>
      </c>
      <c r="B2246" s="125" t="s">
        <v>4447</v>
      </c>
      <c r="C2246" s="130" t="s">
        <v>280</v>
      </c>
      <c r="D2246" s="153">
        <v>3483.560546875</v>
      </c>
      <c r="E2246" s="164">
        <v>3483.560546875</v>
      </c>
    </row>
    <row r="2247" spans="1:5" ht="45">
      <c r="A2247" s="115" t="s">
        <v>4448</v>
      </c>
      <c r="B2247" s="125" t="s">
        <v>4449</v>
      </c>
      <c r="C2247" s="130" t="s">
        <v>280</v>
      </c>
      <c r="D2247" s="156">
        <v>936.0718994140625</v>
      </c>
      <c r="E2247" s="167">
        <v>936.0718994140625</v>
      </c>
    </row>
    <row r="2248" spans="1:5" ht="45">
      <c r="A2248" s="115" t="s">
        <v>4450</v>
      </c>
      <c r="B2248" s="125" t="s">
        <v>4451</v>
      </c>
      <c r="C2248" s="130"/>
      <c r="D2248" s="151">
        <v>1.4933910369873047</v>
      </c>
      <c r="E2248" s="162">
        <v>1.4933910369873047</v>
      </c>
    </row>
    <row r="2249" spans="1:5" ht="45">
      <c r="A2249" s="115" t="s">
        <v>4452</v>
      </c>
      <c r="B2249" s="125" t="s">
        <v>4453</v>
      </c>
      <c r="C2249" s="130" t="s">
        <v>2978</v>
      </c>
      <c r="D2249" s="152">
        <v>21.813276290893555</v>
      </c>
      <c r="E2249" s="163">
        <v>21.813276290893555</v>
      </c>
    </row>
    <row r="2250" spans="1:5" ht="45">
      <c r="A2250" s="115" t="s">
        <v>4454</v>
      </c>
      <c r="B2250" s="125" t="s">
        <v>4455</v>
      </c>
      <c r="C2250" s="130" t="s">
        <v>285</v>
      </c>
      <c r="D2250" s="151">
        <v>2.400641918182373</v>
      </c>
      <c r="E2250" s="162">
        <v>2.400641918182373</v>
      </c>
    </row>
    <row r="2251" spans="1:5" ht="45">
      <c r="A2251" s="115" t="s">
        <v>4456</v>
      </c>
      <c r="B2251" s="125" t="s">
        <v>4457</v>
      </c>
      <c r="C2251" s="130" t="s">
        <v>3840</v>
      </c>
      <c r="D2251" s="158">
        <v>7.6869450509548187E-2</v>
      </c>
      <c r="E2251" s="169">
        <v>7.6869450509548187E-2</v>
      </c>
    </row>
    <row r="2252" spans="1:5" ht="45">
      <c r="A2252" s="115" t="s">
        <v>4458</v>
      </c>
      <c r="B2252" s="125" t="s">
        <v>4459</v>
      </c>
      <c r="C2252" s="130" t="s">
        <v>3843</v>
      </c>
      <c r="D2252" s="161">
        <v>3.0182487535057589E-5</v>
      </c>
      <c r="E2252" s="172">
        <v>3.0182487535057589E-5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501.77371215820312</v>
      </c>
      <c r="E2254" s="167">
        <v>501.77371215820312</v>
      </c>
    </row>
    <row r="2255" spans="1:5" ht="30">
      <c r="A2255" s="115" t="s">
        <v>4464</v>
      </c>
      <c r="B2255" s="125" t="s">
        <v>4465</v>
      </c>
      <c r="C2255" s="130" t="s">
        <v>20</v>
      </c>
      <c r="D2255" s="158">
        <v>0.56026709079742432</v>
      </c>
      <c r="E2255" s="169">
        <v>0.56026709079742432</v>
      </c>
    </row>
    <row r="2256" spans="1:5" ht="30">
      <c r="A2256" s="115" t="s">
        <v>4466</v>
      </c>
      <c r="B2256" s="125" t="s">
        <v>4467</v>
      </c>
      <c r="C2256" s="130" t="s">
        <v>285</v>
      </c>
      <c r="D2256" s="151">
        <v>7.8004732131958008</v>
      </c>
      <c r="E2256" s="162">
        <v>7.8004732131958008</v>
      </c>
    </row>
    <row r="2257" spans="1:5" ht="30">
      <c r="A2257" s="115" t="s">
        <v>4468</v>
      </c>
      <c r="B2257" s="125" t="s">
        <v>4469</v>
      </c>
      <c r="C2257" s="130" t="s">
        <v>280</v>
      </c>
      <c r="D2257" s="153">
        <v>3483.560546875</v>
      </c>
      <c r="E2257" s="164">
        <v>3483.560546875</v>
      </c>
    </row>
    <row r="2258" spans="1:5" ht="30">
      <c r="A2258" s="115" t="s">
        <v>4470</v>
      </c>
      <c r="B2258" s="125" t="s">
        <v>4471</v>
      </c>
      <c r="C2258" s="130" t="s">
        <v>280</v>
      </c>
      <c r="D2258" s="156">
        <v>936.0718994140625</v>
      </c>
      <c r="E2258" s="167">
        <v>936.0718994140625</v>
      </c>
    </row>
    <row r="2259" spans="1:5" ht="30">
      <c r="A2259" s="115" t="s">
        <v>4472</v>
      </c>
      <c r="B2259" s="125" t="s">
        <v>4473</v>
      </c>
      <c r="C2259" s="130"/>
      <c r="D2259" s="151">
        <v>1.3502006530761719</v>
      </c>
      <c r="E2259" s="162">
        <v>1.3502006530761719</v>
      </c>
    </row>
    <row r="2260" spans="1:5" ht="30">
      <c r="A2260" s="115" t="s">
        <v>4474</v>
      </c>
      <c r="B2260" s="125" t="s">
        <v>4475</v>
      </c>
      <c r="C2260" s="130" t="s">
        <v>2978</v>
      </c>
      <c r="D2260" s="151">
        <v>2.6338658332824707</v>
      </c>
      <c r="E2260" s="162">
        <v>2.6338658332824707</v>
      </c>
    </row>
    <row r="2261" spans="1:5" ht="30">
      <c r="A2261" s="115" t="s">
        <v>4476</v>
      </c>
      <c r="B2261" s="125" t="s">
        <v>4477</v>
      </c>
      <c r="C2261" s="130" t="s">
        <v>285</v>
      </c>
      <c r="D2261" s="151">
        <v>2.1610903739929199</v>
      </c>
      <c r="E2261" s="162">
        <v>2.1610903739929199</v>
      </c>
    </row>
    <row r="2262" spans="1:5" ht="30">
      <c r="A2262" s="115" t="s">
        <v>4478</v>
      </c>
      <c r="B2262" s="125" t="s">
        <v>4479</v>
      </c>
      <c r="C2262" s="130" t="s">
        <v>3840</v>
      </c>
      <c r="D2262" s="158">
        <v>6.7746818065643311E-2</v>
      </c>
      <c r="E2262" s="169">
        <v>6.7746818065643311E-2</v>
      </c>
    </row>
    <row r="2263" spans="1:5" ht="30">
      <c r="A2263" s="115" t="s">
        <v>4480</v>
      </c>
      <c r="B2263" s="125" t="s">
        <v>4481</v>
      </c>
      <c r="C2263" s="130" t="s">
        <v>3843</v>
      </c>
      <c r="D2263" s="161">
        <v>2.8664873752859421E-5</v>
      </c>
      <c r="E2263" s="172">
        <v>2.8664873752859421E-5</v>
      </c>
    </row>
    <row r="2264" spans="1:5" ht="45">
      <c r="A2264" s="115" t="s">
        <v>4482</v>
      </c>
      <c r="B2264" s="125" t="s">
        <v>4483</v>
      </c>
      <c r="C2264" s="130" t="s">
        <v>50</v>
      </c>
      <c r="D2264" s="151">
        <v>3.0299997329711914</v>
      </c>
      <c r="E2264" s="162">
        <v>3.0299997329711914</v>
      </c>
    </row>
    <row r="2265" spans="1:5" ht="45">
      <c r="A2265" s="115" t="s">
        <v>4484</v>
      </c>
      <c r="B2265" s="125" t="s">
        <v>4485</v>
      </c>
      <c r="C2265" s="130" t="s">
        <v>42</v>
      </c>
      <c r="D2265" s="156">
        <v>171.42723083496094</v>
      </c>
      <c r="E2265" s="167">
        <v>171.42723083496094</v>
      </c>
    </row>
    <row r="2266" spans="1:5" ht="45">
      <c r="A2266" s="115" t="s">
        <v>4486</v>
      </c>
      <c r="B2266" s="125" t="s">
        <v>4487</v>
      </c>
      <c r="C2266" s="130" t="s">
        <v>20</v>
      </c>
      <c r="D2266" s="152">
        <v>45.583389282226563</v>
      </c>
      <c r="E2266" s="163">
        <v>45.583389282226563</v>
      </c>
    </row>
    <row r="2267" spans="1:5" ht="30">
      <c r="A2267" s="115" t="s">
        <v>4488</v>
      </c>
      <c r="B2267" s="125" t="s">
        <v>4489</v>
      </c>
      <c r="C2267" s="130" t="s">
        <v>285</v>
      </c>
      <c r="D2267" s="151">
        <v>7.1791033744812012</v>
      </c>
      <c r="E2267" s="162">
        <v>7.1791033744812012</v>
      </c>
    </row>
    <row r="2268" spans="1:5" ht="45">
      <c r="A2268" s="115" t="s">
        <v>4490</v>
      </c>
      <c r="B2268" s="125" t="s">
        <v>4491</v>
      </c>
      <c r="C2268" s="130" t="s">
        <v>280</v>
      </c>
      <c r="D2268" s="154">
        <v>2806.521728515625</v>
      </c>
      <c r="E2268" s="165">
        <v>2806.521728515625</v>
      </c>
    </row>
    <row r="2269" spans="1:5" ht="45">
      <c r="A2269" s="115" t="s">
        <v>4492</v>
      </c>
      <c r="B2269" s="125" t="s">
        <v>4493</v>
      </c>
      <c r="C2269" s="130" t="s">
        <v>280</v>
      </c>
      <c r="D2269" s="156">
        <v>259.03329467773437</v>
      </c>
      <c r="E2269" s="167">
        <v>259.03329467773437</v>
      </c>
    </row>
    <row r="2270" spans="1:5" ht="45">
      <c r="A2270" s="115" t="s">
        <v>4494</v>
      </c>
      <c r="B2270" s="125" t="s">
        <v>4495</v>
      </c>
      <c r="C2270" s="130"/>
      <c r="D2270" s="151">
        <v>1.0375374555587769</v>
      </c>
      <c r="E2270" s="162">
        <v>1.0375374555587769</v>
      </c>
    </row>
    <row r="2271" spans="1:5" ht="30">
      <c r="A2271" s="115" t="s">
        <v>4496</v>
      </c>
      <c r="B2271" s="125" t="s">
        <v>4497</v>
      </c>
      <c r="C2271" s="130" t="s">
        <v>2978</v>
      </c>
      <c r="D2271" s="151">
        <v>1.5083191394805908</v>
      </c>
      <c r="E2271" s="162">
        <v>1.5083191394805908</v>
      </c>
    </row>
    <row r="2272" spans="1:5" ht="45">
      <c r="A2272" s="115" t="s">
        <v>4498</v>
      </c>
      <c r="B2272" s="125" t="s">
        <v>4499</v>
      </c>
      <c r="C2272" s="130" t="s">
        <v>285</v>
      </c>
      <c r="D2272" s="151">
        <v>2.1062562465667725</v>
      </c>
      <c r="E2272" s="162">
        <v>2.1062562465667725</v>
      </c>
    </row>
    <row r="2273" spans="1:5" ht="45">
      <c r="A2273" s="115" t="s">
        <v>4500</v>
      </c>
      <c r="B2273" s="125" t="s">
        <v>4501</v>
      </c>
      <c r="C2273" s="130" t="s">
        <v>3840</v>
      </c>
      <c r="D2273" s="158">
        <v>3.1303409487009048E-2</v>
      </c>
      <c r="E2273" s="169">
        <v>3.1303409487009048E-2</v>
      </c>
    </row>
    <row r="2274" spans="1:5" ht="45">
      <c r="A2274" s="115" t="s">
        <v>4502</v>
      </c>
      <c r="B2274" s="125" t="s">
        <v>4503</v>
      </c>
      <c r="C2274" s="130" t="s">
        <v>3843</v>
      </c>
      <c r="D2274" s="161">
        <v>1.4965952686907258E-5</v>
      </c>
      <c r="E2274" s="172">
        <v>1.4965952686907258E-5</v>
      </c>
    </row>
    <row r="2275" spans="1:5" ht="30">
      <c r="A2275" s="115" t="s">
        <v>4504</v>
      </c>
      <c r="B2275" s="125" t="s">
        <v>4505</v>
      </c>
      <c r="C2275" s="130" t="s">
        <v>50</v>
      </c>
      <c r="D2275" s="152">
        <v>10.715489387512207</v>
      </c>
      <c r="E2275" s="163">
        <v>10.715489387512207</v>
      </c>
    </row>
    <row r="2276" spans="1:5" ht="30">
      <c r="A2276" s="115" t="s">
        <v>4506</v>
      </c>
      <c r="B2276" s="125" t="s">
        <v>4507</v>
      </c>
      <c r="C2276" s="130" t="s">
        <v>42</v>
      </c>
      <c r="D2276" s="156">
        <v>152.98213195800781</v>
      </c>
      <c r="E2276" s="167">
        <v>152.98213195800781</v>
      </c>
    </row>
    <row r="2277" spans="1:5" ht="30">
      <c r="A2277" s="115" t="s">
        <v>4508</v>
      </c>
      <c r="B2277" s="125" t="s">
        <v>4509</v>
      </c>
      <c r="C2277" s="130" t="s">
        <v>20</v>
      </c>
      <c r="D2277" s="152">
        <v>56.567939758300781</v>
      </c>
      <c r="E2277" s="163">
        <v>56.567939758300781</v>
      </c>
    </row>
    <row r="2278" spans="1:5" ht="30">
      <c r="A2278" s="115" t="s">
        <v>4510</v>
      </c>
      <c r="B2278" s="125" t="s">
        <v>4511</v>
      </c>
      <c r="C2278" s="130" t="s">
        <v>285</v>
      </c>
      <c r="D2278" s="151">
        <v>1.8715701103210449</v>
      </c>
      <c r="E2278" s="162">
        <v>1.8715701103210449</v>
      </c>
    </row>
    <row r="2279" spans="1:5" ht="30">
      <c r="A2279" s="115" t="s">
        <v>4512</v>
      </c>
      <c r="B2279" s="125" t="s">
        <v>4513</v>
      </c>
      <c r="C2279" s="130" t="s">
        <v>280</v>
      </c>
      <c r="D2279" s="156">
        <v>645.38238525390625</v>
      </c>
      <c r="E2279" s="167">
        <v>645.38238525390625</v>
      </c>
    </row>
    <row r="2280" spans="1:5" ht="30">
      <c r="A2280" s="115" t="s">
        <v>4514</v>
      </c>
      <c r="B2280" s="125" t="s">
        <v>4515</v>
      </c>
      <c r="C2280" s="130" t="s">
        <v>280</v>
      </c>
      <c r="D2280" s="154">
        <v>-1902.106201171875</v>
      </c>
      <c r="E2280" s="165">
        <v>-1902.106201171875</v>
      </c>
    </row>
    <row r="2281" spans="1:5" ht="30">
      <c r="A2281" s="115" t="s">
        <v>4516</v>
      </c>
      <c r="B2281" s="125" t="s">
        <v>4517</v>
      </c>
      <c r="C2281" s="130"/>
      <c r="D2281" s="158">
        <v>-6.5221220254898071E-2</v>
      </c>
      <c r="E2281" s="169">
        <v>-6.5221220254898071E-2</v>
      </c>
    </row>
    <row r="2282" spans="1:5" ht="30">
      <c r="A2282" s="115" t="s">
        <v>4518</v>
      </c>
      <c r="B2282" s="125" t="s">
        <v>4519</v>
      </c>
      <c r="C2282" s="130" t="s">
        <v>2978</v>
      </c>
      <c r="D2282" s="156">
        <v>914.5574951171875</v>
      </c>
      <c r="E2282" s="167">
        <v>914.5574951171875</v>
      </c>
    </row>
    <row r="2283" spans="1:5" ht="30">
      <c r="A2283" s="115" t="s">
        <v>4520</v>
      </c>
      <c r="B2283" s="125" t="s">
        <v>4521</v>
      </c>
      <c r="C2283" s="130" t="s">
        <v>285</v>
      </c>
      <c r="D2283" s="151">
        <v>4.3160457611083984</v>
      </c>
      <c r="E2283" s="162">
        <v>4.3160457611083984</v>
      </c>
    </row>
    <row r="2284" spans="1:5" ht="45">
      <c r="A2284" s="115" t="s">
        <v>4522</v>
      </c>
      <c r="B2284" s="125" t="s">
        <v>4523</v>
      </c>
      <c r="C2284" s="130" t="s">
        <v>3840</v>
      </c>
      <c r="D2284" s="158">
        <v>0.68427121639251709</v>
      </c>
      <c r="E2284" s="169">
        <v>0.68427121639251709</v>
      </c>
    </row>
    <row r="2285" spans="1:5" ht="45">
      <c r="A2285" s="115" t="s">
        <v>4524</v>
      </c>
      <c r="B2285" s="125" t="s">
        <v>4525</v>
      </c>
      <c r="C2285" s="130" t="s">
        <v>3843</v>
      </c>
      <c r="D2285" s="159">
        <v>1.7826621478889138E-4</v>
      </c>
      <c r="E2285" s="170">
        <v>1.7826621478889138E-4</v>
      </c>
    </row>
    <row r="2286" spans="1:5" ht="45">
      <c r="A2286" s="115" t="s">
        <v>4526</v>
      </c>
      <c r="B2286" s="125" t="s">
        <v>4527</v>
      </c>
      <c r="C2286" s="130" t="s">
        <v>50</v>
      </c>
      <c r="D2286" s="158">
        <v>0.50999999046325684</v>
      </c>
      <c r="E2286" s="169">
        <v>0.50999999046325684</v>
      </c>
    </row>
    <row r="2287" spans="1:5" ht="45">
      <c r="A2287" s="115" t="s">
        <v>4528</v>
      </c>
      <c r="B2287" s="125" t="s">
        <v>4529</v>
      </c>
      <c r="C2287" s="130" t="s">
        <v>42</v>
      </c>
      <c r="D2287" s="152">
        <v>61.406749725341797</v>
      </c>
      <c r="E2287" s="163">
        <v>61.406749725341797</v>
      </c>
    </row>
    <row r="2288" spans="1:5" ht="45">
      <c r="A2288" s="115" t="s">
        <v>4530</v>
      </c>
      <c r="B2288" s="125" t="s">
        <v>4531</v>
      </c>
      <c r="C2288" s="130" t="s">
        <v>20</v>
      </c>
      <c r="D2288" s="151">
        <v>5.8714370727539062</v>
      </c>
      <c r="E2288" s="162">
        <v>5.8714370727539062</v>
      </c>
    </row>
    <row r="2289" spans="1:5" ht="45">
      <c r="A2289" s="115" t="s">
        <v>4532</v>
      </c>
      <c r="B2289" s="125" t="s">
        <v>4533</v>
      </c>
      <c r="C2289" s="130" t="s">
        <v>285</v>
      </c>
      <c r="D2289" s="158">
        <v>0.84882622957229614</v>
      </c>
      <c r="E2289" s="169">
        <v>0.84882622957229614</v>
      </c>
    </row>
    <row r="2290" spans="1:5" ht="45">
      <c r="A2290" s="115" t="s">
        <v>4534</v>
      </c>
      <c r="B2290" s="125" t="s">
        <v>4535</v>
      </c>
      <c r="C2290" s="130" t="s">
        <v>280</v>
      </c>
      <c r="D2290" s="156">
        <v>257.04901123046875</v>
      </c>
      <c r="E2290" s="167">
        <v>257.04901123046875</v>
      </c>
    </row>
    <row r="2291" spans="1:5" ht="45">
      <c r="A2291" s="115" t="s">
        <v>4536</v>
      </c>
      <c r="B2291" s="125" t="s">
        <v>4537</v>
      </c>
      <c r="C2291" s="130" t="s">
        <v>280</v>
      </c>
      <c r="D2291" s="154">
        <v>-2290.439453125</v>
      </c>
      <c r="E2291" s="165">
        <v>-2290.439453125</v>
      </c>
    </row>
    <row r="2292" spans="1:5" ht="60">
      <c r="A2292" s="115" t="s">
        <v>4538</v>
      </c>
      <c r="B2292" s="125" t="s">
        <v>4539</v>
      </c>
      <c r="C2292" s="130"/>
      <c r="D2292" s="158">
        <v>-3.7118196487426758E-2</v>
      </c>
      <c r="E2292" s="169">
        <v>-3.7118196487426758E-2</v>
      </c>
    </row>
    <row r="2293" spans="1:5" ht="45">
      <c r="A2293" s="115" t="s">
        <v>4540</v>
      </c>
      <c r="B2293" s="125" t="s">
        <v>4541</v>
      </c>
      <c r="C2293" s="130" t="s">
        <v>2978</v>
      </c>
      <c r="D2293" s="156">
        <v>982.49639892578125</v>
      </c>
      <c r="E2293" s="167">
        <v>982.49639892578125</v>
      </c>
    </row>
    <row r="2294" spans="1:5" ht="45">
      <c r="A2294" s="115" t="s">
        <v>4542</v>
      </c>
      <c r="B2294" s="125" t="s">
        <v>4543</v>
      </c>
      <c r="C2294" s="130" t="s">
        <v>285</v>
      </c>
      <c r="D2294" s="151">
        <v>4.1851530075073242</v>
      </c>
      <c r="E2294" s="162">
        <v>4.1851530075073242</v>
      </c>
    </row>
    <row r="2295" spans="1:5" ht="60">
      <c r="A2295" s="115" t="s">
        <v>4544</v>
      </c>
      <c r="B2295" s="125" t="s">
        <v>4545</v>
      </c>
      <c r="C2295" s="130" t="s">
        <v>3840</v>
      </c>
      <c r="D2295" s="158">
        <v>0.65265846252441406</v>
      </c>
      <c r="E2295" s="169">
        <v>0.65265846252441406</v>
      </c>
    </row>
    <row r="2296" spans="1:5" ht="60">
      <c r="A2296" s="115" t="s">
        <v>4546</v>
      </c>
      <c r="B2296" s="125" t="s">
        <v>4547</v>
      </c>
      <c r="C2296" s="130" t="s">
        <v>3843</v>
      </c>
      <c r="D2296" s="159">
        <v>4.5665726065635681E-4</v>
      </c>
      <c r="E2296" s="170">
        <v>4.5665726065635681E-4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1.3365198373794556</v>
      </c>
      <c r="E2300" s="162">
        <v>1.3365198373794556</v>
      </c>
    </row>
    <row r="2301" spans="1:5" ht="45">
      <c r="A2301" s="115" t="s">
        <v>4556</v>
      </c>
      <c r="B2301" s="125" t="s">
        <v>4557</v>
      </c>
      <c r="C2301" s="130" t="s">
        <v>280</v>
      </c>
      <c r="D2301" s="156">
        <v>416.608642578125</v>
      </c>
      <c r="E2301" s="167">
        <v>416.608642578125</v>
      </c>
    </row>
    <row r="2302" spans="1:5" ht="45">
      <c r="A2302" s="115" t="s">
        <v>4558</v>
      </c>
      <c r="B2302" s="125" t="s">
        <v>4559</v>
      </c>
      <c r="C2302" s="130" t="s">
        <v>280</v>
      </c>
      <c r="D2302" s="154">
        <v>-2130.8798828125</v>
      </c>
      <c r="E2302" s="165">
        <v>-2130.8798828125</v>
      </c>
    </row>
    <row r="2303" spans="1:5" ht="45">
      <c r="A2303" s="115" t="s">
        <v>4560</v>
      </c>
      <c r="B2303" s="125" t="s">
        <v>4561</v>
      </c>
      <c r="C2303" s="130"/>
      <c r="D2303" s="158">
        <v>7.9227343201637268E-2</v>
      </c>
      <c r="E2303" s="169">
        <v>7.9227343201637268E-2</v>
      </c>
    </row>
    <row r="2304" spans="1:5" ht="45">
      <c r="A2304" s="115" t="s">
        <v>4562</v>
      </c>
      <c r="B2304" s="125" t="s">
        <v>4563</v>
      </c>
      <c r="C2304" s="130" t="s">
        <v>2978</v>
      </c>
      <c r="D2304" s="151">
        <v>1.2975077629089355</v>
      </c>
      <c r="E2304" s="162">
        <v>1.2975077629089355</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81.296867370605469</v>
      </c>
      <c r="E2308" s="163">
        <v>81.296867370605469</v>
      </c>
    </row>
    <row r="2309" spans="1:5" ht="60">
      <c r="A2309" s="115" t="s">
        <v>4572</v>
      </c>
      <c r="B2309" s="125" t="s">
        <v>4573</v>
      </c>
      <c r="C2309" s="130" t="s">
        <v>42</v>
      </c>
      <c r="D2309" s="156">
        <v>296.11746215820312</v>
      </c>
      <c r="E2309" s="167">
        <v>296.11746215820312</v>
      </c>
    </row>
    <row r="2310" spans="1:5" ht="60">
      <c r="A2310" s="115" t="s">
        <v>4574</v>
      </c>
      <c r="B2310" s="125" t="s">
        <v>4575</v>
      </c>
      <c r="C2310" s="130" t="s">
        <v>20</v>
      </c>
      <c r="D2310" s="152">
        <v>54.126670837402344</v>
      </c>
      <c r="E2310" s="163">
        <v>54.126670837402344</v>
      </c>
    </row>
    <row r="2311" spans="1:5" ht="45">
      <c r="A2311" s="115" t="s">
        <v>4576</v>
      </c>
      <c r="B2311" s="125" t="s">
        <v>4577</v>
      </c>
      <c r="C2311" s="130" t="s">
        <v>285</v>
      </c>
      <c r="D2311" s="151">
        <v>5.7359437942504883</v>
      </c>
      <c r="E2311" s="162">
        <v>5.7359437942504883</v>
      </c>
    </row>
    <row r="2312" spans="1:5" ht="60">
      <c r="A2312" s="115" t="s">
        <v>4578</v>
      </c>
      <c r="B2312" s="125" t="s">
        <v>4579</v>
      </c>
      <c r="C2312" s="130" t="s">
        <v>280</v>
      </c>
      <c r="D2312" s="154">
        <v>2756.66845703125</v>
      </c>
      <c r="E2312" s="165">
        <v>2756.66845703125</v>
      </c>
    </row>
    <row r="2313" spans="1:5" ht="60">
      <c r="A2313" s="115" t="s">
        <v>4580</v>
      </c>
      <c r="B2313" s="125" t="s">
        <v>4581</v>
      </c>
      <c r="C2313" s="130" t="s">
        <v>280</v>
      </c>
      <c r="D2313" s="156">
        <v>209.17994689941406</v>
      </c>
      <c r="E2313" s="167">
        <v>209.17994689941406</v>
      </c>
    </row>
    <row r="2314" spans="1:5" ht="60">
      <c r="A2314" s="115" t="s">
        <v>4582</v>
      </c>
      <c r="B2314" s="125" t="s">
        <v>4583</v>
      </c>
      <c r="C2314" s="130"/>
      <c r="D2314" s="151">
        <v>1</v>
      </c>
      <c r="E2314" s="162">
        <v>1</v>
      </c>
    </row>
    <row r="2315" spans="1:5" ht="45">
      <c r="A2315" s="115" t="s">
        <v>4584</v>
      </c>
      <c r="B2315" s="125" t="s">
        <v>4585</v>
      </c>
      <c r="C2315" s="130" t="s">
        <v>2978</v>
      </c>
      <c r="D2315" s="152">
        <v>43.290737152099609</v>
      </c>
      <c r="E2315" s="163">
        <v>43.290737152099609</v>
      </c>
    </row>
    <row r="2316" spans="1:5" ht="60">
      <c r="A2316" s="115" t="s">
        <v>4586</v>
      </c>
      <c r="B2316" s="125" t="s">
        <v>4587</v>
      </c>
      <c r="C2316" s="130" t="s">
        <v>285</v>
      </c>
      <c r="D2316" s="151">
        <v>5.6047186851501465</v>
      </c>
      <c r="E2316" s="162">
        <v>5.6047186851501465</v>
      </c>
    </row>
    <row r="2317" spans="1:5" ht="60">
      <c r="A2317" s="115" t="s">
        <v>4588</v>
      </c>
      <c r="B2317" s="125" t="s">
        <v>4589</v>
      </c>
      <c r="C2317" s="130" t="s">
        <v>3840</v>
      </c>
      <c r="D2317" s="158">
        <v>6.9571897387504578E-2</v>
      </c>
      <c r="E2317" s="169">
        <v>6.9571897387504578E-2</v>
      </c>
    </row>
    <row r="2318" spans="1:5" ht="60">
      <c r="A2318" s="115" t="s">
        <v>4590</v>
      </c>
      <c r="B2318" s="125" t="s">
        <v>4591</v>
      </c>
      <c r="C2318" s="130" t="s">
        <v>3843</v>
      </c>
      <c r="D2318" s="161">
        <v>1.9549410353647545E-5</v>
      </c>
      <c r="E2318" s="172">
        <v>1.9549410353647545E-5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155.31214904785156</v>
      </c>
      <c r="E2320" s="167">
        <v>155.31214904785156</v>
      </c>
    </row>
    <row r="2321" spans="1:5" ht="45">
      <c r="A2321" s="115" t="s">
        <v>4596</v>
      </c>
      <c r="B2321" s="125" t="s">
        <v>4597</v>
      </c>
      <c r="C2321" s="130" t="s">
        <v>20</v>
      </c>
      <c r="D2321" s="158">
        <v>0.95000040531158447</v>
      </c>
      <c r="E2321" s="169">
        <v>0.95000040531158447</v>
      </c>
    </row>
    <row r="2322" spans="1:5" ht="45">
      <c r="A2322" s="115" t="s">
        <v>4598</v>
      </c>
      <c r="B2322" s="125" t="s">
        <v>4599</v>
      </c>
      <c r="C2322" s="130" t="s">
        <v>285</v>
      </c>
      <c r="D2322" s="151">
        <v>1.8817025423049927</v>
      </c>
      <c r="E2322" s="162">
        <v>1.8817025423049927</v>
      </c>
    </row>
    <row r="2323" spans="1:5" ht="45">
      <c r="A2323" s="115" t="s">
        <v>4600</v>
      </c>
      <c r="B2323" s="125" t="s">
        <v>4601</v>
      </c>
      <c r="C2323" s="130" t="s">
        <v>280</v>
      </c>
      <c r="D2323" s="156">
        <v>662.70941162109375</v>
      </c>
      <c r="E2323" s="167">
        <v>662.70941162109375</v>
      </c>
    </row>
    <row r="2324" spans="1:5" ht="45">
      <c r="A2324" s="115" t="s">
        <v>4602</v>
      </c>
      <c r="B2324" s="125" t="s">
        <v>4603</v>
      </c>
      <c r="C2324" s="130" t="s">
        <v>280</v>
      </c>
      <c r="D2324" s="154">
        <v>-1884.7791748046875</v>
      </c>
      <c r="E2324" s="165">
        <v>-1884.7791748046875</v>
      </c>
    </row>
    <row r="2325" spans="1:5" ht="45">
      <c r="A2325" s="115" t="s">
        <v>4604</v>
      </c>
      <c r="B2325" s="125" t="s">
        <v>4605</v>
      </c>
      <c r="C2325" s="130"/>
      <c r="D2325" s="158">
        <v>-0.76439130306243896</v>
      </c>
      <c r="E2325" s="169">
        <v>-0.76439130306243896</v>
      </c>
    </row>
    <row r="2326" spans="1:5" ht="45">
      <c r="A2326" s="115" t="s">
        <v>4606</v>
      </c>
      <c r="B2326" s="125" t="s">
        <v>4607</v>
      </c>
      <c r="C2326" s="130" t="s">
        <v>2978</v>
      </c>
      <c r="D2326" s="156">
        <v>919.076904296875</v>
      </c>
      <c r="E2326" s="167">
        <v>919.076904296875</v>
      </c>
    </row>
    <row r="2327" spans="1:5" ht="45">
      <c r="A2327" s="115" t="s">
        <v>4608</v>
      </c>
      <c r="B2327" s="125" t="s">
        <v>4609</v>
      </c>
      <c r="C2327" s="130" t="s">
        <v>285</v>
      </c>
      <c r="D2327" s="151">
        <v>4.284827709197998</v>
      </c>
      <c r="E2327" s="162">
        <v>4.284827709197998</v>
      </c>
    </row>
    <row r="2328" spans="1:5" ht="45">
      <c r="A2328" s="115" t="s">
        <v>4610</v>
      </c>
      <c r="B2328" s="125" t="s">
        <v>4611</v>
      </c>
      <c r="C2328" s="130" t="s">
        <v>3840</v>
      </c>
      <c r="D2328" s="158">
        <v>0.69178438186645508</v>
      </c>
      <c r="E2328" s="169">
        <v>0.69178438186645508</v>
      </c>
    </row>
    <row r="2329" spans="1:5" ht="45">
      <c r="A2329" s="115" t="s">
        <v>4612</v>
      </c>
      <c r="B2329" s="125" t="s">
        <v>4613</v>
      </c>
      <c r="C2329" s="130" t="s">
        <v>3843</v>
      </c>
      <c r="D2329" s="159">
        <v>1.7834268510341644E-4</v>
      </c>
      <c r="E2329" s="170">
        <v>1.7834268510341644E-4</v>
      </c>
    </row>
    <row r="2330" spans="1:5" ht="45">
      <c r="A2330" s="115" t="s">
        <v>4614</v>
      </c>
      <c r="B2330" s="125" t="s">
        <v>4615</v>
      </c>
      <c r="C2330" s="130" t="s">
        <v>50</v>
      </c>
      <c r="D2330" s="152">
        <v>77.770004272460938</v>
      </c>
      <c r="E2330" s="163">
        <v>77.770004272460938</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2">
        <v>55.076671600341797</v>
      </c>
      <c r="E2332" s="163">
        <v>55.076671600341797</v>
      </c>
    </row>
    <row r="2333" spans="1:5" ht="45">
      <c r="A2333" s="115" t="s">
        <v>4620</v>
      </c>
      <c r="B2333" s="125" t="s">
        <v>4621</v>
      </c>
      <c r="C2333" s="130" t="s">
        <v>285</v>
      </c>
      <c r="D2333" s="151">
        <v>6.6093368530273437</v>
      </c>
      <c r="E2333" s="162">
        <v>6.6093368530273437</v>
      </c>
    </row>
    <row r="2334" spans="1:5" ht="45">
      <c r="A2334" s="115" t="s">
        <v>4622</v>
      </c>
      <c r="B2334" s="125" t="s">
        <v>4623</v>
      </c>
      <c r="C2334" s="130" t="s">
        <v>280</v>
      </c>
      <c r="D2334" s="153">
        <v>3302.106689453125</v>
      </c>
      <c r="E2334" s="164">
        <v>3302.106689453125</v>
      </c>
    </row>
    <row r="2335" spans="1:5" ht="45">
      <c r="A2335" s="115" t="s">
        <v>4624</v>
      </c>
      <c r="B2335" s="125" t="s">
        <v>4625</v>
      </c>
      <c r="C2335" s="130" t="s">
        <v>280</v>
      </c>
      <c r="D2335" s="156">
        <v>754.6180419921875</v>
      </c>
      <c r="E2335" s="167">
        <v>754.6180419921875</v>
      </c>
    </row>
    <row r="2336" spans="1:5" ht="45">
      <c r="A2336" s="115" t="s">
        <v>4626</v>
      </c>
      <c r="B2336" s="125" t="s">
        <v>4627</v>
      </c>
      <c r="C2336" s="130"/>
      <c r="D2336" s="151">
        <v>1.3711411952972412</v>
      </c>
      <c r="E2336" s="162">
        <v>1.3711411952972412</v>
      </c>
    </row>
    <row r="2337" spans="1:5" ht="45">
      <c r="A2337" s="115" t="s">
        <v>4628</v>
      </c>
      <c r="B2337" s="125" t="s">
        <v>4629</v>
      </c>
      <c r="C2337" s="130" t="s">
        <v>2978</v>
      </c>
      <c r="D2337" s="152">
        <v>24.908447265625</v>
      </c>
      <c r="E2337" s="163">
        <v>24.908447265625</v>
      </c>
    </row>
    <row r="2338" spans="1:5" ht="45">
      <c r="A2338" s="115" t="s">
        <v>4630</v>
      </c>
      <c r="B2338" s="125" t="s">
        <v>4631</v>
      </c>
      <c r="C2338" s="130" t="s">
        <v>285</v>
      </c>
      <c r="D2338" s="151">
        <v>2.5048794746398926</v>
      </c>
      <c r="E2338" s="162">
        <v>2.5048794746398926</v>
      </c>
    </row>
    <row r="2339" spans="1:5" ht="45">
      <c r="A2339" s="115" t="s">
        <v>4632</v>
      </c>
      <c r="B2339" s="125" t="s">
        <v>4633</v>
      </c>
      <c r="C2339" s="130" t="s">
        <v>3840</v>
      </c>
      <c r="D2339" s="158">
        <v>6.8848133087158203E-2</v>
      </c>
      <c r="E2339" s="169">
        <v>6.8848133087158203E-2</v>
      </c>
    </row>
    <row r="2340" spans="1:5" ht="45">
      <c r="A2340" s="115" t="s">
        <v>4634</v>
      </c>
      <c r="B2340" s="125" t="s">
        <v>4635</v>
      </c>
      <c r="C2340" s="130" t="s">
        <v>3843</v>
      </c>
      <c r="D2340" s="161">
        <v>2.7068761482951231E-5</v>
      </c>
      <c r="E2340" s="172">
        <v>2.7068761482951231E-5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155.31214904785156</v>
      </c>
      <c r="E2342" s="167">
        <v>155.31214904785156</v>
      </c>
    </row>
    <row r="2343" spans="1:5" ht="45">
      <c r="A2343" s="115" t="s">
        <v>4640</v>
      </c>
      <c r="B2343" s="125" t="s">
        <v>4641</v>
      </c>
      <c r="C2343" s="130" t="s">
        <v>20</v>
      </c>
      <c r="D2343" s="158">
        <v>0.95000040531158447</v>
      </c>
      <c r="E2343" s="169">
        <v>0.95000040531158447</v>
      </c>
    </row>
    <row r="2344" spans="1:5" ht="45">
      <c r="A2344" s="115" t="s">
        <v>4642</v>
      </c>
      <c r="B2344" s="125" t="s">
        <v>4643</v>
      </c>
      <c r="C2344" s="130" t="s">
        <v>285</v>
      </c>
      <c r="D2344" s="151">
        <v>1.8817025423049927</v>
      </c>
      <c r="E2344" s="162">
        <v>1.8817025423049927</v>
      </c>
    </row>
    <row r="2345" spans="1:5" ht="45">
      <c r="A2345" s="115" t="s">
        <v>4644</v>
      </c>
      <c r="B2345" s="125" t="s">
        <v>4645</v>
      </c>
      <c r="C2345" s="130" t="s">
        <v>280</v>
      </c>
      <c r="D2345" s="156">
        <v>662.70941162109375</v>
      </c>
      <c r="E2345" s="167">
        <v>662.70941162109375</v>
      </c>
    </row>
    <row r="2346" spans="1:5" ht="45">
      <c r="A2346" s="115" t="s">
        <v>4646</v>
      </c>
      <c r="B2346" s="125" t="s">
        <v>4647</v>
      </c>
      <c r="C2346" s="130" t="s">
        <v>280</v>
      </c>
      <c r="D2346" s="154">
        <v>-1884.7791748046875</v>
      </c>
      <c r="E2346" s="165">
        <v>-1884.7791748046875</v>
      </c>
    </row>
    <row r="2347" spans="1:5" ht="45">
      <c r="A2347" s="115" t="s">
        <v>4648</v>
      </c>
      <c r="B2347" s="125" t="s">
        <v>4649</v>
      </c>
      <c r="C2347" s="130"/>
      <c r="D2347" s="158">
        <v>-0.76439130306243896</v>
      </c>
      <c r="E2347" s="169">
        <v>-0.76439130306243896</v>
      </c>
    </row>
    <row r="2348" spans="1:5" ht="45">
      <c r="A2348" s="115" t="s">
        <v>4650</v>
      </c>
      <c r="B2348" s="125" t="s">
        <v>4651</v>
      </c>
      <c r="C2348" s="130" t="s">
        <v>2978</v>
      </c>
      <c r="D2348" s="156">
        <v>919.076904296875</v>
      </c>
      <c r="E2348" s="167">
        <v>919.076904296875</v>
      </c>
    </row>
    <row r="2349" spans="1:5" ht="45">
      <c r="A2349" s="115" t="s">
        <v>4652</v>
      </c>
      <c r="B2349" s="125" t="s">
        <v>4653</v>
      </c>
      <c r="C2349" s="130" t="s">
        <v>285</v>
      </c>
      <c r="D2349" s="151">
        <v>4.284827709197998</v>
      </c>
      <c r="E2349" s="162">
        <v>4.284827709197998</v>
      </c>
    </row>
    <row r="2350" spans="1:5" ht="45">
      <c r="A2350" s="115" t="s">
        <v>4654</v>
      </c>
      <c r="B2350" s="125" t="s">
        <v>4655</v>
      </c>
      <c r="C2350" s="130" t="s">
        <v>3840</v>
      </c>
      <c r="D2350" s="158">
        <v>0.69178438186645508</v>
      </c>
      <c r="E2350" s="169">
        <v>0.69178438186645508</v>
      </c>
    </row>
    <row r="2351" spans="1:5" ht="45">
      <c r="A2351" s="115" t="s">
        <v>4656</v>
      </c>
      <c r="B2351" s="125" t="s">
        <v>4657</v>
      </c>
      <c r="C2351" s="130" t="s">
        <v>3843</v>
      </c>
      <c r="D2351" s="159">
        <v>1.7834268510341644E-4</v>
      </c>
      <c r="E2351" s="170">
        <v>1.7834268510341644E-4</v>
      </c>
    </row>
    <row r="2352" spans="1:5" ht="45">
      <c r="A2352" s="115" t="s">
        <v>4658</v>
      </c>
      <c r="B2352" s="125" t="s">
        <v>4659</v>
      </c>
      <c r="C2352" s="130" t="s">
        <v>50</v>
      </c>
      <c r="D2352" s="152">
        <v>12.370204925537109</v>
      </c>
      <c r="E2352" s="163">
        <v>12.370204925537109</v>
      </c>
    </row>
    <row r="2353" spans="1:5" ht="45">
      <c r="A2353" s="115" t="s">
        <v>4660</v>
      </c>
      <c r="B2353" s="125" t="s">
        <v>4661</v>
      </c>
      <c r="C2353" s="130" t="s">
        <v>42</v>
      </c>
      <c r="D2353" s="152">
        <v>54.429347991943359</v>
      </c>
      <c r="E2353" s="163">
        <v>54.429347991943359</v>
      </c>
    </row>
    <row r="2354" spans="1:5" ht="45">
      <c r="A2354" s="115" t="s">
        <v>4662</v>
      </c>
      <c r="B2354" s="125" t="s">
        <v>4663</v>
      </c>
      <c r="C2354" s="130" t="s">
        <v>20</v>
      </c>
      <c r="D2354" s="152">
        <v>48.322628021240234</v>
      </c>
      <c r="E2354" s="163">
        <v>48.322628021240234</v>
      </c>
    </row>
    <row r="2355" spans="1:5" ht="45">
      <c r="A2355" s="115" t="s">
        <v>4664</v>
      </c>
      <c r="B2355" s="125" t="s">
        <v>4665</v>
      </c>
      <c r="C2355" s="130" t="s">
        <v>285</v>
      </c>
      <c r="D2355" s="158">
        <v>0.76009809970855713</v>
      </c>
      <c r="E2355" s="169">
        <v>0.76009809970855713</v>
      </c>
    </row>
    <row r="2356" spans="1:5" ht="45">
      <c r="A2356" s="115" t="s">
        <v>4666</v>
      </c>
      <c r="B2356" s="125" t="s">
        <v>4667</v>
      </c>
      <c r="C2356" s="130" t="s">
        <v>280</v>
      </c>
      <c r="D2356" s="156">
        <v>228.871337890625</v>
      </c>
      <c r="E2356" s="167">
        <v>228.871337890625</v>
      </c>
    </row>
    <row r="2357" spans="1:5" ht="45">
      <c r="A2357" s="115" t="s">
        <v>4668</v>
      </c>
      <c r="B2357" s="125" t="s">
        <v>4669</v>
      </c>
      <c r="C2357" s="130" t="s">
        <v>280</v>
      </c>
      <c r="D2357" s="154">
        <v>-2318.6171875</v>
      </c>
      <c r="E2357" s="165">
        <v>-2318.6171875</v>
      </c>
    </row>
    <row r="2358" spans="1:5" ht="45">
      <c r="A2358" s="115" t="s">
        <v>4670</v>
      </c>
      <c r="B2358" s="125" t="s">
        <v>4671</v>
      </c>
      <c r="C2358" s="130"/>
      <c r="D2358" s="158">
        <v>-0.29076138138771057</v>
      </c>
      <c r="E2358" s="169">
        <v>-0.29076138138771057</v>
      </c>
    </row>
    <row r="2359" spans="1:5" ht="45">
      <c r="A2359" s="115" t="s">
        <v>4672</v>
      </c>
      <c r="B2359" s="125" t="s">
        <v>4673</v>
      </c>
      <c r="C2359" s="130" t="s">
        <v>2978</v>
      </c>
      <c r="D2359" s="156">
        <v>986.51287841796875</v>
      </c>
      <c r="E2359" s="167">
        <v>986.51287841796875</v>
      </c>
    </row>
    <row r="2360" spans="1:5" ht="45">
      <c r="A2360" s="115" t="s">
        <v>4674</v>
      </c>
      <c r="B2360" s="125" t="s">
        <v>4675</v>
      </c>
      <c r="C2360" s="130" t="s">
        <v>285</v>
      </c>
      <c r="D2360" s="151">
        <v>4.1795830726623535</v>
      </c>
      <c r="E2360" s="162">
        <v>4.1795830726623535</v>
      </c>
    </row>
    <row r="2361" spans="1:5" ht="45">
      <c r="A2361" s="115" t="s">
        <v>4676</v>
      </c>
      <c r="B2361" s="125" t="s">
        <v>4677</v>
      </c>
      <c r="C2361" s="130" t="s">
        <v>3840</v>
      </c>
      <c r="D2361" s="158">
        <v>0.64639705419540405</v>
      </c>
      <c r="E2361" s="169">
        <v>0.64639705419540405</v>
      </c>
    </row>
    <row r="2362" spans="1:5" ht="45">
      <c r="A2362" s="115" t="s">
        <v>4678</v>
      </c>
      <c r="B2362" s="125" t="s">
        <v>4679</v>
      </c>
      <c r="C2362" s="130" t="s">
        <v>3843</v>
      </c>
      <c r="D2362" s="159">
        <v>5.0853897118940949E-4</v>
      </c>
      <c r="E2362" s="170">
        <v>5.0853897118940949E-4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155.31214904785156</v>
      </c>
      <c r="E2364" s="167">
        <v>155.31214904785156</v>
      </c>
    </row>
    <row r="2365" spans="1:5" ht="30">
      <c r="A2365" s="115" t="s">
        <v>4684</v>
      </c>
      <c r="B2365" s="125" t="s">
        <v>4685</v>
      </c>
      <c r="C2365" s="130" t="s">
        <v>20</v>
      </c>
      <c r="D2365" s="152">
        <v>56.567939758300781</v>
      </c>
      <c r="E2365" s="163">
        <v>56.567939758300781</v>
      </c>
    </row>
    <row r="2366" spans="1:5" ht="30">
      <c r="A2366" s="115" t="s">
        <v>4686</v>
      </c>
      <c r="B2366" s="125" t="s">
        <v>4687</v>
      </c>
      <c r="C2366" s="130" t="s">
        <v>285</v>
      </c>
      <c r="D2366" s="151">
        <v>1.8817025423049927</v>
      </c>
      <c r="E2366" s="162">
        <v>1.8817025423049927</v>
      </c>
    </row>
    <row r="2367" spans="1:5" ht="30">
      <c r="A2367" s="115" t="s">
        <v>4688</v>
      </c>
      <c r="B2367" s="125" t="s">
        <v>4689</v>
      </c>
      <c r="C2367" s="130" t="s">
        <v>280</v>
      </c>
      <c r="D2367" s="156">
        <v>662.70941162109375</v>
      </c>
      <c r="E2367" s="167">
        <v>662.70941162109375</v>
      </c>
    </row>
    <row r="2368" spans="1:5" ht="30">
      <c r="A2368" s="115" t="s">
        <v>4690</v>
      </c>
      <c r="B2368" s="125" t="s">
        <v>4691</v>
      </c>
      <c r="C2368" s="130" t="s">
        <v>280</v>
      </c>
      <c r="D2368" s="154">
        <v>-1884.7791748046875</v>
      </c>
      <c r="E2368" s="165">
        <v>-1884.7791748046875</v>
      </c>
    </row>
    <row r="2369" spans="1:5" ht="30">
      <c r="A2369" s="115" t="s">
        <v>4692</v>
      </c>
      <c r="B2369" s="125" t="s">
        <v>4693</v>
      </c>
      <c r="C2369" s="130"/>
      <c r="D2369" s="158">
        <v>-0.76439130306243896</v>
      </c>
      <c r="E2369" s="169">
        <v>-0.76439130306243896</v>
      </c>
    </row>
    <row r="2370" spans="1:5" ht="30">
      <c r="A2370" s="115" t="s">
        <v>4694</v>
      </c>
      <c r="B2370" s="125" t="s">
        <v>4695</v>
      </c>
      <c r="C2370" s="130" t="s">
        <v>2978</v>
      </c>
      <c r="D2370" s="156">
        <v>919.076904296875</v>
      </c>
      <c r="E2370" s="167">
        <v>919.076904296875</v>
      </c>
    </row>
    <row r="2371" spans="1:5" ht="30">
      <c r="A2371" s="115" t="s">
        <v>4696</v>
      </c>
      <c r="B2371" s="125" t="s">
        <v>4697</v>
      </c>
      <c r="C2371" s="130" t="s">
        <v>285</v>
      </c>
      <c r="D2371" s="151">
        <v>4.284827709197998</v>
      </c>
      <c r="E2371" s="162">
        <v>4.284827709197998</v>
      </c>
    </row>
    <row r="2372" spans="1:5" ht="30">
      <c r="A2372" s="115" t="s">
        <v>4698</v>
      </c>
      <c r="B2372" s="125" t="s">
        <v>4699</v>
      </c>
      <c r="C2372" s="130" t="s">
        <v>3840</v>
      </c>
      <c r="D2372" s="158">
        <v>0.69178438186645508</v>
      </c>
      <c r="E2372" s="169">
        <v>0.69178438186645508</v>
      </c>
    </row>
    <row r="2373" spans="1:5" ht="30">
      <c r="A2373" s="115" t="s">
        <v>4700</v>
      </c>
      <c r="B2373" s="125" t="s">
        <v>4701</v>
      </c>
      <c r="C2373" s="130" t="s">
        <v>3843</v>
      </c>
      <c r="D2373" s="159">
        <v>1.7834268510341644E-4</v>
      </c>
      <c r="E2373" s="170">
        <v>1.7834268510341644E-4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155.31214904785156</v>
      </c>
      <c r="E2375" s="167">
        <v>155.31214904785156</v>
      </c>
    </row>
    <row r="2376" spans="1:5" ht="45">
      <c r="A2376" s="115" t="s">
        <v>4706</v>
      </c>
      <c r="B2376" s="125" t="s">
        <v>4707</v>
      </c>
      <c r="C2376" s="130" t="s">
        <v>20</v>
      </c>
      <c r="D2376" s="152">
        <v>54.667934417724609</v>
      </c>
      <c r="E2376" s="163">
        <v>54.667934417724609</v>
      </c>
    </row>
    <row r="2377" spans="1:5" ht="45">
      <c r="A2377" s="115" t="s">
        <v>4708</v>
      </c>
      <c r="B2377" s="125" t="s">
        <v>4709</v>
      </c>
      <c r="C2377" s="130" t="s">
        <v>285</v>
      </c>
      <c r="D2377" s="151">
        <v>1.8817025423049927</v>
      </c>
      <c r="E2377" s="162">
        <v>1.8817025423049927</v>
      </c>
    </row>
    <row r="2378" spans="1:5" ht="45">
      <c r="A2378" s="115" t="s">
        <v>4710</v>
      </c>
      <c r="B2378" s="125" t="s">
        <v>4711</v>
      </c>
      <c r="C2378" s="130" t="s">
        <v>280</v>
      </c>
      <c r="D2378" s="156">
        <v>662.70941162109375</v>
      </c>
      <c r="E2378" s="167">
        <v>662.70941162109375</v>
      </c>
    </row>
    <row r="2379" spans="1:5" ht="45">
      <c r="A2379" s="115" t="s">
        <v>4712</v>
      </c>
      <c r="B2379" s="125" t="s">
        <v>4713</v>
      </c>
      <c r="C2379" s="130" t="s">
        <v>280</v>
      </c>
      <c r="D2379" s="154">
        <v>-1884.7791748046875</v>
      </c>
      <c r="E2379" s="165">
        <v>-1884.7791748046875</v>
      </c>
    </row>
    <row r="2380" spans="1:5" ht="45">
      <c r="A2380" s="115" t="s">
        <v>4714</v>
      </c>
      <c r="B2380" s="125" t="s">
        <v>4715</v>
      </c>
      <c r="C2380" s="130"/>
      <c r="D2380" s="158">
        <v>-0.76439130306243896</v>
      </c>
      <c r="E2380" s="169">
        <v>-0.76439130306243896</v>
      </c>
    </row>
    <row r="2381" spans="1:5" ht="45">
      <c r="A2381" s="115" t="s">
        <v>4716</v>
      </c>
      <c r="B2381" s="125" t="s">
        <v>4717</v>
      </c>
      <c r="C2381" s="130" t="s">
        <v>2978</v>
      </c>
      <c r="D2381" s="156">
        <v>919.076904296875</v>
      </c>
      <c r="E2381" s="167">
        <v>919.076904296875</v>
      </c>
    </row>
    <row r="2382" spans="1:5" ht="45">
      <c r="A2382" s="115" t="s">
        <v>4718</v>
      </c>
      <c r="B2382" s="125" t="s">
        <v>4719</v>
      </c>
      <c r="C2382" s="130" t="s">
        <v>285</v>
      </c>
      <c r="D2382" s="151">
        <v>4.284827709197998</v>
      </c>
      <c r="E2382" s="162">
        <v>4.284827709197998</v>
      </c>
    </row>
    <row r="2383" spans="1:5" ht="45">
      <c r="A2383" s="115" t="s">
        <v>4720</v>
      </c>
      <c r="B2383" s="125" t="s">
        <v>4721</v>
      </c>
      <c r="C2383" s="130" t="s">
        <v>3840</v>
      </c>
      <c r="D2383" s="158">
        <v>0.69178438186645508</v>
      </c>
      <c r="E2383" s="169">
        <v>0.69178438186645508</v>
      </c>
    </row>
    <row r="2384" spans="1:5" ht="45">
      <c r="A2384" s="115" t="s">
        <v>4722</v>
      </c>
      <c r="B2384" s="125" t="s">
        <v>4723</v>
      </c>
      <c r="C2384" s="130" t="s">
        <v>3843</v>
      </c>
      <c r="D2384" s="159">
        <v>1.7834268510341644E-4</v>
      </c>
      <c r="E2384" s="170">
        <v>1.7834268510341644E-4</v>
      </c>
    </row>
    <row r="2385" spans="1:5" ht="45">
      <c r="A2385" s="115" t="s">
        <v>4724</v>
      </c>
      <c r="B2385" s="125" t="s">
        <v>4725</v>
      </c>
      <c r="C2385" s="130" t="s">
        <v>50</v>
      </c>
      <c r="D2385" s="152">
        <v>82.109832763671875</v>
      </c>
      <c r="E2385" s="163">
        <v>82.109832763671875</v>
      </c>
    </row>
    <row r="2386" spans="1:5" ht="45">
      <c r="A2386" s="115" t="s">
        <v>4726</v>
      </c>
      <c r="B2386" s="125" t="s">
        <v>4727</v>
      </c>
      <c r="C2386" s="130" t="s">
        <v>42</v>
      </c>
      <c r="D2386" s="156">
        <v>222.59785461425781</v>
      </c>
      <c r="E2386" s="167">
        <v>222.59785461425781</v>
      </c>
    </row>
    <row r="2387" spans="1:5" ht="45">
      <c r="A2387" s="115" t="s">
        <v>4728</v>
      </c>
      <c r="B2387" s="125" t="s">
        <v>4729</v>
      </c>
      <c r="C2387" s="130" t="s">
        <v>20</v>
      </c>
      <c r="D2387" s="152">
        <v>54.667934417724609</v>
      </c>
      <c r="E2387" s="163">
        <v>54.667934417724609</v>
      </c>
    </row>
    <row r="2388" spans="1:5" ht="45">
      <c r="A2388" s="115" t="s">
        <v>4730</v>
      </c>
      <c r="B2388" s="125" t="s">
        <v>4731</v>
      </c>
      <c r="C2388" s="130" t="s">
        <v>285</v>
      </c>
      <c r="D2388" s="151">
        <v>2.531090259552002</v>
      </c>
      <c r="E2388" s="162">
        <v>2.531090259552002</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-0.25897657871246338</v>
      </c>
      <c r="E2391" s="169">
        <v>-0.25897657871246338</v>
      </c>
    </row>
    <row r="2392" spans="1:5" ht="45">
      <c r="A2392" s="115" t="s">
        <v>4738</v>
      </c>
      <c r="B2392" s="125" t="s">
        <v>4739</v>
      </c>
      <c r="C2392" s="130" t="s">
        <v>2978</v>
      </c>
      <c r="D2392" s="156">
        <v>842.03564453125</v>
      </c>
      <c r="E2392" s="167">
        <v>842.03564453125</v>
      </c>
    </row>
    <row r="2393" spans="1:5" ht="45">
      <c r="A2393" s="115" t="s">
        <v>4740</v>
      </c>
      <c r="B2393" s="125" t="s">
        <v>4741</v>
      </c>
      <c r="C2393" s="130" t="s">
        <v>285</v>
      </c>
      <c r="D2393" s="151">
        <v>4.5849189758300781</v>
      </c>
      <c r="E2393" s="162">
        <v>4.5849189758300781</v>
      </c>
    </row>
    <row r="2394" spans="1:5" ht="45">
      <c r="A2394" s="115" t="s">
        <v>4742</v>
      </c>
      <c r="B2394" s="125" t="s">
        <v>4743</v>
      </c>
      <c r="C2394" s="130" t="s">
        <v>3840</v>
      </c>
      <c r="D2394" s="158">
        <v>0.65228593349456787</v>
      </c>
      <c r="E2394" s="169">
        <v>0.65228593349456787</v>
      </c>
    </row>
    <row r="2395" spans="1:5" ht="45">
      <c r="A2395" s="115" t="s">
        <v>4744</v>
      </c>
      <c r="B2395" s="125" t="s">
        <v>4745</v>
      </c>
      <c r="C2395" s="130" t="s">
        <v>3843</v>
      </c>
      <c r="D2395" s="159">
        <v>1.209613838000223E-4</v>
      </c>
      <c r="E2395" s="170">
        <v>1.209613838000223E-4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155.31214904785156</v>
      </c>
      <c r="E2397" s="167">
        <v>155.31214904785156</v>
      </c>
    </row>
    <row r="2398" spans="1:5" ht="30">
      <c r="A2398" s="115" t="s">
        <v>4750</v>
      </c>
      <c r="B2398" s="125" t="s">
        <v>4751</v>
      </c>
      <c r="C2398" s="130" t="s">
        <v>20</v>
      </c>
      <c r="D2398" s="151">
        <v>1.9000008106231689</v>
      </c>
      <c r="E2398" s="162">
        <v>1.9000008106231689</v>
      </c>
    </row>
    <row r="2399" spans="1:5" ht="30">
      <c r="A2399" s="115" t="s">
        <v>4752</v>
      </c>
      <c r="B2399" s="125" t="s">
        <v>4753</v>
      </c>
      <c r="C2399" s="130" t="s">
        <v>285</v>
      </c>
      <c r="D2399" s="151">
        <v>1.8817025423049927</v>
      </c>
      <c r="E2399" s="162">
        <v>1.8817025423049927</v>
      </c>
    </row>
    <row r="2400" spans="1:5" ht="30">
      <c r="A2400" s="115" t="s">
        <v>4754</v>
      </c>
      <c r="B2400" s="125" t="s">
        <v>4755</v>
      </c>
      <c r="C2400" s="130" t="s">
        <v>280</v>
      </c>
      <c r="D2400" s="156">
        <v>662.70941162109375</v>
      </c>
      <c r="E2400" s="167">
        <v>662.70941162109375</v>
      </c>
    </row>
    <row r="2401" spans="1:5" ht="30">
      <c r="A2401" s="115" t="s">
        <v>4756</v>
      </c>
      <c r="B2401" s="125" t="s">
        <v>4757</v>
      </c>
      <c r="C2401" s="130" t="s">
        <v>280</v>
      </c>
      <c r="D2401" s="154">
        <v>-1884.7791748046875</v>
      </c>
      <c r="E2401" s="165">
        <v>-1884.7791748046875</v>
      </c>
    </row>
    <row r="2402" spans="1:5" ht="30">
      <c r="A2402" s="115" t="s">
        <v>4758</v>
      </c>
      <c r="B2402" s="125" t="s">
        <v>4759</v>
      </c>
      <c r="C2402" s="130"/>
      <c r="D2402" s="158">
        <v>-0.76439130306243896</v>
      </c>
      <c r="E2402" s="169">
        <v>-0.76439130306243896</v>
      </c>
    </row>
    <row r="2403" spans="1:5" ht="30">
      <c r="A2403" s="115" t="s">
        <v>4760</v>
      </c>
      <c r="B2403" s="125" t="s">
        <v>4761</v>
      </c>
      <c r="C2403" s="130" t="s">
        <v>2978</v>
      </c>
      <c r="D2403" s="156">
        <v>919.076904296875</v>
      </c>
      <c r="E2403" s="167">
        <v>919.076904296875</v>
      </c>
    </row>
    <row r="2404" spans="1:5" ht="30">
      <c r="A2404" s="115" t="s">
        <v>4762</v>
      </c>
      <c r="B2404" s="125" t="s">
        <v>4763</v>
      </c>
      <c r="C2404" s="130" t="s">
        <v>285</v>
      </c>
      <c r="D2404" s="151">
        <v>4.284827709197998</v>
      </c>
      <c r="E2404" s="162">
        <v>4.284827709197998</v>
      </c>
    </row>
    <row r="2405" spans="1:5" ht="30">
      <c r="A2405" s="115" t="s">
        <v>4764</v>
      </c>
      <c r="B2405" s="125" t="s">
        <v>4765</v>
      </c>
      <c r="C2405" s="130" t="s">
        <v>3840</v>
      </c>
      <c r="D2405" s="158">
        <v>0.69178438186645508</v>
      </c>
      <c r="E2405" s="169">
        <v>0.69178438186645508</v>
      </c>
    </row>
    <row r="2406" spans="1:5" ht="30">
      <c r="A2406" s="115" t="s">
        <v>4766</v>
      </c>
      <c r="B2406" s="125" t="s">
        <v>4767</v>
      </c>
      <c r="C2406" s="130" t="s">
        <v>3843</v>
      </c>
      <c r="D2406" s="159">
        <v>1.7834268510341644E-4</v>
      </c>
      <c r="E2406" s="170">
        <v>1.7834268510341644E-4</v>
      </c>
    </row>
    <row r="2407" spans="1:5" ht="45">
      <c r="A2407" s="115" t="s">
        <v>4768</v>
      </c>
      <c r="B2407" s="125" t="s">
        <v>4769</v>
      </c>
      <c r="C2407" s="130" t="s">
        <v>50</v>
      </c>
      <c r="D2407" s="158">
        <v>0.9929998517036438</v>
      </c>
      <c r="E2407" s="169">
        <v>0.9929998517036438</v>
      </c>
    </row>
    <row r="2408" spans="1:5" ht="45">
      <c r="A2408" s="115" t="s">
        <v>4770</v>
      </c>
      <c r="B2408" s="125" t="s">
        <v>4771</v>
      </c>
      <c r="C2408" s="130" t="s">
        <v>42</v>
      </c>
      <c r="D2408" s="156">
        <v>186.33087158203125</v>
      </c>
      <c r="E2408" s="167">
        <v>186.33087158203125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7.7809581756591797</v>
      </c>
      <c r="E2410" s="162">
        <v>7.7809581756591797</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1.077000617980957</v>
      </c>
      <c r="E2413" s="162">
        <v>1.077000617980957</v>
      </c>
    </row>
    <row r="2414" spans="1:5" ht="45">
      <c r="A2414" s="115" t="s">
        <v>4782</v>
      </c>
      <c r="B2414" s="125" t="s">
        <v>4783</v>
      </c>
      <c r="C2414" s="130" t="s">
        <v>2978</v>
      </c>
      <c r="D2414" s="158">
        <v>0.47099024057388306</v>
      </c>
      <c r="E2414" s="169">
        <v>0.47099024057388306</v>
      </c>
    </row>
    <row r="2415" spans="1:5" ht="45">
      <c r="A2415" s="115" t="s">
        <v>4784</v>
      </c>
      <c r="B2415" s="125" t="s">
        <v>4785</v>
      </c>
      <c r="C2415" s="130" t="s">
        <v>285</v>
      </c>
      <c r="D2415" s="151">
        <v>1.9783036708831787</v>
      </c>
      <c r="E2415" s="162">
        <v>1.9783036708831787</v>
      </c>
    </row>
    <row r="2416" spans="1:5" ht="60">
      <c r="A2416" s="115" t="s">
        <v>4786</v>
      </c>
      <c r="B2416" s="125" t="s">
        <v>4787</v>
      </c>
      <c r="C2416" s="130" t="s">
        <v>3840</v>
      </c>
      <c r="D2416" s="158">
        <v>3.2109774649143219E-2</v>
      </c>
      <c r="E2416" s="169">
        <v>3.2109774649143219E-2</v>
      </c>
    </row>
    <row r="2417" spans="1:5" ht="60">
      <c r="A2417" s="115" t="s">
        <v>4788</v>
      </c>
      <c r="B2417" s="125" t="s">
        <v>4789</v>
      </c>
      <c r="C2417" s="130" t="s">
        <v>3843</v>
      </c>
      <c r="D2417" s="161">
        <v>1.5634946976206265E-5</v>
      </c>
      <c r="E2417" s="172">
        <v>1.5634946976206265E-5</v>
      </c>
    </row>
    <row r="2418" spans="1:5" ht="30">
      <c r="A2418" s="115" t="s">
        <v>4790</v>
      </c>
      <c r="B2418" s="125" t="s">
        <v>4791</v>
      </c>
      <c r="C2418" s="130" t="s">
        <v>50</v>
      </c>
      <c r="D2418" s="152">
        <v>13.829999923706055</v>
      </c>
      <c r="E2418" s="163">
        <v>13.829999923706055</v>
      </c>
    </row>
    <row r="2419" spans="1:5" ht="30">
      <c r="A2419" s="115" t="s">
        <v>4792</v>
      </c>
      <c r="B2419" s="125" t="s">
        <v>4793</v>
      </c>
      <c r="C2419" s="130" t="s">
        <v>42</v>
      </c>
      <c r="D2419" s="156">
        <v>299.33453369140625</v>
      </c>
      <c r="E2419" s="167">
        <v>299.33453369140625</v>
      </c>
    </row>
    <row r="2420" spans="1:5" ht="30">
      <c r="A2420" s="115" t="s">
        <v>4794</v>
      </c>
      <c r="B2420" s="125" t="s">
        <v>4795</v>
      </c>
      <c r="C2420" s="130" t="s">
        <v>20</v>
      </c>
      <c r="D2420" s="151">
        <v>1.0326868295669556</v>
      </c>
      <c r="E2420" s="162">
        <v>1.0326868295669556</v>
      </c>
    </row>
    <row r="2421" spans="1:5" ht="30">
      <c r="A2421" s="115" t="s">
        <v>4796</v>
      </c>
      <c r="B2421" s="125" t="s">
        <v>4797</v>
      </c>
      <c r="C2421" s="130" t="s">
        <v>285</v>
      </c>
      <c r="D2421" s="151">
        <v>6.9590277671813965</v>
      </c>
      <c r="E2421" s="162">
        <v>6.9590277671813965</v>
      </c>
    </row>
    <row r="2422" spans="1:5" ht="30">
      <c r="A2422" s="115" t="s">
        <v>4798</v>
      </c>
      <c r="B2422" s="125" t="s">
        <v>4799</v>
      </c>
      <c r="C2422" s="130" t="s">
        <v>280</v>
      </c>
      <c r="D2422" s="153">
        <v>3040.000244140625</v>
      </c>
      <c r="E2422" s="164">
        <v>3040.000244140625</v>
      </c>
    </row>
    <row r="2423" spans="1:5" ht="30">
      <c r="A2423" s="115" t="s">
        <v>4800</v>
      </c>
      <c r="B2423" s="125" t="s">
        <v>4801</v>
      </c>
      <c r="C2423" s="130" t="s">
        <v>280</v>
      </c>
      <c r="D2423" s="156">
        <v>492.51168823242187</v>
      </c>
      <c r="E2423" s="167">
        <v>492.51168823242187</v>
      </c>
    </row>
    <row r="2424" spans="1:5" ht="30">
      <c r="A2424" s="115" t="s">
        <v>4802</v>
      </c>
      <c r="B2424" s="125" t="s">
        <v>4803</v>
      </c>
      <c r="C2424" s="130"/>
      <c r="D2424" s="151">
        <v>1.1282526254653931</v>
      </c>
      <c r="E2424" s="162">
        <v>1.1282526254653931</v>
      </c>
    </row>
    <row r="2425" spans="1:5" ht="30">
      <c r="A2425" s="115" t="s">
        <v>4804</v>
      </c>
      <c r="B2425" s="125" t="s">
        <v>4805</v>
      </c>
      <c r="C2425" s="130" t="s">
        <v>2978</v>
      </c>
      <c r="D2425" s="151">
        <v>5.4232778549194336</v>
      </c>
      <c r="E2425" s="162">
        <v>5.4232778549194336</v>
      </c>
    </row>
    <row r="2426" spans="1:5" ht="30">
      <c r="A2426" s="115" t="s">
        <v>4806</v>
      </c>
      <c r="B2426" s="125" t="s">
        <v>4807</v>
      </c>
      <c r="C2426" s="130" t="s">
        <v>285</v>
      </c>
      <c r="D2426" s="151">
        <v>2.2139339447021484</v>
      </c>
      <c r="E2426" s="162">
        <v>2.2139339447021484</v>
      </c>
    </row>
    <row r="2427" spans="1:5" ht="30">
      <c r="A2427" s="115" t="s">
        <v>4808</v>
      </c>
      <c r="B2427" s="125" t="s">
        <v>4809</v>
      </c>
      <c r="C2427" s="130" t="s">
        <v>3840</v>
      </c>
      <c r="D2427" s="158">
        <v>4.4981934130191803E-2</v>
      </c>
      <c r="E2427" s="169">
        <v>4.4981934130191803E-2</v>
      </c>
    </row>
    <row r="2428" spans="1:5" ht="30">
      <c r="A2428" s="115" t="s">
        <v>4810</v>
      </c>
      <c r="B2428" s="125" t="s">
        <v>4811</v>
      </c>
      <c r="C2428" s="130" t="s">
        <v>3843</v>
      </c>
      <c r="D2428" s="161">
        <v>2.014022902585566E-5</v>
      </c>
      <c r="E2428" s="172">
        <v>2.014022902585566E-5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367.26382446289062</v>
      </c>
      <c r="E2430" s="167">
        <v>367.26382446289062</v>
      </c>
    </row>
    <row r="2431" spans="1:5" ht="45">
      <c r="A2431" s="115" t="s">
        <v>4816</v>
      </c>
      <c r="B2431" s="125" t="s">
        <v>4817</v>
      </c>
      <c r="C2431" s="130" t="s">
        <v>20</v>
      </c>
      <c r="D2431" s="151">
        <v>1.5929539203643799</v>
      </c>
      <c r="E2431" s="162">
        <v>1.5929539203643799</v>
      </c>
    </row>
    <row r="2432" spans="1:5" ht="45">
      <c r="A2432" s="115" t="s">
        <v>4818</v>
      </c>
      <c r="B2432" s="125" t="s">
        <v>4819</v>
      </c>
      <c r="C2432" s="130" t="s">
        <v>285</v>
      </c>
      <c r="D2432" s="151">
        <v>7.3930702209472656</v>
      </c>
      <c r="E2432" s="162">
        <v>7.3930702209472656</v>
      </c>
    </row>
    <row r="2433" spans="1:5" ht="45">
      <c r="A2433" s="115" t="s">
        <v>4820</v>
      </c>
      <c r="B2433" s="125" t="s">
        <v>4821</v>
      </c>
      <c r="C2433" s="130" t="s">
        <v>280</v>
      </c>
      <c r="D2433" s="153">
        <v>3196.007080078125</v>
      </c>
      <c r="E2433" s="164">
        <v>3196.007080078125</v>
      </c>
    </row>
    <row r="2434" spans="1:5" ht="45">
      <c r="A2434" s="115" t="s">
        <v>4822</v>
      </c>
      <c r="B2434" s="125" t="s">
        <v>4823</v>
      </c>
      <c r="C2434" s="130" t="s">
        <v>280</v>
      </c>
      <c r="D2434" s="156">
        <v>648.5186767578125</v>
      </c>
      <c r="E2434" s="167">
        <v>648.5186767578125</v>
      </c>
    </row>
    <row r="2435" spans="1:5" ht="45">
      <c r="A2435" s="115" t="s">
        <v>4824</v>
      </c>
      <c r="B2435" s="125" t="s">
        <v>4825</v>
      </c>
      <c r="C2435" s="130"/>
      <c r="D2435" s="151">
        <v>1.2081705331802368</v>
      </c>
      <c r="E2435" s="162">
        <v>1.2081705331802368</v>
      </c>
    </row>
    <row r="2436" spans="1:5" ht="45">
      <c r="A2436" s="115" t="s">
        <v>4826</v>
      </c>
      <c r="B2436" s="125" t="s">
        <v>4827</v>
      </c>
      <c r="C2436" s="130" t="s">
        <v>2978</v>
      </c>
      <c r="D2436" s="151">
        <v>3.2124783992767334</v>
      </c>
      <c r="E2436" s="162">
        <v>3.2124783992767334</v>
      </c>
    </row>
    <row r="2437" spans="1:5" ht="45">
      <c r="A2437" s="115" t="s">
        <v>4828</v>
      </c>
      <c r="B2437" s="125" t="s">
        <v>4829</v>
      </c>
      <c r="C2437" s="130" t="s">
        <v>285</v>
      </c>
      <c r="D2437" s="151">
        <v>2.1107864379882813</v>
      </c>
      <c r="E2437" s="162">
        <v>2.1107864379882813</v>
      </c>
    </row>
    <row r="2438" spans="1:5" ht="45">
      <c r="A2438" s="115" t="s">
        <v>4830</v>
      </c>
      <c r="B2438" s="125" t="s">
        <v>4831</v>
      </c>
      <c r="C2438" s="130" t="s">
        <v>3840</v>
      </c>
      <c r="D2438" s="158">
        <v>5.1697127521038055E-2</v>
      </c>
      <c r="E2438" s="169">
        <v>5.1697127521038055E-2</v>
      </c>
    </row>
    <row r="2439" spans="1:5" ht="45">
      <c r="A2439" s="115" t="s">
        <v>4832</v>
      </c>
      <c r="B2439" s="125" t="s">
        <v>4833</v>
      </c>
      <c r="C2439" s="130" t="s">
        <v>3843</v>
      </c>
      <c r="D2439" s="161">
        <v>2.3058386432239786E-5</v>
      </c>
      <c r="E2439" s="172">
        <v>2.3058386432239786E-5</v>
      </c>
    </row>
    <row r="2440" spans="1:5" ht="30">
      <c r="A2440" s="115" t="s">
        <v>4834</v>
      </c>
      <c r="B2440" s="125" t="s">
        <v>4835</v>
      </c>
      <c r="C2440" s="130" t="s">
        <v>50</v>
      </c>
      <c r="D2440" s="151">
        <v>7.0900001525878906</v>
      </c>
      <c r="E2440" s="162">
        <v>7.0900001525878906</v>
      </c>
    </row>
    <row r="2441" spans="1:5" ht="30">
      <c r="A2441" s="115" t="s">
        <v>4836</v>
      </c>
      <c r="B2441" s="125" t="s">
        <v>4837</v>
      </c>
      <c r="C2441" s="130" t="s">
        <v>42</v>
      </c>
      <c r="D2441" s="156">
        <v>500.64633178710937</v>
      </c>
      <c r="E2441" s="167">
        <v>500.64633178710937</v>
      </c>
    </row>
    <row r="2442" spans="1:5" ht="30">
      <c r="A2442" s="115" t="s">
        <v>4838</v>
      </c>
      <c r="B2442" s="125" t="s">
        <v>4839</v>
      </c>
      <c r="C2442" s="130" t="s">
        <v>20</v>
      </c>
      <c r="D2442" s="151">
        <v>1.942015528678894</v>
      </c>
      <c r="E2442" s="162">
        <v>1.942015528678894</v>
      </c>
    </row>
    <row r="2443" spans="1:5" ht="30">
      <c r="A2443" s="115" t="s">
        <v>4840</v>
      </c>
      <c r="B2443" s="125" t="s">
        <v>4841</v>
      </c>
      <c r="C2443" s="130" t="s">
        <v>285</v>
      </c>
      <c r="D2443" s="151">
        <v>7.9275369644165039</v>
      </c>
      <c r="E2443" s="162">
        <v>7.9275369644165039</v>
      </c>
    </row>
    <row r="2444" spans="1:5" ht="30">
      <c r="A2444" s="115" t="s">
        <v>4842</v>
      </c>
      <c r="B2444" s="125" t="s">
        <v>4843</v>
      </c>
      <c r="C2444" s="130" t="s">
        <v>280</v>
      </c>
      <c r="D2444" s="153">
        <v>3483.560546875</v>
      </c>
      <c r="E2444" s="164">
        <v>3483.560546875</v>
      </c>
    </row>
    <row r="2445" spans="1:5" ht="30">
      <c r="A2445" s="115" t="s">
        <v>4844</v>
      </c>
      <c r="B2445" s="125" t="s">
        <v>4845</v>
      </c>
      <c r="C2445" s="130" t="s">
        <v>280</v>
      </c>
      <c r="D2445" s="156">
        <v>936.0718994140625</v>
      </c>
      <c r="E2445" s="167">
        <v>936.0718994140625</v>
      </c>
    </row>
    <row r="2446" spans="1:5" ht="30">
      <c r="A2446" s="115" t="s">
        <v>4846</v>
      </c>
      <c r="B2446" s="125" t="s">
        <v>4847</v>
      </c>
      <c r="C2446" s="130"/>
      <c r="D2446" s="151">
        <v>1.348987340927124</v>
      </c>
      <c r="E2446" s="162">
        <v>1.348987340927124</v>
      </c>
    </row>
    <row r="2447" spans="1:5" ht="30">
      <c r="A2447" s="115" t="s">
        <v>4848</v>
      </c>
      <c r="B2447" s="125" t="s">
        <v>4849</v>
      </c>
      <c r="C2447" s="130" t="s">
        <v>2978</v>
      </c>
      <c r="D2447" s="151">
        <v>1.9960916042327881</v>
      </c>
      <c r="E2447" s="162">
        <v>1.9960916042327881</v>
      </c>
    </row>
    <row r="2448" spans="1:5" ht="30">
      <c r="A2448" s="115" t="s">
        <v>4850</v>
      </c>
      <c r="B2448" s="125" t="s">
        <v>4851</v>
      </c>
      <c r="C2448" s="130" t="s">
        <v>285</v>
      </c>
      <c r="D2448" s="151">
        <v>2.1528983116149902</v>
      </c>
      <c r="E2448" s="162">
        <v>2.1528983116149902</v>
      </c>
    </row>
    <row r="2449" spans="1:5" ht="45">
      <c r="A2449" s="115" t="s">
        <v>4852</v>
      </c>
      <c r="B2449" s="125" t="s">
        <v>4853</v>
      </c>
      <c r="C2449" s="130" t="s">
        <v>3840</v>
      </c>
      <c r="D2449" s="158">
        <v>6.7449688911437988E-2</v>
      </c>
      <c r="E2449" s="169">
        <v>6.7449688911437988E-2</v>
      </c>
    </row>
    <row r="2450" spans="1:5" ht="45">
      <c r="A2450" s="115" t="s">
        <v>4854</v>
      </c>
      <c r="B2450" s="125" t="s">
        <v>4855</v>
      </c>
      <c r="C2450" s="130" t="s">
        <v>3843</v>
      </c>
      <c r="D2450" s="161">
        <v>2.8615586415980943E-5</v>
      </c>
      <c r="E2450" s="172">
        <v>2.8615586415980943E-5</v>
      </c>
    </row>
    <row r="2451" spans="1:5" ht="30">
      <c r="A2451" s="115" t="s">
        <v>4856</v>
      </c>
      <c r="B2451" s="125" t="s">
        <v>4857</v>
      </c>
      <c r="C2451" s="130" t="s">
        <v>50</v>
      </c>
      <c r="D2451" s="151">
        <v>7.0900001525878906</v>
      </c>
      <c r="E2451" s="162">
        <v>7.0900001525878906</v>
      </c>
    </row>
    <row r="2452" spans="1:5" ht="30">
      <c r="A2452" s="115" t="s">
        <v>4858</v>
      </c>
      <c r="B2452" s="125" t="s">
        <v>4859</v>
      </c>
      <c r="C2452" s="130" t="s">
        <v>42</v>
      </c>
      <c r="D2452" s="156">
        <v>500.64633178710937</v>
      </c>
      <c r="E2452" s="167">
        <v>500.64633178710937</v>
      </c>
    </row>
    <row r="2453" spans="1:5" ht="30">
      <c r="A2453" s="115" t="s">
        <v>4860</v>
      </c>
      <c r="B2453" s="125" t="s">
        <v>4861</v>
      </c>
      <c r="C2453" s="130" t="s">
        <v>20</v>
      </c>
      <c r="D2453" s="151">
        <v>1.9420157670974731</v>
      </c>
      <c r="E2453" s="162">
        <v>1.9420157670974731</v>
      </c>
    </row>
    <row r="2454" spans="1:5" ht="30">
      <c r="A2454" s="115" t="s">
        <v>4862</v>
      </c>
      <c r="B2454" s="125" t="s">
        <v>4863</v>
      </c>
      <c r="C2454" s="130" t="s">
        <v>285</v>
      </c>
      <c r="D2454" s="151">
        <v>7.9275369644165039</v>
      </c>
      <c r="E2454" s="162">
        <v>7.9275369644165039</v>
      </c>
    </row>
    <row r="2455" spans="1:5" ht="30">
      <c r="A2455" s="115" t="s">
        <v>4864</v>
      </c>
      <c r="B2455" s="125" t="s">
        <v>4865</v>
      </c>
      <c r="C2455" s="130" t="s">
        <v>280</v>
      </c>
      <c r="D2455" s="153">
        <v>3483.560302734375</v>
      </c>
      <c r="E2455" s="164">
        <v>3483.560302734375</v>
      </c>
    </row>
    <row r="2456" spans="1:5" ht="30">
      <c r="A2456" s="115" t="s">
        <v>4866</v>
      </c>
      <c r="B2456" s="125" t="s">
        <v>4867</v>
      </c>
      <c r="C2456" s="130" t="s">
        <v>280</v>
      </c>
      <c r="D2456" s="156">
        <v>936.07183837890625</v>
      </c>
      <c r="E2456" s="167">
        <v>936.07183837890625</v>
      </c>
    </row>
    <row r="2457" spans="1:5" ht="30">
      <c r="A2457" s="115" t="s">
        <v>4868</v>
      </c>
      <c r="B2457" s="125" t="s">
        <v>4869</v>
      </c>
      <c r="C2457" s="130"/>
      <c r="D2457" s="151">
        <v>1.3489872217178345</v>
      </c>
      <c r="E2457" s="162">
        <v>1.3489872217178345</v>
      </c>
    </row>
    <row r="2458" spans="1:5" ht="30">
      <c r="A2458" s="115" t="s">
        <v>4870</v>
      </c>
      <c r="B2458" s="125" t="s">
        <v>4871</v>
      </c>
      <c r="C2458" s="130" t="s">
        <v>2978</v>
      </c>
      <c r="D2458" s="151">
        <v>1.9960916042327881</v>
      </c>
      <c r="E2458" s="162">
        <v>1.9960916042327881</v>
      </c>
    </row>
    <row r="2459" spans="1:5" ht="30">
      <c r="A2459" s="115" t="s">
        <v>4872</v>
      </c>
      <c r="B2459" s="125" t="s">
        <v>4873</v>
      </c>
      <c r="C2459" s="130" t="s">
        <v>285</v>
      </c>
      <c r="D2459" s="151">
        <v>2.1528983116149902</v>
      </c>
      <c r="E2459" s="162">
        <v>2.1528983116149902</v>
      </c>
    </row>
    <row r="2460" spans="1:5" ht="45">
      <c r="A2460" s="115" t="s">
        <v>4874</v>
      </c>
      <c r="B2460" s="125" t="s">
        <v>4875</v>
      </c>
      <c r="C2460" s="130" t="s">
        <v>3840</v>
      </c>
      <c r="D2460" s="158">
        <v>6.7449688911437988E-2</v>
      </c>
      <c r="E2460" s="169">
        <v>6.7449688911437988E-2</v>
      </c>
    </row>
    <row r="2461" spans="1:5" ht="30">
      <c r="A2461" s="115" t="s">
        <v>4876</v>
      </c>
      <c r="B2461" s="125" t="s">
        <v>4877</v>
      </c>
      <c r="C2461" s="130" t="s">
        <v>3843</v>
      </c>
      <c r="D2461" s="161">
        <v>2.8615586415980943E-5</v>
      </c>
      <c r="E2461" s="172">
        <v>2.8615586415980943E-5</v>
      </c>
    </row>
    <row r="2462" spans="1:5" ht="45">
      <c r="A2462" s="115" t="s">
        <v>4878</v>
      </c>
      <c r="B2462" s="125" t="s">
        <v>4879</v>
      </c>
      <c r="C2462" s="130" t="s">
        <v>50</v>
      </c>
      <c r="D2462" s="151">
        <v>3.0299997329711914</v>
      </c>
      <c r="E2462" s="162">
        <v>3.0299997329711914</v>
      </c>
    </row>
    <row r="2463" spans="1:5" ht="45">
      <c r="A2463" s="115" t="s">
        <v>4880</v>
      </c>
      <c r="B2463" s="125" t="s">
        <v>4881</v>
      </c>
      <c r="C2463" s="130" t="s">
        <v>42</v>
      </c>
      <c r="D2463" s="156">
        <v>171.42723083496094</v>
      </c>
      <c r="E2463" s="167">
        <v>171.42723083496094</v>
      </c>
    </row>
    <row r="2464" spans="1:5" ht="45">
      <c r="A2464" s="115" t="s">
        <v>4882</v>
      </c>
      <c r="B2464" s="125" t="s">
        <v>4883</v>
      </c>
      <c r="C2464" s="130" t="s">
        <v>20</v>
      </c>
      <c r="D2464" s="151">
        <v>1.8534018993377686</v>
      </c>
      <c r="E2464" s="162">
        <v>1.8534018993377686</v>
      </c>
    </row>
    <row r="2465" spans="1:5" ht="45">
      <c r="A2465" s="115" t="s">
        <v>4884</v>
      </c>
      <c r="B2465" s="125" t="s">
        <v>4885</v>
      </c>
      <c r="C2465" s="130" t="s">
        <v>285</v>
      </c>
      <c r="D2465" s="151">
        <v>7.1791033744812012</v>
      </c>
      <c r="E2465" s="162">
        <v>7.1791033744812012</v>
      </c>
    </row>
    <row r="2466" spans="1:5" ht="45">
      <c r="A2466" s="115" t="s">
        <v>4886</v>
      </c>
      <c r="B2466" s="125" t="s">
        <v>4887</v>
      </c>
      <c r="C2466" s="130" t="s">
        <v>280</v>
      </c>
      <c r="D2466" s="154">
        <v>2806.521728515625</v>
      </c>
      <c r="E2466" s="165">
        <v>2806.521728515625</v>
      </c>
    </row>
    <row r="2467" spans="1:5" ht="45">
      <c r="A2467" s="115" t="s">
        <v>4888</v>
      </c>
      <c r="B2467" s="125" t="s">
        <v>4889</v>
      </c>
      <c r="C2467" s="130" t="s">
        <v>280</v>
      </c>
      <c r="D2467" s="156">
        <v>259.03329467773437</v>
      </c>
      <c r="E2467" s="167">
        <v>259.03329467773437</v>
      </c>
    </row>
    <row r="2468" spans="1:5" ht="45">
      <c r="A2468" s="115" t="s">
        <v>4890</v>
      </c>
      <c r="B2468" s="125" t="s">
        <v>4891</v>
      </c>
      <c r="C2468" s="130"/>
      <c r="D2468" s="151">
        <v>1.0375374555587769</v>
      </c>
      <c r="E2468" s="162">
        <v>1.0375374555587769</v>
      </c>
    </row>
    <row r="2469" spans="1:5" ht="45">
      <c r="A2469" s="115" t="s">
        <v>4892</v>
      </c>
      <c r="B2469" s="125" t="s">
        <v>4893</v>
      </c>
      <c r="C2469" s="130" t="s">
        <v>2978</v>
      </c>
      <c r="D2469" s="151">
        <v>1.5083191394805908</v>
      </c>
      <c r="E2469" s="162">
        <v>1.5083191394805908</v>
      </c>
    </row>
    <row r="2470" spans="1:5" ht="45">
      <c r="A2470" s="115" t="s">
        <v>4894</v>
      </c>
      <c r="B2470" s="125" t="s">
        <v>4895</v>
      </c>
      <c r="C2470" s="130" t="s">
        <v>285</v>
      </c>
      <c r="D2470" s="151">
        <v>2.1062562465667725</v>
      </c>
      <c r="E2470" s="162">
        <v>2.1062562465667725</v>
      </c>
    </row>
    <row r="2471" spans="1:5" ht="45">
      <c r="A2471" s="115" t="s">
        <v>4896</v>
      </c>
      <c r="B2471" s="125" t="s">
        <v>4897</v>
      </c>
      <c r="C2471" s="130" t="s">
        <v>3840</v>
      </c>
      <c r="D2471" s="158">
        <v>3.1303409487009048E-2</v>
      </c>
      <c r="E2471" s="169">
        <v>3.1303409487009048E-2</v>
      </c>
    </row>
    <row r="2472" spans="1:5" ht="45">
      <c r="A2472" s="115" t="s">
        <v>4898</v>
      </c>
      <c r="B2472" s="125" t="s">
        <v>4899</v>
      </c>
      <c r="C2472" s="130" t="s">
        <v>3843</v>
      </c>
      <c r="D2472" s="161">
        <v>1.4965952686907258E-5</v>
      </c>
      <c r="E2472" s="172">
        <v>1.4965952686907258E-5</v>
      </c>
    </row>
    <row r="2473" spans="1:5" ht="45">
      <c r="A2473" s="115" t="s">
        <v>4900</v>
      </c>
      <c r="B2473" s="125" t="s">
        <v>4901</v>
      </c>
      <c r="C2473" s="130" t="s">
        <v>50</v>
      </c>
      <c r="D2473" s="151">
        <v>1.2899999618530273</v>
      </c>
      <c r="E2473" s="162">
        <v>1.2899999618530273</v>
      </c>
    </row>
    <row r="2474" spans="1:5" ht="45">
      <c r="A2474" s="115" t="s">
        <v>4902</v>
      </c>
      <c r="B2474" s="125" t="s">
        <v>4903</v>
      </c>
      <c r="C2474" s="130" t="s">
        <v>42</v>
      </c>
      <c r="D2474" s="156">
        <v>109.14821624755859</v>
      </c>
      <c r="E2474" s="167">
        <v>109.14821624755859</v>
      </c>
    </row>
    <row r="2475" spans="1:5" ht="45">
      <c r="A2475" s="115" t="s">
        <v>4904</v>
      </c>
      <c r="B2475" s="125" t="s">
        <v>4905</v>
      </c>
      <c r="C2475" s="130" t="s">
        <v>20</v>
      </c>
      <c r="D2475" s="151">
        <v>2.1020009517669678</v>
      </c>
      <c r="E2475" s="162">
        <v>2.1020009517669678</v>
      </c>
    </row>
    <row r="2476" spans="1:5" ht="45">
      <c r="A2476" s="115" t="s">
        <v>4906</v>
      </c>
      <c r="B2476" s="125" t="s">
        <v>4907</v>
      </c>
      <c r="C2476" s="130" t="s">
        <v>285</v>
      </c>
      <c r="D2476" s="151">
        <v>7.2858881950378418</v>
      </c>
      <c r="E2476" s="162">
        <v>7.2858881950378418</v>
      </c>
    </row>
    <row r="2477" spans="1:5" ht="45">
      <c r="A2477" s="115" t="s">
        <v>4908</v>
      </c>
      <c r="B2477" s="125" t="s">
        <v>4909</v>
      </c>
      <c r="C2477" s="130" t="s">
        <v>280</v>
      </c>
      <c r="D2477" s="154">
        <v>2691.061767578125</v>
      </c>
      <c r="E2477" s="165">
        <v>2691.061767578125</v>
      </c>
    </row>
    <row r="2478" spans="1:5" ht="45">
      <c r="A2478" s="115" t="s">
        <v>4910</v>
      </c>
      <c r="B2478" s="125" t="s">
        <v>4911</v>
      </c>
      <c r="C2478" s="130" t="s">
        <v>280</v>
      </c>
      <c r="D2478" s="156">
        <v>143.57315063476562</v>
      </c>
      <c r="E2478" s="167">
        <v>143.57315063476562</v>
      </c>
    </row>
    <row r="2479" spans="1:5" ht="45">
      <c r="A2479" s="115" t="s">
        <v>4912</v>
      </c>
      <c r="B2479" s="125" t="s">
        <v>4913</v>
      </c>
      <c r="C2479" s="130"/>
      <c r="D2479" s="151">
        <v>1.0021264553070068</v>
      </c>
      <c r="E2479" s="162">
        <v>1.0021264553070068</v>
      </c>
    </row>
    <row r="2480" spans="1:5" ht="45">
      <c r="A2480" s="115" t="s">
        <v>4914</v>
      </c>
      <c r="B2480" s="125" t="s">
        <v>4915</v>
      </c>
      <c r="C2480" s="130" t="s">
        <v>2978</v>
      </c>
      <c r="D2480" s="158">
        <v>0.74422764778137207</v>
      </c>
      <c r="E2480" s="169">
        <v>0.74422764778137207</v>
      </c>
    </row>
    <row r="2481" spans="1:5" ht="45">
      <c r="A2481" s="115" t="s">
        <v>4916</v>
      </c>
      <c r="B2481" s="125" t="s">
        <v>4917</v>
      </c>
      <c r="C2481" s="130" t="s">
        <v>285</v>
      </c>
      <c r="D2481" s="151">
        <v>2.0529894828796387</v>
      </c>
      <c r="E2481" s="162">
        <v>2.0529894828796387</v>
      </c>
    </row>
    <row r="2482" spans="1:5" ht="45">
      <c r="A2482" s="115" t="s">
        <v>4918</v>
      </c>
      <c r="B2482" s="125" t="s">
        <v>4919</v>
      </c>
      <c r="C2482" s="130" t="s">
        <v>3840</v>
      </c>
      <c r="D2482" s="158">
        <v>2.5688953697681427E-2</v>
      </c>
      <c r="E2482" s="169">
        <v>2.5688953697681427E-2</v>
      </c>
    </row>
    <row r="2483" spans="1:5" ht="45">
      <c r="A2483" s="115" t="s">
        <v>4920</v>
      </c>
      <c r="B2483" s="125" t="s">
        <v>4921</v>
      </c>
      <c r="C2483" s="130" t="s">
        <v>3843</v>
      </c>
      <c r="D2483" s="161">
        <v>1.260275712411385E-5</v>
      </c>
      <c r="E2483" s="172">
        <v>1.260275712411385E-5</v>
      </c>
    </row>
    <row r="2484" spans="1:5" ht="45">
      <c r="A2484" s="115" t="s">
        <v>4922</v>
      </c>
      <c r="B2484" s="125" t="s">
        <v>4923</v>
      </c>
      <c r="C2484" s="130" t="s">
        <v>50</v>
      </c>
      <c r="D2484" s="158">
        <v>0.50999999046325684</v>
      </c>
      <c r="E2484" s="169">
        <v>0.50999999046325684</v>
      </c>
    </row>
    <row r="2485" spans="1:5" ht="45">
      <c r="A2485" s="115" t="s">
        <v>4924</v>
      </c>
      <c r="B2485" s="125" t="s">
        <v>4925</v>
      </c>
      <c r="C2485" s="130" t="s">
        <v>42</v>
      </c>
      <c r="D2485" s="152">
        <v>81.810768127441406</v>
      </c>
      <c r="E2485" s="163">
        <v>81.810768127441406</v>
      </c>
    </row>
    <row r="2486" spans="1:5" ht="45">
      <c r="A2486" s="115" t="s">
        <v>4926</v>
      </c>
      <c r="B2486" s="125" t="s">
        <v>4927</v>
      </c>
      <c r="C2486" s="130" t="s">
        <v>20</v>
      </c>
      <c r="D2486" s="151">
        <v>1.9160360097885132</v>
      </c>
      <c r="E2486" s="162">
        <v>1.9160360097885132</v>
      </c>
    </row>
    <row r="2487" spans="1:5" ht="45">
      <c r="A2487" s="115" t="s">
        <v>4928</v>
      </c>
      <c r="B2487" s="125" t="s">
        <v>4929</v>
      </c>
      <c r="C2487" s="130" t="s">
        <v>285</v>
      </c>
      <c r="D2487" s="151">
        <v>7.3982644081115723</v>
      </c>
      <c r="E2487" s="162">
        <v>7.3982644081115723</v>
      </c>
    </row>
    <row r="2488" spans="1:5" ht="45">
      <c r="A2488" s="115" t="s">
        <v>4930</v>
      </c>
      <c r="B2488" s="125" t="s">
        <v>4931</v>
      </c>
      <c r="C2488" s="130" t="s">
        <v>280</v>
      </c>
      <c r="D2488" s="154">
        <v>2579.314697265625</v>
      </c>
      <c r="E2488" s="165">
        <v>2579.314697265625</v>
      </c>
    </row>
    <row r="2489" spans="1:5" ht="45">
      <c r="A2489" s="115" t="s">
        <v>4932</v>
      </c>
      <c r="B2489" s="125" t="s">
        <v>4933</v>
      </c>
      <c r="C2489" s="130" t="s">
        <v>280</v>
      </c>
      <c r="D2489" s="152">
        <v>31.826087951660156</v>
      </c>
      <c r="E2489" s="163">
        <v>31.826087951660156</v>
      </c>
    </row>
    <row r="2490" spans="1:5" ht="45">
      <c r="A2490" s="115" t="s">
        <v>4934</v>
      </c>
      <c r="B2490" s="125" t="s">
        <v>4935</v>
      </c>
      <c r="C2490" s="130"/>
      <c r="D2490" s="158">
        <v>0.97103440761566162</v>
      </c>
      <c r="E2490" s="169">
        <v>0.97103440761566162</v>
      </c>
    </row>
    <row r="2491" spans="1:5" ht="45">
      <c r="A2491" s="115" t="s">
        <v>4936</v>
      </c>
      <c r="B2491" s="125" t="s">
        <v>4937</v>
      </c>
      <c r="C2491" s="130" t="s">
        <v>2978</v>
      </c>
      <c r="D2491" s="158">
        <v>0.32378998398780823</v>
      </c>
      <c r="E2491" s="169">
        <v>0.32378998398780823</v>
      </c>
    </row>
    <row r="2492" spans="1:5" ht="45">
      <c r="A2492" s="115" t="s">
        <v>4938</v>
      </c>
      <c r="B2492" s="125" t="s">
        <v>4939</v>
      </c>
      <c r="C2492" s="130" t="s">
        <v>285</v>
      </c>
      <c r="D2492" s="151">
        <v>4.1976399421691895</v>
      </c>
      <c r="E2492" s="162">
        <v>4.1976399421691895</v>
      </c>
    </row>
    <row r="2493" spans="1:5" ht="45">
      <c r="A2493" s="115" t="s">
        <v>4940</v>
      </c>
      <c r="B2493" s="125" t="s">
        <v>4941</v>
      </c>
      <c r="C2493" s="130" t="s">
        <v>3840</v>
      </c>
      <c r="D2493" s="158">
        <v>2.3046117275953293E-2</v>
      </c>
      <c r="E2493" s="169">
        <v>2.3046117275953293E-2</v>
      </c>
    </row>
    <row r="2494" spans="1:5" ht="45">
      <c r="A2494" s="115" t="s">
        <v>4942</v>
      </c>
      <c r="B2494" s="125" t="s">
        <v>4943</v>
      </c>
      <c r="C2494" s="130" t="s">
        <v>3843</v>
      </c>
      <c r="D2494" s="161">
        <v>1.1659787560347468E-5</v>
      </c>
      <c r="E2494" s="172">
        <v>1.1659787560347468E-5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4">
        <v>2492.611328125</v>
      </c>
      <c r="E2497" s="165">
        <v>2492.611328125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4">
        <v>2492.611328125</v>
      </c>
      <c r="E2508" s="165">
        <v>2492.611328125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1246.3056640625</v>
      </c>
      <c r="E2519" s="165">
        <v>1246.3056640625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1246.3056640625</v>
      </c>
      <c r="E2530" s="165">
        <v>1246.3056640625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1246.3056640625</v>
      </c>
      <c r="E2541" s="165">
        <v>1246.3056640625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1246.3056640625</v>
      </c>
      <c r="E2552" s="165">
        <v>1246.3056640625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54.667934417724609</v>
      </c>
      <c r="E2563" s="163">
        <v>54.667934417724609</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54.667934417724609</v>
      </c>
      <c r="E2574" s="163">
        <v>54.667934417724609</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10.715489387512207</v>
      </c>
      <c r="E2583" s="163">
        <v>10.715489387512207</v>
      </c>
    </row>
    <row r="2584" spans="1:5" ht="45">
      <c r="A2584" s="115" t="s">
        <v>5122</v>
      </c>
      <c r="B2584" s="125" t="s">
        <v>5123</v>
      </c>
      <c r="C2584" s="130" t="s">
        <v>42</v>
      </c>
      <c r="D2584" s="156">
        <v>126.11228942871094</v>
      </c>
      <c r="E2584" s="167">
        <v>126.11228942871094</v>
      </c>
    </row>
    <row r="2585" spans="1:5" ht="45">
      <c r="A2585" s="115" t="s">
        <v>5124</v>
      </c>
      <c r="B2585" s="125" t="s">
        <v>5125</v>
      </c>
      <c r="C2585" s="130" t="s">
        <v>20</v>
      </c>
      <c r="D2585" s="152">
        <v>48.322628021240234</v>
      </c>
      <c r="E2585" s="163">
        <v>48.322628021240234</v>
      </c>
    </row>
    <row r="2586" spans="1:5" ht="45">
      <c r="A2586" s="115" t="s">
        <v>5126</v>
      </c>
      <c r="B2586" s="125" t="s">
        <v>5127</v>
      </c>
      <c r="C2586" s="130" t="s">
        <v>285</v>
      </c>
      <c r="D2586" s="151">
        <v>1.592581033706665</v>
      </c>
      <c r="E2586" s="162">
        <v>1.592581033706665</v>
      </c>
    </row>
    <row r="2587" spans="1:5" ht="45">
      <c r="A2587" s="115" t="s">
        <v>5128</v>
      </c>
      <c r="B2587" s="125" t="s">
        <v>5129</v>
      </c>
      <c r="C2587" s="130" t="s">
        <v>280</v>
      </c>
      <c r="D2587" s="156">
        <v>530.320556640625</v>
      </c>
      <c r="E2587" s="167">
        <v>530.320556640625</v>
      </c>
    </row>
    <row r="2588" spans="1:5" ht="45">
      <c r="A2588" s="115" t="s">
        <v>5130</v>
      </c>
      <c r="B2588" s="125" t="s">
        <v>5131</v>
      </c>
      <c r="C2588" s="130" t="s">
        <v>280</v>
      </c>
      <c r="D2588" s="154">
        <v>-2017.16796875</v>
      </c>
      <c r="E2588" s="165">
        <v>-2017.16796875</v>
      </c>
    </row>
    <row r="2589" spans="1:5" ht="45">
      <c r="A2589" s="115" t="s">
        <v>5132</v>
      </c>
      <c r="B2589" s="125" t="s">
        <v>5133</v>
      </c>
      <c r="C2589" s="130"/>
      <c r="D2589" s="158">
        <v>-0.1226474866271019</v>
      </c>
      <c r="E2589" s="169">
        <v>-0.1226474866271019</v>
      </c>
    </row>
    <row r="2590" spans="1:5" ht="45">
      <c r="A2590" s="115" t="s">
        <v>5134</v>
      </c>
      <c r="B2590" s="125" t="s">
        <v>5135</v>
      </c>
      <c r="C2590" s="130" t="s">
        <v>2978</v>
      </c>
      <c r="D2590" s="156">
        <v>938.55975341796875</v>
      </c>
      <c r="E2590" s="167">
        <v>938.55975341796875</v>
      </c>
    </row>
    <row r="2591" spans="1:5" ht="45">
      <c r="A2591" s="115" t="s">
        <v>5136</v>
      </c>
      <c r="B2591" s="125" t="s">
        <v>5137</v>
      </c>
      <c r="C2591" s="130" t="s">
        <v>285</v>
      </c>
      <c r="D2591" s="151">
        <v>4.2532377243041992</v>
      </c>
      <c r="E2591" s="162">
        <v>4.2532377243041992</v>
      </c>
    </row>
    <row r="2592" spans="1:5" ht="45">
      <c r="A2592" s="115" t="s">
        <v>5138</v>
      </c>
      <c r="B2592" s="125" t="s">
        <v>5139</v>
      </c>
      <c r="C2592" s="130" t="s">
        <v>3840</v>
      </c>
      <c r="D2592" s="158">
        <v>0.68552058935165405</v>
      </c>
      <c r="E2592" s="169">
        <v>0.68552058935165405</v>
      </c>
    </row>
    <row r="2593" spans="1:5" ht="45">
      <c r="A2593" s="115" t="s">
        <v>5140</v>
      </c>
      <c r="B2593" s="125" t="s">
        <v>5141</v>
      </c>
      <c r="C2593" s="130" t="s">
        <v>3843</v>
      </c>
      <c r="D2593" s="159">
        <v>2.2016221191734076E-4</v>
      </c>
      <c r="E2593" s="170">
        <v>2.2016221191734076E-4</v>
      </c>
    </row>
    <row r="2594" spans="1:5" ht="45">
      <c r="A2594" s="115" t="s">
        <v>5142</v>
      </c>
      <c r="B2594" s="125" t="s">
        <v>5143</v>
      </c>
      <c r="C2594" s="130" t="s">
        <v>50</v>
      </c>
      <c r="D2594" s="152">
        <v>11.129168510437012</v>
      </c>
      <c r="E2594" s="163">
        <v>11.129168510437012</v>
      </c>
    </row>
    <row r="2595" spans="1:5" ht="45">
      <c r="A2595" s="115" t="s">
        <v>5144</v>
      </c>
      <c r="B2595" s="125" t="s">
        <v>5145</v>
      </c>
      <c r="C2595" s="130" t="s">
        <v>42</v>
      </c>
      <c r="D2595" s="156">
        <v>104.88599395751953</v>
      </c>
      <c r="E2595" s="167">
        <v>104.88599395751953</v>
      </c>
    </row>
    <row r="2596" spans="1:5" ht="45">
      <c r="A2596" s="115" t="s">
        <v>5146</v>
      </c>
      <c r="B2596" s="125" t="s">
        <v>5147</v>
      </c>
      <c r="C2596" s="130" t="s">
        <v>20</v>
      </c>
      <c r="D2596" s="152">
        <v>48.322628021240234</v>
      </c>
      <c r="E2596" s="163">
        <v>48.322628021240234</v>
      </c>
    </row>
    <row r="2597" spans="1:5" ht="45">
      <c r="A2597" s="115" t="s">
        <v>5148</v>
      </c>
      <c r="B2597" s="125" t="s">
        <v>5149</v>
      </c>
      <c r="C2597" s="130" t="s">
        <v>285</v>
      </c>
      <c r="D2597" s="151">
        <v>1.3610875606536865</v>
      </c>
      <c r="E2597" s="162">
        <v>1.3610875606536865</v>
      </c>
    </row>
    <row r="2598" spans="1:5" ht="45">
      <c r="A2598" s="115" t="s">
        <v>5150</v>
      </c>
      <c r="B2598" s="125" t="s">
        <v>5151</v>
      </c>
      <c r="C2598" s="130" t="s">
        <v>280</v>
      </c>
      <c r="D2598" s="156">
        <v>440.45584106445312</v>
      </c>
      <c r="E2598" s="167">
        <v>440.45584106445312</v>
      </c>
    </row>
    <row r="2599" spans="1:5" ht="45">
      <c r="A2599" s="115" t="s">
        <v>5152</v>
      </c>
      <c r="B2599" s="125" t="s">
        <v>5153</v>
      </c>
      <c r="C2599" s="130" t="s">
        <v>280</v>
      </c>
      <c r="D2599" s="154">
        <v>-2107.03271484375</v>
      </c>
      <c r="E2599" s="165">
        <v>-2107.03271484375</v>
      </c>
    </row>
    <row r="2600" spans="1:5" ht="45">
      <c r="A2600" s="115" t="s">
        <v>5154</v>
      </c>
      <c r="B2600" s="125" t="s">
        <v>5155</v>
      </c>
      <c r="C2600" s="130"/>
      <c r="D2600" s="158">
        <v>-0.17172688245773315</v>
      </c>
      <c r="E2600" s="169">
        <v>-0.17172688245773315</v>
      </c>
    </row>
    <row r="2601" spans="1:5" ht="45">
      <c r="A2601" s="115" t="s">
        <v>5156</v>
      </c>
      <c r="B2601" s="125" t="s">
        <v>5157</v>
      </c>
      <c r="C2601" s="130" t="s">
        <v>2978</v>
      </c>
      <c r="D2601" s="156">
        <v>955.29962158203125</v>
      </c>
      <c r="E2601" s="167">
        <v>955.29962158203125</v>
      </c>
    </row>
    <row r="2602" spans="1:5" ht="45">
      <c r="A2602" s="115" t="s">
        <v>5158</v>
      </c>
      <c r="B2602" s="125" t="s">
        <v>5159</v>
      </c>
      <c r="C2602" s="130" t="s">
        <v>285</v>
      </c>
      <c r="D2602" s="151">
        <v>4.219205379486084</v>
      </c>
      <c r="E2602" s="162">
        <v>4.219205379486084</v>
      </c>
    </row>
    <row r="2603" spans="1:5" ht="45">
      <c r="A2603" s="115" t="s">
        <v>5160</v>
      </c>
      <c r="B2603" s="125" t="s">
        <v>5161</v>
      </c>
      <c r="C2603" s="130" t="s">
        <v>3840</v>
      </c>
      <c r="D2603" s="158">
        <v>0.68074274063110352</v>
      </c>
      <c r="E2603" s="169">
        <v>0.68074274063110352</v>
      </c>
    </row>
    <row r="2604" spans="1:5" ht="45">
      <c r="A2604" s="115" t="s">
        <v>5162</v>
      </c>
      <c r="B2604" s="125" t="s">
        <v>5163</v>
      </c>
      <c r="C2604" s="130" t="s">
        <v>3843</v>
      </c>
      <c r="D2604" s="159">
        <v>2.6854276075027883E-4</v>
      </c>
      <c r="E2604" s="170">
        <v>2.6854276075027883E-4</v>
      </c>
    </row>
    <row r="2605" spans="1:5" ht="45">
      <c r="A2605" s="115" t="s">
        <v>5164</v>
      </c>
      <c r="B2605" s="125" t="s">
        <v>5165</v>
      </c>
      <c r="C2605" s="130" t="s">
        <v>50</v>
      </c>
      <c r="D2605" s="152">
        <v>11.5428466796875</v>
      </c>
      <c r="E2605" s="163">
        <v>11.5428466796875</v>
      </c>
    </row>
    <row r="2606" spans="1:5" ht="45">
      <c r="A2606" s="115" t="s">
        <v>5166</v>
      </c>
      <c r="B2606" s="125" t="s">
        <v>5167</v>
      </c>
      <c r="C2606" s="130" t="s">
        <v>42</v>
      </c>
      <c r="D2606" s="152">
        <v>79.772804260253906</v>
      </c>
      <c r="E2606" s="163">
        <v>79.772804260253906</v>
      </c>
    </row>
    <row r="2607" spans="1:5" ht="45">
      <c r="A2607" s="115" t="s">
        <v>5168</v>
      </c>
      <c r="B2607" s="125" t="s">
        <v>5169</v>
      </c>
      <c r="C2607" s="130" t="s">
        <v>20</v>
      </c>
      <c r="D2607" s="152">
        <v>48.322628021240234</v>
      </c>
      <c r="E2607" s="163">
        <v>48.322628021240234</v>
      </c>
    </row>
    <row r="2608" spans="1:5" ht="45">
      <c r="A2608" s="115" t="s">
        <v>5170</v>
      </c>
      <c r="B2608" s="125" t="s">
        <v>5171</v>
      </c>
      <c r="C2608" s="130" t="s">
        <v>285</v>
      </c>
      <c r="D2608" s="151">
        <v>1.071962833404541</v>
      </c>
      <c r="E2608" s="162">
        <v>1.071962833404541</v>
      </c>
    </row>
    <row r="2609" spans="1:5" ht="45">
      <c r="A2609" s="115" t="s">
        <v>5172</v>
      </c>
      <c r="B2609" s="125" t="s">
        <v>5173</v>
      </c>
      <c r="C2609" s="130" t="s">
        <v>280</v>
      </c>
      <c r="D2609" s="156">
        <v>334.8861083984375</v>
      </c>
      <c r="E2609" s="167">
        <v>334.8861083984375</v>
      </c>
    </row>
    <row r="2610" spans="1:5" ht="45">
      <c r="A2610" s="115" t="s">
        <v>5174</v>
      </c>
      <c r="B2610" s="125" t="s">
        <v>5175</v>
      </c>
      <c r="C2610" s="130" t="s">
        <v>280</v>
      </c>
      <c r="D2610" s="154">
        <v>-2212.6025390625</v>
      </c>
      <c r="E2610" s="165">
        <v>-2212.6025390625</v>
      </c>
    </row>
    <row r="2611" spans="1:5" ht="45">
      <c r="A2611" s="115" t="s">
        <v>5176</v>
      </c>
      <c r="B2611" s="125" t="s">
        <v>5177</v>
      </c>
      <c r="C2611" s="130"/>
      <c r="D2611" s="158">
        <v>-0.22887371480464935</v>
      </c>
      <c r="E2611" s="169">
        <v>-0.22887371480464935</v>
      </c>
    </row>
    <row r="2612" spans="1:5" ht="45">
      <c r="A2612" s="115" t="s">
        <v>5178</v>
      </c>
      <c r="B2612" s="125" t="s">
        <v>5179</v>
      </c>
      <c r="C2612" s="130" t="s">
        <v>2978</v>
      </c>
      <c r="D2612" s="156">
        <v>972.45123291015625</v>
      </c>
      <c r="E2612" s="167">
        <v>972.45123291015625</v>
      </c>
    </row>
    <row r="2613" spans="1:5" ht="45">
      <c r="A2613" s="115" t="s">
        <v>5180</v>
      </c>
      <c r="B2613" s="125" t="s">
        <v>5181</v>
      </c>
      <c r="C2613" s="130" t="s">
        <v>285</v>
      </c>
      <c r="D2613" s="151">
        <v>4.1936779022216797</v>
      </c>
      <c r="E2613" s="162">
        <v>4.1936779022216797</v>
      </c>
    </row>
    <row r="2614" spans="1:5" ht="45">
      <c r="A2614" s="115" t="s">
        <v>5182</v>
      </c>
      <c r="B2614" s="125" t="s">
        <v>5183</v>
      </c>
      <c r="C2614" s="130" t="s">
        <v>3840</v>
      </c>
      <c r="D2614" s="158">
        <v>0.66795158386230469</v>
      </c>
      <c r="E2614" s="169">
        <v>0.66795158386230469</v>
      </c>
    </row>
    <row r="2615" spans="1:5" ht="45">
      <c r="A2615" s="115" t="s">
        <v>5184</v>
      </c>
      <c r="B2615" s="125" t="s">
        <v>5185</v>
      </c>
      <c r="C2615" s="130" t="s">
        <v>3843</v>
      </c>
      <c r="D2615" s="159">
        <v>3.5607483005151153E-4</v>
      </c>
      <c r="E2615" s="170">
        <v>3.5607483005151153E-4</v>
      </c>
    </row>
    <row r="2616" spans="1:5" ht="45">
      <c r="A2616" s="115" t="s">
        <v>5186</v>
      </c>
      <c r="B2616" s="125" t="s">
        <v>5187</v>
      </c>
      <c r="C2616" s="130" t="s">
        <v>50</v>
      </c>
      <c r="D2616" s="152">
        <v>11.956525802612305</v>
      </c>
      <c r="E2616" s="163">
        <v>11.956525802612305</v>
      </c>
    </row>
    <row r="2617" spans="1:5" ht="60">
      <c r="A2617" s="115" t="s">
        <v>5188</v>
      </c>
      <c r="B2617" s="125" t="s">
        <v>5189</v>
      </c>
      <c r="C2617" s="130" t="s">
        <v>42</v>
      </c>
      <c r="D2617" s="152">
        <v>55.802875518798828</v>
      </c>
      <c r="E2617" s="163">
        <v>55.802875518798828</v>
      </c>
    </row>
    <row r="2618" spans="1:5" ht="45">
      <c r="A2618" s="115" t="s">
        <v>5190</v>
      </c>
      <c r="B2618" s="125" t="s">
        <v>5191</v>
      </c>
      <c r="C2618" s="130" t="s">
        <v>20</v>
      </c>
      <c r="D2618" s="152">
        <v>48.322628021240234</v>
      </c>
      <c r="E2618" s="163">
        <v>48.322628021240234</v>
      </c>
    </row>
    <row r="2619" spans="1:5" ht="45">
      <c r="A2619" s="115" t="s">
        <v>5192</v>
      </c>
      <c r="B2619" s="125" t="s">
        <v>5193</v>
      </c>
      <c r="C2619" s="130" t="s">
        <v>285</v>
      </c>
      <c r="D2619" s="158">
        <v>0.77760225534439087</v>
      </c>
      <c r="E2619" s="169">
        <v>0.77760225534439087</v>
      </c>
    </row>
    <row r="2620" spans="1:5" ht="45">
      <c r="A2620" s="115" t="s">
        <v>5194</v>
      </c>
      <c r="B2620" s="125" t="s">
        <v>5195</v>
      </c>
      <c r="C2620" s="130" t="s">
        <v>280</v>
      </c>
      <c r="D2620" s="156">
        <v>234.57821655273437</v>
      </c>
      <c r="E2620" s="167">
        <v>234.57821655273437</v>
      </c>
    </row>
    <row r="2621" spans="1:5" ht="45">
      <c r="A2621" s="115" t="s">
        <v>5196</v>
      </c>
      <c r="B2621" s="125" t="s">
        <v>5197</v>
      </c>
      <c r="C2621" s="130" t="s">
        <v>280</v>
      </c>
      <c r="D2621" s="154">
        <v>-2312.910400390625</v>
      </c>
      <c r="E2621" s="165">
        <v>-2312.910400390625</v>
      </c>
    </row>
    <row r="2622" spans="1:5" ht="60">
      <c r="A2622" s="115" t="s">
        <v>5198</v>
      </c>
      <c r="B2622" s="125" t="s">
        <v>5199</v>
      </c>
      <c r="C2622" s="130"/>
      <c r="D2622" s="158">
        <v>-0.28359878063201904</v>
      </c>
      <c r="E2622" s="169">
        <v>-0.28359878063201904</v>
      </c>
    </row>
    <row r="2623" spans="1:5" ht="45">
      <c r="A2623" s="115" t="s">
        <v>5200</v>
      </c>
      <c r="B2623" s="125" t="s">
        <v>5201</v>
      </c>
      <c r="C2623" s="130" t="s">
        <v>2978</v>
      </c>
      <c r="D2623" s="156">
        <v>985.82940673828125</v>
      </c>
      <c r="E2623" s="167">
        <v>985.82940673828125</v>
      </c>
    </row>
    <row r="2624" spans="1:5" ht="60">
      <c r="A2624" s="115" t="s">
        <v>5202</v>
      </c>
      <c r="B2624" s="125" t="s">
        <v>5203</v>
      </c>
      <c r="C2624" s="130" t="s">
        <v>285</v>
      </c>
      <c r="D2624" s="151">
        <v>4.1802029609680176</v>
      </c>
      <c r="E2624" s="162">
        <v>4.1802029609680176</v>
      </c>
    </row>
    <row r="2625" spans="1:5" ht="60">
      <c r="A2625" s="115" t="s">
        <v>5204</v>
      </c>
      <c r="B2625" s="125" t="s">
        <v>5205</v>
      </c>
      <c r="C2625" s="130" t="s">
        <v>3840</v>
      </c>
      <c r="D2625" s="158">
        <v>0.64778816699981689</v>
      </c>
      <c r="E2625" s="169">
        <v>0.64778816699981689</v>
      </c>
    </row>
    <row r="2626" spans="1:5" ht="60">
      <c r="A2626" s="115" t="s">
        <v>5206</v>
      </c>
      <c r="B2626" s="125" t="s">
        <v>5207</v>
      </c>
      <c r="C2626" s="130" t="s">
        <v>3843</v>
      </c>
      <c r="D2626" s="159">
        <v>4.9761880654841661E-4</v>
      </c>
      <c r="E2626" s="170">
        <v>4.9761880654841661E-4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47.731624603271484</v>
      </c>
      <c r="E2629" s="163">
        <v>47.731624603271484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27.579999923706055</v>
      </c>
      <c r="E2638" s="163">
        <v>27.579999923706055</v>
      </c>
    </row>
    <row r="2639" spans="1:5" ht="60">
      <c r="A2639" s="115" t="s">
        <v>5232</v>
      </c>
      <c r="B2639" s="125" t="s">
        <v>5233</v>
      </c>
      <c r="C2639" s="130" t="s">
        <v>42</v>
      </c>
      <c r="D2639" s="156">
        <v>179.63673400878906</v>
      </c>
      <c r="E2639" s="167">
        <v>179.63673400878906</v>
      </c>
    </row>
    <row r="2640" spans="1:5" ht="45">
      <c r="A2640" s="115" t="s">
        <v>5234</v>
      </c>
      <c r="B2640" s="125" t="s">
        <v>5235</v>
      </c>
      <c r="C2640" s="130" t="s">
        <v>20</v>
      </c>
      <c r="D2640" s="151">
        <v>4.7915682792663574</v>
      </c>
      <c r="E2640" s="162">
        <v>4.7915682792663574</v>
      </c>
    </row>
    <row r="2641" spans="1:5" ht="45">
      <c r="A2641" s="115" t="s">
        <v>5236</v>
      </c>
      <c r="B2641" s="125" t="s">
        <v>5237</v>
      </c>
      <c r="C2641" s="130" t="s">
        <v>285</v>
      </c>
      <c r="D2641" s="151">
        <v>2.1336066722869873</v>
      </c>
      <c r="E2641" s="162">
        <v>2.1336066722869873</v>
      </c>
    </row>
    <row r="2642" spans="1:5" ht="45">
      <c r="A2642" s="115" t="s">
        <v>5238</v>
      </c>
      <c r="B2642" s="125" t="s">
        <v>5239</v>
      </c>
      <c r="C2642" s="130" t="s">
        <v>280</v>
      </c>
      <c r="D2642" s="156">
        <v>762.394287109375</v>
      </c>
      <c r="E2642" s="167">
        <v>762.394287109375</v>
      </c>
    </row>
    <row r="2643" spans="1:5" ht="45">
      <c r="A2643" s="115" t="s">
        <v>5240</v>
      </c>
      <c r="B2643" s="125" t="s">
        <v>5241</v>
      </c>
      <c r="C2643" s="130" t="s">
        <v>280</v>
      </c>
      <c r="D2643" s="154">
        <v>-1785.09423828125</v>
      </c>
      <c r="E2643" s="165">
        <v>-1785.09423828125</v>
      </c>
    </row>
    <row r="2644" spans="1:5" ht="60">
      <c r="A2644" s="115" t="s">
        <v>5242</v>
      </c>
      <c r="B2644" s="125" t="s">
        <v>5243</v>
      </c>
      <c r="C2644" s="130"/>
      <c r="D2644" s="158">
        <v>-0.12346453219652176</v>
      </c>
      <c r="E2644" s="169">
        <v>-0.12346453219652176</v>
      </c>
    </row>
    <row r="2645" spans="1:5" ht="45">
      <c r="A2645" s="115" t="s">
        <v>5244</v>
      </c>
      <c r="B2645" s="125" t="s">
        <v>5245</v>
      </c>
      <c r="C2645" s="130" t="s">
        <v>2978</v>
      </c>
      <c r="D2645" s="156">
        <v>888.60028076171875</v>
      </c>
      <c r="E2645" s="167">
        <v>888.60028076171875</v>
      </c>
    </row>
    <row r="2646" spans="1:5" ht="60">
      <c r="A2646" s="115" t="s">
        <v>5246</v>
      </c>
      <c r="B2646" s="125" t="s">
        <v>5247</v>
      </c>
      <c r="C2646" s="130" t="s">
        <v>285</v>
      </c>
      <c r="D2646" s="151">
        <v>4.398129940032959</v>
      </c>
      <c r="E2646" s="162">
        <v>4.398129940032959</v>
      </c>
    </row>
    <row r="2647" spans="1:5" ht="60">
      <c r="A2647" s="115" t="s">
        <v>5248</v>
      </c>
      <c r="B2647" s="125" t="s">
        <v>5249</v>
      </c>
      <c r="C2647" s="130" t="s">
        <v>3840</v>
      </c>
      <c r="D2647" s="158">
        <v>0.67666107416152954</v>
      </c>
      <c r="E2647" s="169">
        <v>0.67666107416152954</v>
      </c>
    </row>
    <row r="2648" spans="1:5" ht="60">
      <c r="A2648" s="115" t="s">
        <v>5250</v>
      </c>
      <c r="B2648" s="125" t="s">
        <v>5251</v>
      </c>
      <c r="C2648" s="130" t="s">
        <v>3843</v>
      </c>
      <c r="D2648" s="159">
        <v>1.5017438272479922E-4</v>
      </c>
      <c r="E2648" s="170">
        <v>1.5017438272479922E-4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160.93545532226562</v>
      </c>
      <c r="E2650" s="167">
        <v>160.93545532226562</v>
      </c>
    </row>
    <row r="2651" spans="1:5" ht="45">
      <c r="A2651" s="115" t="s">
        <v>5256</v>
      </c>
      <c r="B2651" s="125" t="s">
        <v>5257</v>
      </c>
      <c r="C2651" s="130" t="s">
        <v>20</v>
      </c>
      <c r="D2651" s="151">
        <v>6.3845224380493164</v>
      </c>
      <c r="E2651" s="162">
        <v>6.3845224380493164</v>
      </c>
    </row>
    <row r="2652" spans="1:5" ht="45">
      <c r="A2652" s="115" t="s">
        <v>5258</v>
      </c>
      <c r="B2652" s="125" t="s">
        <v>5259</v>
      </c>
      <c r="C2652" s="130" t="s">
        <v>285</v>
      </c>
      <c r="D2652" s="151">
        <v>1.951757550239563</v>
      </c>
      <c r="E2652" s="162">
        <v>1.951757550239563</v>
      </c>
    </row>
    <row r="2653" spans="1:5" ht="45">
      <c r="A2653" s="115" t="s">
        <v>5260</v>
      </c>
      <c r="B2653" s="125" t="s">
        <v>5261</v>
      </c>
      <c r="C2653" s="130" t="s">
        <v>280</v>
      </c>
      <c r="D2653" s="156">
        <v>679.716796875</v>
      </c>
      <c r="E2653" s="167">
        <v>679.716796875</v>
      </c>
    </row>
    <row r="2654" spans="1:5" ht="45">
      <c r="A2654" s="115" t="s">
        <v>5262</v>
      </c>
      <c r="B2654" s="125" t="s">
        <v>5263</v>
      </c>
      <c r="C2654" s="130" t="s">
        <v>280</v>
      </c>
      <c r="D2654" s="154">
        <v>-1867.771728515625</v>
      </c>
      <c r="E2654" s="165">
        <v>-1867.771728515625</v>
      </c>
    </row>
    <row r="2655" spans="1:5" ht="45">
      <c r="A2655" s="115" t="s">
        <v>5264</v>
      </c>
      <c r="B2655" s="125" t="s">
        <v>5265</v>
      </c>
      <c r="C2655" s="130"/>
      <c r="D2655" s="158">
        <v>-3.4692052751779556E-2</v>
      </c>
      <c r="E2655" s="169">
        <v>-3.4692052751779556E-2</v>
      </c>
    </row>
    <row r="2656" spans="1:5" ht="45">
      <c r="A2656" s="115" t="s">
        <v>5266</v>
      </c>
      <c r="B2656" s="125" t="s">
        <v>5267</v>
      </c>
      <c r="C2656" s="130" t="s">
        <v>2978</v>
      </c>
      <c r="D2656" s="156">
        <v>906.750244140625</v>
      </c>
      <c r="E2656" s="167">
        <v>906.750244140625</v>
      </c>
    </row>
    <row r="2657" spans="1:5" ht="45">
      <c r="A2657" s="115" t="s">
        <v>5268</v>
      </c>
      <c r="B2657" s="125" t="s">
        <v>5269</v>
      </c>
      <c r="C2657" s="130" t="s">
        <v>285</v>
      </c>
      <c r="D2657" s="151">
        <v>4.3400335311889648</v>
      </c>
      <c r="E2657" s="162">
        <v>4.3400335311889648</v>
      </c>
    </row>
    <row r="2658" spans="1:5" ht="45">
      <c r="A2658" s="115" t="s">
        <v>5270</v>
      </c>
      <c r="B2658" s="125" t="s">
        <v>5271</v>
      </c>
      <c r="C2658" s="130" t="s">
        <v>3840</v>
      </c>
      <c r="D2658" s="158">
        <v>0.6823006272315979</v>
      </c>
      <c r="E2658" s="169">
        <v>0.6823006272315979</v>
      </c>
    </row>
    <row r="2659" spans="1:5" ht="45">
      <c r="A2659" s="115" t="s">
        <v>5272</v>
      </c>
      <c r="B2659" s="125" t="s">
        <v>5273</v>
      </c>
      <c r="C2659" s="130" t="s">
        <v>3843</v>
      </c>
      <c r="D2659" s="159">
        <v>1.6864729695953429E-4</v>
      </c>
      <c r="E2659" s="170">
        <v>1.6864729695953429E-4</v>
      </c>
    </row>
    <row r="2660" spans="1:5" ht="45">
      <c r="A2660" s="115" t="s">
        <v>5274</v>
      </c>
      <c r="B2660" s="125" t="s">
        <v>5275</v>
      </c>
      <c r="C2660" s="130" t="s">
        <v>50</v>
      </c>
      <c r="D2660" s="151">
        <v>3.0299994945526123</v>
      </c>
      <c r="E2660" s="162">
        <v>3.0299994945526123</v>
      </c>
    </row>
    <row r="2661" spans="1:5" ht="60">
      <c r="A2661" s="115" t="s">
        <v>5276</v>
      </c>
      <c r="B2661" s="125" t="s">
        <v>5277</v>
      </c>
      <c r="C2661" s="130" t="s">
        <v>42</v>
      </c>
      <c r="D2661" s="156">
        <v>110.49153137207031</v>
      </c>
      <c r="E2661" s="167">
        <v>110.49153137207031</v>
      </c>
    </row>
    <row r="2662" spans="1:5" ht="45">
      <c r="A2662" s="115" t="s">
        <v>5278</v>
      </c>
      <c r="B2662" s="125" t="s">
        <v>5279</v>
      </c>
      <c r="C2662" s="130" t="s">
        <v>20</v>
      </c>
      <c r="D2662" s="151">
        <v>1.8534018993377686</v>
      </c>
      <c r="E2662" s="162">
        <v>1.8534018993377686</v>
      </c>
    </row>
    <row r="2663" spans="1:5" ht="45">
      <c r="A2663" s="115" t="s">
        <v>5280</v>
      </c>
      <c r="B2663" s="125" t="s">
        <v>5281</v>
      </c>
      <c r="C2663" s="130" t="s">
        <v>285</v>
      </c>
      <c r="D2663" s="151">
        <v>1.4239578247070312</v>
      </c>
      <c r="E2663" s="162">
        <v>1.4239578247070312</v>
      </c>
    </row>
    <row r="2664" spans="1:5" ht="45">
      <c r="A2664" s="115" t="s">
        <v>5282</v>
      </c>
      <c r="B2664" s="125" t="s">
        <v>5283</v>
      </c>
      <c r="C2664" s="130" t="s">
        <v>280</v>
      </c>
      <c r="D2664" s="156">
        <v>463.53549194335937</v>
      </c>
      <c r="E2664" s="167">
        <v>463.53549194335937</v>
      </c>
    </row>
    <row r="2665" spans="1:5" ht="45">
      <c r="A2665" s="115" t="s">
        <v>5284</v>
      </c>
      <c r="B2665" s="125" t="s">
        <v>5285</v>
      </c>
      <c r="C2665" s="130" t="s">
        <v>280</v>
      </c>
      <c r="D2665" s="154">
        <v>-2083.953125</v>
      </c>
      <c r="E2665" s="165">
        <v>-2083.953125</v>
      </c>
    </row>
    <row r="2666" spans="1:5" ht="60">
      <c r="A2666" s="115" t="s">
        <v>5286</v>
      </c>
      <c r="B2666" s="125" t="s">
        <v>5287</v>
      </c>
      <c r="C2666" s="130"/>
      <c r="D2666" s="158">
        <v>-4.595411941409111E-2</v>
      </c>
      <c r="E2666" s="169">
        <v>-4.595411941409111E-2</v>
      </c>
    </row>
    <row r="2667" spans="1:5" ht="45">
      <c r="A2667" s="115" t="s">
        <v>5288</v>
      </c>
      <c r="B2667" s="125" t="s">
        <v>5289</v>
      </c>
      <c r="C2667" s="130" t="s">
        <v>2978</v>
      </c>
      <c r="D2667" s="156">
        <v>950.6864013671875</v>
      </c>
      <c r="E2667" s="167">
        <v>950.6864013671875</v>
      </c>
    </row>
    <row r="2668" spans="1:5" ht="60">
      <c r="A2668" s="115" t="s">
        <v>5290</v>
      </c>
      <c r="B2668" s="125" t="s">
        <v>5291</v>
      </c>
      <c r="C2668" s="130" t="s">
        <v>285</v>
      </c>
      <c r="D2668" s="151">
        <v>4.2288618087768555</v>
      </c>
      <c r="E2668" s="162">
        <v>4.2288618087768555</v>
      </c>
    </row>
    <row r="2669" spans="1:5" ht="60">
      <c r="A2669" s="115" t="s">
        <v>5292</v>
      </c>
      <c r="B2669" s="125" t="s">
        <v>5293</v>
      </c>
      <c r="C2669" s="130" t="s">
        <v>3840</v>
      </c>
      <c r="D2669" s="158">
        <v>0.68206173181533813</v>
      </c>
      <c r="E2669" s="169">
        <v>0.68206173181533813</v>
      </c>
    </row>
    <row r="2670" spans="1:5" ht="60">
      <c r="A2670" s="115" t="s">
        <v>5294</v>
      </c>
      <c r="B2670" s="125" t="s">
        <v>5295</v>
      </c>
      <c r="C2670" s="130" t="s">
        <v>3843</v>
      </c>
      <c r="D2670" s="159">
        <v>2.5380947045050561E-4</v>
      </c>
      <c r="E2670" s="170">
        <v>2.5380947045050561E-4</v>
      </c>
    </row>
    <row r="2671" spans="1:5" ht="45">
      <c r="A2671" s="115" t="s">
        <v>5296</v>
      </c>
      <c r="B2671" s="125" t="s">
        <v>5297</v>
      </c>
      <c r="C2671" s="130" t="s">
        <v>50</v>
      </c>
      <c r="D2671" s="151">
        <v>1.2899999618530273</v>
      </c>
      <c r="E2671" s="162">
        <v>1.2899999618530273</v>
      </c>
    </row>
    <row r="2672" spans="1:5" ht="60">
      <c r="A2672" s="115" t="s">
        <v>5298</v>
      </c>
      <c r="B2672" s="125" t="s">
        <v>5299</v>
      </c>
      <c r="C2672" s="130" t="s">
        <v>42</v>
      </c>
      <c r="D2672" s="152">
        <v>85.371627807617188</v>
      </c>
      <c r="E2672" s="163">
        <v>85.371627807617188</v>
      </c>
    </row>
    <row r="2673" spans="1:5" ht="45">
      <c r="A2673" s="115" t="s">
        <v>5300</v>
      </c>
      <c r="B2673" s="125" t="s">
        <v>5301</v>
      </c>
      <c r="C2673" s="130" t="s">
        <v>20</v>
      </c>
      <c r="D2673" s="151">
        <v>3.9554028511047363</v>
      </c>
      <c r="E2673" s="162">
        <v>3.9554028511047363</v>
      </c>
    </row>
    <row r="2674" spans="1:5" ht="45">
      <c r="A2674" s="115" t="s">
        <v>5302</v>
      </c>
      <c r="B2674" s="125" t="s">
        <v>5303</v>
      </c>
      <c r="C2674" s="130" t="s">
        <v>285</v>
      </c>
      <c r="D2674" s="151">
        <v>1.138708233833313</v>
      </c>
      <c r="E2674" s="162">
        <v>1.138708233833313</v>
      </c>
    </row>
    <row r="2675" spans="1:5" ht="45">
      <c r="A2675" s="115" t="s">
        <v>5304</v>
      </c>
      <c r="B2675" s="125" t="s">
        <v>5305</v>
      </c>
      <c r="C2675" s="130" t="s">
        <v>280</v>
      </c>
      <c r="D2675" s="156">
        <v>357.56771850585937</v>
      </c>
      <c r="E2675" s="167">
        <v>357.56771850585937</v>
      </c>
    </row>
    <row r="2676" spans="1:5" ht="45">
      <c r="A2676" s="115" t="s">
        <v>5306</v>
      </c>
      <c r="B2676" s="125" t="s">
        <v>5307</v>
      </c>
      <c r="C2676" s="130" t="s">
        <v>280</v>
      </c>
      <c r="D2676" s="154">
        <v>-2189.9208984375</v>
      </c>
      <c r="E2676" s="165">
        <v>-2189.9208984375</v>
      </c>
    </row>
    <row r="2677" spans="1:5" ht="60">
      <c r="A2677" s="115" t="s">
        <v>5308</v>
      </c>
      <c r="B2677" s="125" t="s">
        <v>5309</v>
      </c>
      <c r="C2677" s="130"/>
      <c r="D2677" s="158">
        <v>-4.0484301745891571E-2</v>
      </c>
      <c r="E2677" s="169">
        <v>-4.0484301745891571E-2</v>
      </c>
    </row>
    <row r="2678" spans="1:5" ht="45">
      <c r="A2678" s="115" t="s">
        <v>5310</v>
      </c>
      <c r="B2678" s="125" t="s">
        <v>5311</v>
      </c>
      <c r="C2678" s="130" t="s">
        <v>2978</v>
      </c>
      <c r="D2678" s="156">
        <v>968.43011474609375</v>
      </c>
      <c r="E2678" s="167">
        <v>968.43011474609375</v>
      </c>
    </row>
    <row r="2679" spans="1:5" ht="60">
      <c r="A2679" s="115" t="s">
        <v>5312</v>
      </c>
      <c r="B2679" s="125" t="s">
        <v>5313</v>
      </c>
      <c r="C2679" s="130" t="s">
        <v>285</v>
      </c>
      <c r="D2679" s="151">
        <v>4.2004013061523437</v>
      </c>
      <c r="E2679" s="162">
        <v>4.2004013061523437</v>
      </c>
    </row>
    <row r="2680" spans="1:5" ht="60">
      <c r="A2680" s="115" t="s">
        <v>5314</v>
      </c>
      <c r="B2680" s="125" t="s">
        <v>5315</v>
      </c>
      <c r="C2680" s="130" t="s">
        <v>3840</v>
      </c>
      <c r="D2680" s="158">
        <v>0.67096155881881714</v>
      </c>
      <c r="E2680" s="169">
        <v>0.67096155881881714</v>
      </c>
    </row>
    <row r="2681" spans="1:5" ht="60">
      <c r="A2681" s="115" t="s">
        <v>5316</v>
      </c>
      <c r="B2681" s="125" t="s">
        <v>5317</v>
      </c>
      <c r="C2681" s="130" t="s">
        <v>3843</v>
      </c>
      <c r="D2681" s="159">
        <v>3.3237008028663695E-4</v>
      </c>
      <c r="E2681" s="170">
        <v>3.3237008028663695E-4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4">
        <v>2492.611328125</v>
      </c>
      <c r="E2684" s="165">
        <v>2492.611328125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54.289100646972656</v>
      </c>
      <c r="E2694" s="163">
        <v>54.289100646972656</v>
      </c>
    </row>
    <row r="2695" spans="1:5" ht="30">
      <c r="A2695" s="115" t="s">
        <v>5344</v>
      </c>
      <c r="B2695" s="125" t="s">
        <v>5345</v>
      </c>
      <c r="C2695" s="130" t="s">
        <v>20</v>
      </c>
      <c r="D2695" s="152">
        <v>48.322628021240234</v>
      </c>
      <c r="E2695" s="163">
        <v>48.322628021240234</v>
      </c>
    </row>
    <row r="2696" spans="1:5" ht="30">
      <c r="A2696" s="115" t="s">
        <v>5346</v>
      </c>
      <c r="B2696" s="125" t="s">
        <v>5347</v>
      </c>
      <c r="C2696" s="130" t="s">
        <v>285</v>
      </c>
      <c r="D2696" s="158">
        <v>0.75889372825622559</v>
      </c>
      <c r="E2696" s="169">
        <v>0.75889372825622559</v>
      </c>
    </row>
    <row r="2697" spans="1:5" ht="30">
      <c r="A2697" s="115" t="s">
        <v>5348</v>
      </c>
      <c r="B2697" s="125" t="s">
        <v>5349</v>
      </c>
      <c r="C2697" s="130" t="s">
        <v>280</v>
      </c>
      <c r="D2697" s="156">
        <v>227.2681884765625</v>
      </c>
      <c r="E2697" s="167">
        <v>227.2681884765625</v>
      </c>
    </row>
    <row r="2698" spans="1:5" ht="30">
      <c r="A2698" s="115" t="s">
        <v>5350</v>
      </c>
      <c r="B2698" s="125" t="s">
        <v>5351</v>
      </c>
      <c r="C2698" s="130" t="s">
        <v>280</v>
      </c>
      <c r="D2698" s="154">
        <v>-2320.220458984375</v>
      </c>
      <c r="E2698" s="165">
        <v>-2320.220458984375</v>
      </c>
    </row>
    <row r="2699" spans="1:5" ht="30">
      <c r="A2699" s="115" t="s">
        <v>5352</v>
      </c>
      <c r="B2699" s="125" t="s">
        <v>5353</v>
      </c>
      <c r="C2699" s="130"/>
      <c r="D2699" s="158">
        <v>-5.0405267626047134E-2</v>
      </c>
      <c r="E2699" s="169">
        <v>-5.0405267626047134E-2</v>
      </c>
    </row>
    <row r="2700" spans="1:5" ht="30">
      <c r="A2700" s="115" t="s">
        <v>5354</v>
      </c>
      <c r="B2700" s="125" t="s">
        <v>5355</v>
      </c>
      <c r="C2700" s="130" t="s">
        <v>2978</v>
      </c>
      <c r="D2700" s="156">
        <v>986.0650634765625</v>
      </c>
      <c r="E2700" s="167">
        <v>986.0650634765625</v>
      </c>
    </row>
    <row r="2701" spans="1:5" ht="30">
      <c r="A2701" s="115" t="s">
        <v>5356</v>
      </c>
      <c r="B2701" s="125" t="s">
        <v>5357</v>
      </c>
      <c r="C2701" s="130" t="s">
        <v>285</v>
      </c>
      <c r="D2701" s="151">
        <v>4.1822466850280762</v>
      </c>
      <c r="E2701" s="162">
        <v>4.1822466850280762</v>
      </c>
    </row>
    <row r="2702" spans="1:5" ht="45">
      <c r="A2702" s="115" t="s">
        <v>5358</v>
      </c>
      <c r="B2702" s="125" t="s">
        <v>5359</v>
      </c>
      <c r="C2702" s="130" t="s">
        <v>3840</v>
      </c>
      <c r="D2702" s="158">
        <v>0.64563703536987305</v>
      </c>
      <c r="E2702" s="169">
        <v>0.64563703536987305</v>
      </c>
    </row>
    <row r="2703" spans="1:5" ht="45">
      <c r="A2703" s="115" t="s">
        <v>5360</v>
      </c>
      <c r="B2703" s="125" t="s">
        <v>5361</v>
      </c>
      <c r="C2703" s="130" t="s">
        <v>3843</v>
      </c>
      <c r="D2703" s="159">
        <v>5.0945952534675598E-4</v>
      </c>
      <c r="E2703" s="170">
        <v>5.0945952534675598E-4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10.91151237487793</v>
      </c>
      <c r="E2706" s="163">
        <v>10.91151237487793</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45933.984375</v>
      </c>
      <c r="E2711" s="164">
        <v>45933.984375</v>
      </c>
    </row>
    <row r="2712" spans="1:5" ht="45">
      <c r="A2712" s="115" t="s">
        <v>5378</v>
      </c>
      <c r="B2712" s="125" t="s">
        <v>5379</v>
      </c>
      <c r="C2712" s="130" t="s">
        <v>15</v>
      </c>
      <c r="D2712" s="153">
        <v>50769.62890625</v>
      </c>
      <c r="E2712" s="164">
        <v>50769.62890625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2724"/>
  <sheetViews>
    <sheetView topLeftCell="B1" workbookViewId="0">
      <selection activeCell="E8" sqref="E8:F372"/>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5400</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18750</v>
      </c>
      <c r="E10" s="150">
        <f t="shared" si="0"/>
        <v>24500</v>
      </c>
      <c r="F10" s="111">
        <f>VLOOKUP(B10,input!$I$3:$J$32,2,FALSE)</f>
        <v>24500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65</v>
      </c>
      <c r="F23" s="111">
        <f>VLOOKUP(B23,input!$I$3:$J$32,2,FALSE)</f>
        <v>65</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76.015022277832031</v>
      </c>
      <c r="E26" s="150">
        <f t="shared" si="0"/>
        <v>76.015022277832031</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812.0999755859375</v>
      </c>
      <c r="E28" s="150">
        <f t="shared" si="0"/>
        <v>836.94399999999996</v>
      </c>
      <c r="F28" s="111">
        <f>VLOOKUP(B28,input!$I$3:$J$32,2,FALSE)</f>
        <v>836.94399999999996</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5.75</v>
      </c>
      <c r="E51" s="150">
        <f t="shared" si="0"/>
        <v>2.99</v>
      </c>
      <c r="F51" s="111">
        <f>VLOOKUP(B51,input!$I$3:$J$32,2,FALSE)</f>
        <v>2.99</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0.47235506772994995</v>
      </c>
      <c r="E59" s="150">
        <f t="shared" si="0"/>
        <v>0.47235506772994995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2.728203296661377</v>
      </c>
      <c r="E71" s="150">
        <f t="shared" si="0"/>
        <v>2.728203296661377</v>
      </c>
      <c r="F71" s="111" t="e">
        <f>VLOOKUP(B71,input!$I$3:$J$32,2,FALSE)</f>
        <v>#N/A</v>
      </c>
    </row>
    <row r="72" spans="1:6" ht="30">
      <c r="A72" s="115" t="s">
        <v>148</v>
      </c>
      <c r="B72" s="124" t="s">
        <v>149</v>
      </c>
      <c r="C72" s="129" t="s">
        <v>65</v>
      </c>
      <c r="D72" s="145">
        <v>0</v>
      </c>
      <c r="E72" s="150">
        <f t="shared" ref="E72:E135" si="1">_xlfn.IFNA(F72,D72)</f>
        <v>0</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41.4251708984375</v>
      </c>
      <c r="E74" s="150">
        <f t="shared" si="1"/>
        <v>41.4251708984375</v>
      </c>
      <c r="F74" s="111" t="e">
        <f>VLOOKUP(B74,input!$I$3:$J$32,2,FALSE)</f>
        <v>#N/A</v>
      </c>
    </row>
    <row r="75" spans="1:6" ht="45">
      <c r="A75" s="115" t="s">
        <v>155</v>
      </c>
      <c r="B75" s="124" t="s">
        <v>156</v>
      </c>
      <c r="C75" s="129" t="s">
        <v>65</v>
      </c>
      <c r="D75" s="148">
        <v>75.467514038085937</v>
      </c>
      <c r="E75" s="150">
        <f t="shared" si="1"/>
        <v>75.467514038085937</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1.2188433408737183</v>
      </c>
      <c r="E85" s="150">
        <f t="shared" si="1"/>
        <v>1.2188433408737183</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16.377887725830078</v>
      </c>
      <c r="E88" s="150">
        <f t="shared" si="1"/>
        <v>16.377887725830078</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1.1770220994949341</v>
      </c>
      <c r="E99" s="150">
        <f t="shared" si="1"/>
        <v>1.1770220994949341</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10.918590545654297</v>
      </c>
      <c r="E102" s="150">
        <f t="shared" si="1"/>
        <v>10.918590545654297</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17165.88</v>
      </c>
      <c r="F136" s="111">
        <f>VLOOKUP(B136,input!$I$3:$J$32,2,FALSE)</f>
        <v>17165.88</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4.2600522041320801</v>
      </c>
      <c r="E163" s="150">
        <f t="shared" si="2"/>
        <v>4.2600522041320801</v>
      </c>
      <c r="F163" s="111" t="e">
        <f>VLOOKUP(B163,input!$I$3:$J$32,2,FALSE)</f>
        <v>#N/A</v>
      </c>
    </row>
    <row r="164" spans="1:6" ht="30">
      <c r="A164" s="115" t="s">
        <v>339</v>
      </c>
      <c r="B164" s="124" t="s">
        <v>340</v>
      </c>
      <c r="C164" s="129" t="s">
        <v>20</v>
      </c>
      <c r="D164" s="147">
        <v>0.82675063610076904</v>
      </c>
      <c r="E164" s="150">
        <f t="shared" si="2"/>
        <v>0.82675063610076904</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5.75</v>
      </c>
      <c r="E249" s="150">
        <f t="shared" si="3"/>
        <v>2.99</v>
      </c>
      <c r="F249" s="111">
        <f>VLOOKUP(B249,input!$I$3:$J$32,2,FALSE)</f>
        <v>2.99</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534</v>
      </c>
      <c r="E252" s="150">
        <f t="shared" si="3"/>
        <v>534.91999999999996</v>
      </c>
      <c r="F252" s="111">
        <f>VLOOKUP(B252,input!$I$3:$J$32,2,FALSE)</f>
        <v>534.91999999999996</v>
      </c>
    </row>
    <row r="253" spans="1:6" ht="45">
      <c r="A253" s="115" t="s">
        <v>517</v>
      </c>
      <c r="B253" s="124" t="s">
        <v>518</v>
      </c>
      <c r="C253" s="129" t="s">
        <v>45</v>
      </c>
      <c r="D253" s="146">
        <v>5.75</v>
      </c>
      <c r="E253" s="150">
        <f t="shared" si="3"/>
        <v>2.99</v>
      </c>
      <c r="F253" s="111">
        <f>VLOOKUP(B253,input!$I$3:$J$32,2,FALSE)</f>
        <v>2.99</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29</v>
      </c>
      <c r="F268" s="111">
        <f>VLOOKUP(B268,input!$I$3:$J$32,2,FALSE)</f>
        <v>29</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1781</v>
      </c>
      <c r="E281" s="150">
        <f t="shared" si="4"/>
        <v>2415.6</v>
      </c>
      <c r="F281" s="111">
        <f>VLOOKUP(B281,input!$I$3:$J$32,2,FALSE)</f>
        <v>2415.6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3.3299999237060547</v>
      </c>
      <c r="E283" s="150">
        <f t="shared" si="4"/>
        <v>5.5117000000000012</v>
      </c>
      <c r="F283" s="111">
        <f>VLOOKUP(B283,input!$I$3:$J$32,2,FALSE)</f>
        <v>5.5117000000000012</v>
      </c>
    </row>
    <row r="284" spans="1:6" ht="45">
      <c r="A284" s="115" t="s">
        <v>579</v>
      </c>
      <c r="B284" s="124" t="s">
        <v>580</v>
      </c>
      <c r="C284" s="129" t="s">
        <v>20</v>
      </c>
      <c r="D284" s="146">
        <v>3.3299999237060547</v>
      </c>
      <c r="E284" s="150">
        <f t="shared" si="4"/>
        <v>5.5117000000000012</v>
      </c>
      <c r="F284" s="111">
        <f>VLOOKUP(B284,input!$I$3:$J$32,2,FALSE)</f>
        <v>5.5117000000000012</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78.5</v>
      </c>
      <c r="E308" s="150">
        <f t="shared" si="4"/>
        <v>79.88</v>
      </c>
      <c r="F308" s="111">
        <f>VLOOKUP(B308,input!$I$3:$J$32,2,FALSE)</f>
        <v>79.88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28.110000610351563</v>
      </c>
      <c r="E317" s="150">
        <f t="shared" si="4"/>
        <v>28.607024999999997</v>
      </c>
      <c r="F317" s="111">
        <f>VLOOKUP(B317,input!$I$3:$J$32,2,FALSE)</f>
        <v>28.607024999999997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14.100001335144043</v>
      </c>
      <c r="E326" s="150">
        <f t="shared" si="4"/>
        <v>14.348444999999998</v>
      </c>
      <c r="F326" s="111">
        <f>VLOOKUP(B326,input!$I$3:$J$32,2,FALSE)</f>
        <v>14.348444999999998</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7.2299995422363281</v>
      </c>
      <c r="E335" s="150">
        <f t="shared" si="5"/>
        <v>7.3589449999999994</v>
      </c>
      <c r="F335" s="111">
        <f>VLOOKUP(B335,input!$I$3:$J$32,2,FALSE)</f>
        <v>7.3589449999999994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3.0899996757507324</v>
      </c>
      <c r="E344" s="150">
        <f t="shared" si="5"/>
        <v>3.1452749999999998</v>
      </c>
      <c r="F344" s="111">
        <f>VLOOKUP(B344,input!$I$3:$J$32,2,FALSE)</f>
        <v>3.1452749999999998</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1.3200000524520874</v>
      </c>
      <c r="E353" s="150">
        <f t="shared" si="5"/>
        <v>1.33799</v>
      </c>
      <c r="F353" s="111">
        <f>VLOOKUP(B353,input!$I$3:$J$32,2,FALSE)</f>
        <v>1.33799</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0.51999998092651367</v>
      </c>
      <c r="E362" s="150">
        <f t="shared" si="5"/>
        <v>0.52920500000000004</v>
      </c>
      <c r="F362" s="111">
        <f>VLOOKUP(B362,input!$I$3:$J$32,2,FALSE)</f>
        <v>0.52920500000000004</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18834.265625</v>
      </c>
      <c r="E379" s="164">
        <v>18834.265625</v>
      </c>
    </row>
    <row r="380" spans="1:6">
      <c r="A380" s="115" t="s">
        <v>769</v>
      </c>
      <c r="B380" s="125" t="s">
        <v>770</v>
      </c>
      <c r="C380" s="130" t="s">
        <v>15</v>
      </c>
      <c r="D380" s="153">
        <v>17053.265625</v>
      </c>
      <c r="E380" s="164">
        <v>17053.265625</v>
      </c>
    </row>
    <row r="381" spans="1:6" ht="30">
      <c r="A381" s="115" t="s">
        <v>771</v>
      </c>
      <c r="B381" s="125" t="s">
        <v>772</v>
      </c>
      <c r="C381" s="130" t="s">
        <v>15</v>
      </c>
      <c r="D381" s="154">
        <v>1780.9998779296875</v>
      </c>
      <c r="E381" s="165">
        <v>1780.9998779296875</v>
      </c>
    </row>
    <row r="382" spans="1:6">
      <c r="A382" s="115" t="s">
        <v>773</v>
      </c>
      <c r="B382" s="125" t="s">
        <v>774</v>
      </c>
      <c r="C382" s="130" t="s">
        <v>15</v>
      </c>
      <c r="D382" s="154">
        <v>1780.9998779296875</v>
      </c>
      <c r="E382" s="165">
        <v>1780.9998779296875</v>
      </c>
    </row>
    <row r="383" spans="1:6">
      <c r="A383" s="115" t="s">
        <v>775</v>
      </c>
      <c r="B383" s="125" t="s">
        <v>776</v>
      </c>
      <c r="C383" s="130" t="s">
        <v>15</v>
      </c>
      <c r="D383" s="155">
        <v>0</v>
      </c>
      <c r="E383" s="166">
        <v>0</v>
      </c>
    </row>
    <row r="384" spans="1:6" ht="30">
      <c r="A384" s="115" t="s">
        <v>777</v>
      </c>
      <c r="B384" s="125" t="s">
        <v>778</v>
      </c>
      <c r="C384" s="130" t="s">
        <v>45</v>
      </c>
      <c r="D384" s="152">
        <v>28.301097869873047</v>
      </c>
      <c r="E384" s="163">
        <v>28.301097869873047</v>
      </c>
    </row>
    <row r="385" spans="1:5">
      <c r="A385" s="115" t="s">
        <v>779</v>
      </c>
      <c r="B385" s="125" t="s">
        <v>780</v>
      </c>
      <c r="C385" s="130" t="s">
        <v>781</v>
      </c>
      <c r="D385" s="153">
        <v>12720.3544921875</v>
      </c>
      <c r="E385" s="164">
        <v>12720.3544921875</v>
      </c>
    </row>
    <row r="386" spans="1:5">
      <c r="A386" s="115" t="s">
        <v>782</v>
      </c>
      <c r="B386" s="125" t="s">
        <v>783</v>
      </c>
      <c r="C386" s="130" t="s">
        <v>45</v>
      </c>
      <c r="D386" s="152">
        <v>25.624897003173828</v>
      </c>
      <c r="E386" s="163">
        <v>25.624897003173828</v>
      </c>
    </row>
    <row r="387" spans="1:5">
      <c r="A387" s="115" t="s">
        <v>784</v>
      </c>
      <c r="B387" s="125" t="s">
        <v>785</v>
      </c>
      <c r="C387" s="130" t="s">
        <v>781</v>
      </c>
      <c r="D387" s="153">
        <v>14048.8369140625</v>
      </c>
      <c r="E387" s="164">
        <v>14048.8369140625</v>
      </c>
    </row>
    <row r="388" spans="1:5">
      <c r="A388" s="115" t="s">
        <v>786</v>
      </c>
      <c r="B388" s="125" t="s">
        <v>787</v>
      </c>
      <c r="C388" s="130" t="s">
        <v>15</v>
      </c>
      <c r="D388" s="153">
        <v>66549.59375</v>
      </c>
      <c r="E388" s="164">
        <v>66549.59375</v>
      </c>
    </row>
    <row r="389" spans="1:5">
      <c r="A389" s="115" t="s">
        <v>788</v>
      </c>
      <c r="B389" s="125" t="s">
        <v>789</v>
      </c>
      <c r="C389" s="130" t="s">
        <v>15</v>
      </c>
      <c r="D389" s="155">
        <v>0</v>
      </c>
      <c r="E389" s="166">
        <v>0</v>
      </c>
    </row>
    <row r="390" spans="1:5">
      <c r="A390" s="115" t="s">
        <v>790</v>
      </c>
      <c r="B390" s="125" t="s">
        <v>791</v>
      </c>
      <c r="C390" s="130" t="s">
        <v>45</v>
      </c>
      <c r="D390" s="152">
        <v>25.624897003173828</v>
      </c>
      <c r="E390" s="163">
        <v>25.624897003173828</v>
      </c>
    </row>
    <row r="391" spans="1:5">
      <c r="A391" s="115" t="s">
        <v>792</v>
      </c>
      <c r="B391" s="125" t="s">
        <v>793</v>
      </c>
      <c r="C391" s="130" t="s">
        <v>45</v>
      </c>
      <c r="D391" s="152">
        <v>25.624897003173828</v>
      </c>
      <c r="E391" s="163">
        <v>25.624897003173828</v>
      </c>
    </row>
    <row r="392" spans="1:5" ht="30">
      <c r="A392" s="115" t="s">
        <v>794</v>
      </c>
      <c r="B392" s="125" t="s">
        <v>795</v>
      </c>
      <c r="C392" s="130" t="s">
        <v>45</v>
      </c>
      <c r="D392" s="152">
        <v>23.184206008911133</v>
      </c>
      <c r="E392" s="163">
        <v>23.184206008911133</v>
      </c>
    </row>
    <row r="393" spans="1:5">
      <c r="A393" s="115" t="s">
        <v>796</v>
      </c>
      <c r="B393" s="125" t="s">
        <v>797</v>
      </c>
      <c r="C393" s="130" t="s">
        <v>781</v>
      </c>
      <c r="D393" s="153">
        <v>15527.8115234375</v>
      </c>
      <c r="E393" s="164">
        <v>15527.8115234375</v>
      </c>
    </row>
    <row r="394" spans="1:5" ht="30">
      <c r="A394" s="115" t="s">
        <v>798</v>
      </c>
      <c r="B394" s="125" t="s">
        <v>799</v>
      </c>
      <c r="C394" s="130" t="s">
        <v>15</v>
      </c>
      <c r="D394" s="153">
        <v>73555.5234375</v>
      </c>
      <c r="E394" s="164">
        <v>73555.5234375</v>
      </c>
    </row>
    <row r="395" spans="1:5" ht="30">
      <c r="A395" s="115" t="s">
        <v>800</v>
      </c>
      <c r="B395" s="125" t="s">
        <v>801</v>
      </c>
      <c r="C395" s="130" t="s">
        <v>15</v>
      </c>
      <c r="D395" s="153">
        <v>66549.59375</v>
      </c>
      <c r="E395" s="164">
        <v>66549.59375</v>
      </c>
    </row>
    <row r="396" spans="1:5" ht="30">
      <c r="A396" s="115" t="s">
        <v>802</v>
      </c>
      <c r="B396" s="125" t="s">
        <v>803</v>
      </c>
      <c r="C396" s="130" t="s">
        <v>45</v>
      </c>
      <c r="D396" s="152">
        <v>25.624897003173828</v>
      </c>
      <c r="E396" s="163">
        <v>25.624897003173828</v>
      </c>
    </row>
    <row r="397" spans="1:5">
      <c r="A397" s="115" t="s">
        <v>804</v>
      </c>
      <c r="B397" s="125" t="s">
        <v>805</v>
      </c>
      <c r="C397" s="130" t="s">
        <v>20</v>
      </c>
      <c r="D397" s="158">
        <v>0.79145604372024536</v>
      </c>
      <c r="E397" s="169">
        <v>0.79145604372024536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66549.59375</v>
      </c>
      <c r="E401" s="164">
        <v>66549.59375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73555.5234375</v>
      </c>
      <c r="E404" s="164">
        <v>73555.5234375</v>
      </c>
    </row>
    <row r="405" spans="1:5">
      <c r="A405" s="115" t="s">
        <v>820</v>
      </c>
      <c r="B405" s="125" t="s">
        <v>821</v>
      </c>
      <c r="C405" s="130" t="s">
        <v>320</v>
      </c>
      <c r="D405" s="151">
        <v>2.6941852569580078</v>
      </c>
      <c r="E405" s="162">
        <v>2.6941852569580078</v>
      </c>
    </row>
    <row r="406" spans="1:5">
      <c r="A406" s="115" t="s">
        <v>822</v>
      </c>
      <c r="B406" s="125" t="s">
        <v>823</v>
      </c>
      <c r="C406" s="130" t="s">
        <v>824</v>
      </c>
      <c r="D406" s="156">
        <v>645.468994140625</v>
      </c>
      <c r="E406" s="167">
        <v>645.468994140625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8526272</v>
      </c>
      <c r="E410" s="164">
        <v>8526272</v>
      </c>
    </row>
    <row r="411" spans="1:5" ht="30">
      <c r="A411" s="115" t="s">
        <v>834</v>
      </c>
      <c r="B411" s="125" t="s">
        <v>835</v>
      </c>
      <c r="C411" s="130" t="s">
        <v>833</v>
      </c>
      <c r="D411" s="153">
        <v>10928785</v>
      </c>
      <c r="E411" s="164">
        <v>10928785</v>
      </c>
    </row>
    <row r="412" spans="1:5">
      <c r="A412" s="115" t="s">
        <v>836</v>
      </c>
      <c r="B412" s="125" t="s">
        <v>837</v>
      </c>
      <c r="C412" s="130" t="s">
        <v>781</v>
      </c>
      <c r="D412" s="153">
        <v>9824.9326171875</v>
      </c>
      <c r="E412" s="164">
        <v>9824.9326171875</v>
      </c>
    </row>
    <row r="413" spans="1:5">
      <c r="A413" s="115" t="s">
        <v>838</v>
      </c>
      <c r="B413" s="125" t="s">
        <v>839</v>
      </c>
      <c r="C413" s="130"/>
      <c r="D413" s="153">
        <v>8100</v>
      </c>
      <c r="E413" s="164">
        <v>8100</v>
      </c>
    </row>
    <row r="414" spans="1:5" ht="30">
      <c r="A414" s="115" t="s">
        <v>840</v>
      </c>
      <c r="B414" s="125" t="s">
        <v>841</v>
      </c>
      <c r="C414" s="130"/>
      <c r="D414" s="156">
        <v>138.13145446777344</v>
      </c>
      <c r="E414" s="167">
        <v>138.13145446777344</v>
      </c>
    </row>
    <row r="415" spans="1:5">
      <c r="A415" s="115" t="s">
        <v>842</v>
      </c>
      <c r="B415" s="125" t="s">
        <v>843</v>
      </c>
      <c r="C415" s="130" t="s">
        <v>844</v>
      </c>
      <c r="D415" s="155">
        <v>0</v>
      </c>
      <c r="E415" s="166">
        <v>0</v>
      </c>
    </row>
    <row r="416" spans="1:5">
      <c r="A416" s="115" t="s">
        <v>845</v>
      </c>
      <c r="B416" s="125" t="s">
        <v>846</v>
      </c>
      <c r="C416" s="130" t="s">
        <v>844</v>
      </c>
      <c r="D416" s="154">
        <v>1940.586181640625</v>
      </c>
      <c r="E416" s="165">
        <v>1940.586181640625</v>
      </c>
    </row>
    <row r="417" spans="1:5">
      <c r="A417" s="115" t="s">
        <v>847</v>
      </c>
      <c r="B417" s="125" t="s">
        <v>848</v>
      </c>
      <c r="C417" s="130" t="s">
        <v>849</v>
      </c>
      <c r="D417" s="151">
        <v>6.484917163848877</v>
      </c>
      <c r="E417" s="162">
        <v>6.484917163848877</v>
      </c>
    </row>
    <row r="418" spans="1:5">
      <c r="A418" s="115" t="s">
        <v>850</v>
      </c>
      <c r="B418" s="125" t="s">
        <v>851</v>
      </c>
      <c r="C418" s="130" t="s">
        <v>852</v>
      </c>
      <c r="D418" s="156">
        <v>212.20559692382812</v>
      </c>
      <c r="E418" s="167">
        <v>212.20559692382812</v>
      </c>
    </row>
    <row r="419" spans="1:5">
      <c r="A419" s="115" t="s">
        <v>853</v>
      </c>
      <c r="B419" s="125" t="s">
        <v>854</v>
      </c>
      <c r="C419" s="130" t="s">
        <v>855</v>
      </c>
      <c r="D419" s="153">
        <v>10928.78515625</v>
      </c>
      <c r="E419" s="164">
        <v>10928.78515625</v>
      </c>
    </row>
    <row r="420" spans="1:5" ht="30">
      <c r="A420" s="115" t="s">
        <v>856</v>
      </c>
      <c r="B420" s="125" t="s">
        <v>857</v>
      </c>
      <c r="C420" s="130" t="s">
        <v>858</v>
      </c>
      <c r="D420" s="156">
        <v>640.8616943359375</v>
      </c>
      <c r="E420" s="167">
        <v>640.8616943359375</v>
      </c>
    </row>
    <row r="421" spans="1:5">
      <c r="A421" s="115" t="s">
        <v>859</v>
      </c>
      <c r="B421" s="125" t="s">
        <v>860</v>
      </c>
      <c r="C421" s="130" t="s">
        <v>855</v>
      </c>
      <c r="D421" s="153">
        <v>48247.78515625</v>
      </c>
      <c r="E421" s="164">
        <v>48247.78515625</v>
      </c>
    </row>
    <row r="422" spans="1:5">
      <c r="A422" s="115" t="s">
        <v>861</v>
      </c>
      <c r="B422" s="125" t="s">
        <v>862</v>
      </c>
      <c r="C422" s="130" t="s">
        <v>855</v>
      </c>
      <c r="D422" s="153">
        <v>3278.6357421875</v>
      </c>
      <c r="E422" s="164">
        <v>3278.6357421875</v>
      </c>
    </row>
    <row r="423" spans="1:5" ht="30">
      <c r="A423" s="115" t="s">
        <v>863</v>
      </c>
      <c r="B423" s="125" t="s">
        <v>864</v>
      </c>
      <c r="C423" s="130" t="s">
        <v>45</v>
      </c>
      <c r="D423" s="152">
        <v>22.71368408203125</v>
      </c>
      <c r="E423" s="163">
        <v>22.71368408203125</v>
      </c>
    </row>
    <row r="424" spans="1:5" ht="30">
      <c r="A424" s="115" t="s">
        <v>865</v>
      </c>
      <c r="B424" s="125" t="s">
        <v>866</v>
      </c>
      <c r="C424" s="130" t="s">
        <v>45</v>
      </c>
      <c r="D424" s="152">
        <v>54.007972717285156</v>
      </c>
      <c r="E424" s="163">
        <v>54.007972717285156</v>
      </c>
    </row>
    <row r="425" spans="1:5">
      <c r="A425" s="115" t="s">
        <v>867</v>
      </c>
      <c r="B425" s="125" t="s">
        <v>868</v>
      </c>
      <c r="C425" s="130"/>
      <c r="D425" s="151">
        <v>1.9401655197143555</v>
      </c>
      <c r="E425" s="162">
        <v>1.9401655197143555</v>
      </c>
    </row>
    <row r="426" spans="1:5">
      <c r="A426" s="115" t="s">
        <v>869</v>
      </c>
      <c r="B426" s="125" t="s">
        <v>870</v>
      </c>
      <c r="C426" s="130" t="s">
        <v>855</v>
      </c>
      <c r="D426" s="153">
        <v>22295.8828125</v>
      </c>
      <c r="E426" s="164">
        <v>22295.8828125</v>
      </c>
    </row>
    <row r="427" spans="1:5">
      <c r="A427" s="115" t="s">
        <v>871</v>
      </c>
      <c r="B427" s="125" t="s">
        <v>872</v>
      </c>
      <c r="C427" s="130" t="s">
        <v>873</v>
      </c>
      <c r="D427" s="158">
        <v>4.7946576029062271E-2</v>
      </c>
      <c r="E427" s="169">
        <v>4.7946576029062271E-2</v>
      </c>
    </row>
    <row r="428" spans="1:5">
      <c r="A428" s="115" t="s">
        <v>874</v>
      </c>
      <c r="B428" s="125" t="s">
        <v>875</v>
      </c>
      <c r="C428" s="130" t="s">
        <v>320</v>
      </c>
      <c r="D428" s="151">
        <v>3.9080524444580078</v>
      </c>
      <c r="E428" s="162">
        <v>3.9080524444580078</v>
      </c>
    </row>
    <row r="429" spans="1:5" ht="30">
      <c r="A429" s="115" t="s">
        <v>876</v>
      </c>
      <c r="B429" s="125" t="s">
        <v>877</v>
      </c>
      <c r="C429" s="130" t="s">
        <v>833</v>
      </c>
      <c r="D429" s="153">
        <v>8526272</v>
      </c>
      <c r="E429" s="164">
        <v>8526272</v>
      </c>
    </row>
    <row r="430" spans="1:5" ht="30">
      <c r="A430" s="115" t="s">
        <v>878</v>
      </c>
      <c r="B430" s="125" t="s">
        <v>879</v>
      </c>
      <c r="C430" s="130" t="s">
        <v>833</v>
      </c>
      <c r="D430" s="155">
        <v>0</v>
      </c>
      <c r="E430" s="166">
        <v>0</v>
      </c>
    </row>
    <row r="431" spans="1:5" ht="45">
      <c r="A431" s="115" t="s">
        <v>880</v>
      </c>
      <c r="B431" s="125" t="s">
        <v>881</v>
      </c>
      <c r="C431" s="130" t="s">
        <v>833</v>
      </c>
      <c r="D431" s="153">
        <v>8526272</v>
      </c>
      <c r="E431" s="164">
        <v>8526272</v>
      </c>
    </row>
    <row r="432" spans="1:5" ht="30">
      <c r="A432" s="115" t="s">
        <v>882</v>
      </c>
      <c r="B432" s="125" t="s">
        <v>883</v>
      </c>
      <c r="C432" s="130" t="s">
        <v>833</v>
      </c>
      <c r="D432" s="153">
        <v>1635148.375</v>
      </c>
      <c r="E432" s="164">
        <v>1635148.375</v>
      </c>
    </row>
    <row r="433" spans="1:5">
      <c r="A433" s="115" t="s">
        <v>884</v>
      </c>
      <c r="B433" s="125" t="s">
        <v>885</v>
      </c>
      <c r="C433" s="130" t="s">
        <v>833</v>
      </c>
      <c r="D433" s="153">
        <v>10161420</v>
      </c>
      <c r="E433" s="164">
        <v>10161420</v>
      </c>
    </row>
    <row r="434" spans="1:5" ht="30">
      <c r="A434" s="115" t="s">
        <v>886</v>
      </c>
      <c r="B434" s="125" t="s">
        <v>887</v>
      </c>
      <c r="C434" s="130" t="s">
        <v>833</v>
      </c>
      <c r="D434" s="153">
        <v>767364.4375</v>
      </c>
      <c r="E434" s="164">
        <v>767364.4375</v>
      </c>
    </row>
    <row r="435" spans="1:5">
      <c r="A435" s="115" t="s">
        <v>888</v>
      </c>
      <c r="B435" s="125" t="s">
        <v>889</v>
      </c>
      <c r="C435" s="130" t="s">
        <v>833</v>
      </c>
      <c r="D435" s="153">
        <v>10928785</v>
      </c>
      <c r="E435" s="164">
        <v>10928785</v>
      </c>
    </row>
    <row r="436" spans="1:5" ht="30">
      <c r="A436" s="115" t="s">
        <v>890</v>
      </c>
      <c r="B436" s="125" t="s">
        <v>891</v>
      </c>
      <c r="C436" s="130" t="s">
        <v>15</v>
      </c>
      <c r="D436" s="153">
        <v>18834.263671875</v>
      </c>
      <c r="E436" s="164">
        <v>18834.263671875</v>
      </c>
    </row>
    <row r="437" spans="1:5" ht="30">
      <c r="A437" s="115" t="s">
        <v>892</v>
      </c>
      <c r="B437" s="125" t="s">
        <v>893</v>
      </c>
      <c r="C437" s="130" t="s">
        <v>15</v>
      </c>
      <c r="D437" s="156">
        <v>115.33844757080078</v>
      </c>
      <c r="E437" s="167">
        <v>115.33844757080078</v>
      </c>
    </row>
    <row r="438" spans="1:5" ht="30">
      <c r="A438" s="115" t="s">
        <v>894</v>
      </c>
      <c r="B438" s="125" t="s">
        <v>895</v>
      </c>
      <c r="C438" s="130" t="s">
        <v>15</v>
      </c>
      <c r="D438" s="155">
        <v>0</v>
      </c>
      <c r="E438" s="166">
        <v>0</v>
      </c>
    </row>
    <row r="439" spans="1:5" ht="30">
      <c r="A439" s="115" t="s">
        <v>896</v>
      </c>
      <c r="B439" s="125" t="s">
        <v>897</v>
      </c>
      <c r="C439" s="130" t="s">
        <v>15</v>
      </c>
      <c r="D439" s="152">
        <v>70.079803466796875</v>
      </c>
      <c r="E439" s="163">
        <v>70.079803466796875</v>
      </c>
    </row>
    <row r="440" spans="1:5" ht="30">
      <c r="A440" s="115" t="s">
        <v>898</v>
      </c>
      <c r="B440" s="125" t="s">
        <v>899</v>
      </c>
      <c r="C440" s="130" t="s">
        <v>15</v>
      </c>
      <c r="D440" s="156">
        <v>285.29296875</v>
      </c>
      <c r="E440" s="167">
        <v>285.29296875</v>
      </c>
    </row>
    <row r="441" spans="1:5" ht="30">
      <c r="A441" s="115" t="s">
        <v>900</v>
      </c>
      <c r="B441" s="125" t="s">
        <v>901</v>
      </c>
      <c r="C441" s="130" t="s">
        <v>15</v>
      </c>
      <c r="D441" s="156">
        <v>128.47427368164062</v>
      </c>
      <c r="E441" s="167">
        <v>128.47427368164062</v>
      </c>
    </row>
    <row r="442" spans="1:5" ht="30">
      <c r="A442" s="115" t="s">
        <v>902</v>
      </c>
      <c r="B442" s="125" t="s">
        <v>903</v>
      </c>
      <c r="C442" s="130" t="s">
        <v>15</v>
      </c>
      <c r="D442" s="156">
        <v>124.115234375</v>
      </c>
      <c r="E442" s="167">
        <v>124.115234375</v>
      </c>
    </row>
    <row r="443" spans="1:5">
      <c r="A443" s="115" t="s">
        <v>904</v>
      </c>
      <c r="B443" s="125" t="s">
        <v>905</v>
      </c>
      <c r="C443" s="130" t="s">
        <v>15</v>
      </c>
      <c r="D443" s="152">
        <v>26.166559219360352</v>
      </c>
      <c r="E443" s="163">
        <v>26.166559219360352</v>
      </c>
    </row>
    <row r="444" spans="1:5">
      <c r="A444" s="115" t="s">
        <v>906</v>
      </c>
      <c r="B444" s="125" t="s">
        <v>907</v>
      </c>
      <c r="C444" s="130" t="s">
        <v>15</v>
      </c>
      <c r="D444" s="152">
        <v>35.285087585449219</v>
      </c>
      <c r="E444" s="163">
        <v>35.285087585449219</v>
      </c>
    </row>
    <row r="445" spans="1:5">
      <c r="A445" s="115" t="s">
        <v>908</v>
      </c>
      <c r="B445" s="125" t="s">
        <v>909</v>
      </c>
      <c r="C445" s="130" t="s">
        <v>15</v>
      </c>
      <c r="D445" s="156">
        <v>431.5166015625</v>
      </c>
      <c r="E445" s="167">
        <v>431.5166015625</v>
      </c>
    </row>
    <row r="446" spans="1:5">
      <c r="A446" s="115" t="s">
        <v>910</v>
      </c>
      <c r="B446" s="125" t="s">
        <v>911</v>
      </c>
      <c r="C446" s="130" t="s">
        <v>15</v>
      </c>
      <c r="D446" s="152">
        <v>26.166559219360352</v>
      </c>
      <c r="E446" s="163">
        <v>26.166559219360352</v>
      </c>
    </row>
    <row r="447" spans="1:5" ht="30">
      <c r="A447" s="115" t="s">
        <v>912</v>
      </c>
      <c r="B447" s="125" t="s">
        <v>913</v>
      </c>
      <c r="C447" s="130" t="s">
        <v>15</v>
      </c>
      <c r="D447" s="152">
        <v>29.663965225219727</v>
      </c>
      <c r="E447" s="163">
        <v>29.663965225219727</v>
      </c>
    </row>
    <row r="448" spans="1:5" ht="30">
      <c r="A448" s="115" t="s">
        <v>914</v>
      </c>
      <c r="B448" s="125" t="s">
        <v>915</v>
      </c>
      <c r="C448" s="130" t="s">
        <v>15</v>
      </c>
      <c r="D448" s="155">
        <v>0</v>
      </c>
      <c r="E448" s="166">
        <v>0</v>
      </c>
    </row>
    <row r="449" spans="1:5">
      <c r="A449" s="115" t="s">
        <v>773</v>
      </c>
      <c r="B449" s="125" t="s">
        <v>916</v>
      </c>
      <c r="C449" s="130" t="s">
        <v>15</v>
      </c>
      <c r="D449" s="154">
        <v>1780.9998779296875</v>
      </c>
      <c r="E449" s="165">
        <v>1780.9998779296875</v>
      </c>
    </row>
    <row r="450" spans="1:5" ht="30">
      <c r="A450" s="115" t="s">
        <v>917</v>
      </c>
      <c r="B450" s="125" t="s">
        <v>918</v>
      </c>
      <c r="C450" s="130" t="s">
        <v>15</v>
      </c>
      <c r="D450" s="153">
        <v>66549.59375</v>
      </c>
      <c r="E450" s="164">
        <v>66549.59375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23.068937301635742</v>
      </c>
      <c r="E459" s="163">
        <v>23.068937301635742</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2327.26806640625</v>
      </c>
      <c r="E465" s="165">
        <v>2327.26806640625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106974.2734375</v>
      </c>
      <c r="E468" s="164">
        <v>106974.2734375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281.00115966796875</v>
      </c>
      <c r="E474" s="167">
        <v>281.00115966796875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145442.203125</v>
      </c>
      <c r="E477" s="164">
        <v>145442.203125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2483.318359375</v>
      </c>
      <c r="E480" s="165">
        <v>2483.318359375</v>
      </c>
    </row>
    <row r="481" spans="1:5" ht="30">
      <c r="A481" s="115" t="s">
        <v>980</v>
      </c>
      <c r="B481" s="125" t="s">
        <v>981</v>
      </c>
      <c r="C481" s="130" t="s">
        <v>15</v>
      </c>
      <c r="D481" s="154">
        <v>2057.55078125</v>
      </c>
      <c r="E481" s="165">
        <v>2057.55078125</v>
      </c>
    </row>
    <row r="482" spans="1:5" ht="30">
      <c r="A482" s="115" t="s">
        <v>982</v>
      </c>
      <c r="B482" s="125" t="s">
        <v>983</v>
      </c>
      <c r="C482" s="130" t="s">
        <v>15</v>
      </c>
      <c r="D482" s="154">
        <v>1915.6898193359375</v>
      </c>
      <c r="E482" s="165">
        <v>1915.6898193359375</v>
      </c>
    </row>
    <row r="483" spans="1:5" ht="30">
      <c r="A483" s="115" t="s">
        <v>984</v>
      </c>
      <c r="B483" s="125" t="s">
        <v>985</v>
      </c>
      <c r="C483" s="130" t="s">
        <v>15</v>
      </c>
      <c r="D483" s="154">
        <v>1999.8824462890625</v>
      </c>
      <c r="E483" s="165">
        <v>1999.8824462890625</v>
      </c>
    </row>
    <row r="484" spans="1:5" ht="30">
      <c r="A484" s="115" t="s">
        <v>986</v>
      </c>
      <c r="B484" s="125" t="s">
        <v>987</v>
      </c>
      <c r="C484" s="130" t="s">
        <v>15</v>
      </c>
      <c r="D484" s="153">
        <v>5865.3701171875</v>
      </c>
      <c r="E484" s="164">
        <v>5865.3701171875</v>
      </c>
    </row>
    <row r="485" spans="1:5" ht="30">
      <c r="A485" s="115" t="s">
        <v>988</v>
      </c>
      <c r="B485" s="125" t="s">
        <v>989</v>
      </c>
      <c r="C485" s="130" t="s">
        <v>15</v>
      </c>
      <c r="D485" s="153">
        <v>3123.319580078125</v>
      </c>
      <c r="E485" s="164">
        <v>3123.319580078125</v>
      </c>
    </row>
    <row r="486" spans="1:5" ht="30">
      <c r="A486" s="115" t="s">
        <v>990</v>
      </c>
      <c r="B486" s="125" t="s">
        <v>991</v>
      </c>
      <c r="C486" s="130" t="s">
        <v>15</v>
      </c>
      <c r="D486" s="154">
        <v>1873.1334228515625</v>
      </c>
      <c r="E486" s="165">
        <v>1873.1334228515625</v>
      </c>
    </row>
    <row r="487" spans="1:5" ht="30">
      <c r="A487" s="115" t="s">
        <v>992</v>
      </c>
      <c r="B487" s="125" t="s">
        <v>993</v>
      </c>
      <c r="C487" s="130" t="s">
        <v>15</v>
      </c>
      <c r="D487" s="156">
        <v>115.33844757080078</v>
      </c>
      <c r="E487" s="167">
        <v>115.33844757080078</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70.079803466796875</v>
      </c>
      <c r="E493" s="163">
        <v>70.079803466796875</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285.29296875</v>
      </c>
      <c r="E496" s="167">
        <v>285.29296875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128.47427368164062</v>
      </c>
      <c r="E499" s="167">
        <v>128.47427368164062</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124.115234375</v>
      </c>
      <c r="E502" s="167">
        <v>124.115234375</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26.166559219360352</v>
      </c>
      <c r="E505" s="163">
        <v>26.166559219360352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35.285087585449219</v>
      </c>
      <c r="E508" s="163">
        <v>35.285087585449219</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431.5166015625</v>
      </c>
      <c r="E511" s="167">
        <v>431.5166015625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26.166559219360352</v>
      </c>
      <c r="E514" s="163">
        <v>26.166559219360352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76.015022277832031</v>
      </c>
      <c r="E517" s="163">
        <v>76.015022277832031</v>
      </c>
    </row>
    <row r="518" spans="1:5" ht="30">
      <c r="A518" s="115" t="s">
        <v>1045</v>
      </c>
      <c r="B518" s="125" t="s">
        <v>1046</v>
      </c>
      <c r="C518" s="130" t="s">
        <v>50</v>
      </c>
      <c r="D518" s="152">
        <v>82.880577087402344</v>
      </c>
      <c r="E518" s="163">
        <v>82.880577087402344</v>
      </c>
    </row>
    <row r="519" spans="1:5" ht="30">
      <c r="A519" s="115" t="s">
        <v>1047</v>
      </c>
      <c r="B519" s="125" t="s">
        <v>1048</v>
      </c>
      <c r="C519" s="130" t="s">
        <v>42</v>
      </c>
      <c r="D519" s="156">
        <v>297.4892578125</v>
      </c>
      <c r="E519" s="167">
        <v>297.4892578125</v>
      </c>
    </row>
    <row r="520" spans="1:5" ht="30">
      <c r="A520" s="115" t="s">
        <v>1049</v>
      </c>
      <c r="B520" s="125" t="s">
        <v>1050</v>
      </c>
      <c r="C520" s="130" t="s">
        <v>280</v>
      </c>
      <c r="D520" s="154">
        <v>2754.25634765625</v>
      </c>
      <c r="E520" s="165">
        <v>2754.25634765625</v>
      </c>
    </row>
    <row r="521" spans="1:5" ht="30">
      <c r="A521" s="115" t="s">
        <v>1051</v>
      </c>
      <c r="B521" s="125" t="s">
        <v>1052</v>
      </c>
      <c r="C521" s="130" t="s">
        <v>20</v>
      </c>
      <c r="D521" s="158">
        <v>0.76015019416809082</v>
      </c>
      <c r="E521" s="169">
        <v>0.76015019416809082</v>
      </c>
    </row>
    <row r="522" spans="1:5" ht="30">
      <c r="A522" s="115" t="s">
        <v>1053</v>
      </c>
      <c r="B522" s="125" t="s">
        <v>1054</v>
      </c>
      <c r="C522" s="130" t="s">
        <v>280</v>
      </c>
      <c r="D522" s="154">
        <v>1330.7740478515625</v>
      </c>
      <c r="E522" s="165">
        <v>1330.7740478515625</v>
      </c>
    </row>
    <row r="523" spans="1:5" ht="30">
      <c r="A523" s="115" t="s">
        <v>1055</v>
      </c>
      <c r="B523" s="125" t="s">
        <v>1056</v>
      </c>
      <c r="C523" s="130" t="s">
        <v>42</v>
      </c>
      <c r="D523" s="156">
        <v>812.0999755859375</v>
      </c>
      <c r="E523" s="167">
        <v>812.0999755859375</v>
      </c>
    </row>
    <row r="524" spans="1:5" ht="45">
      <c r="A524" s="115" t="s">
        <v>1057</v>
      </c>
      <c r="B524" s="125" t="s">
        <v>1058</v>
      </c>
      <c r="C524" s="130" t="s">
        <v>42</v>
      </c>
      <c r="D524" s="156">
        <v>297.4892578125</v>
      </c>
      <c r="E524" s="167">
        <v>297.4892578125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39485.26171875</v>
      </c>
      <c r="E532" s="164">
        <v>39485.26171875</v>
      </c>
    </row>
    <row r="533" spans="1:5" ht="30">
      <c r="A533" s="115" t="s">
        <v>1074</v>
      </c>
      <c r="B533" s="125" t="s">
        <v>1075</v>
      </c>
      <c r="C533" s="130" t="s">
        <v>15</v>
      </c>
      <c r="D533" s="153">
        <v>35285.046875</v>
      </c>
      <c r="E533" s="164">
        <v>35285.046875</v>
      </c>
    </row>
    <row r="534" spans="1:5" ht="30">
      <c r="A534" s="115" t="s">
        <v>1076</v>
      </c>
      <c r="B534" s="125" t="s">
        <v>1077</v>
      </c>
      <c r="C534" s="130" t="s">
        <v>15</v>
      </c>
      <c r="D534" s="153">
        <v>4200.21337890625</v>
      </c>
      <c r="E534" s="164">
        <v>4200.21337890625</v>
      </c>
    </row>
    <row r="535" spans="1:5" ht="30">
      <c r="A535" s="115" t="s">
        <v>1078</v>
      </c>
      <c r="B535" s="125" t="s">
        <v>1079</v>
      </c>
      <c r="C535" s="130" t="s">
        <v>15</v>
      </c>
      <c r="D535" s="156">
        <v>675.478759765625</v>
      </c>
      <c r="E535" s="167">
        <v>675.478759765625</v>
      </c>
    </row>
    <row r="536" spans="1:5" ht="30">
      <c r="A536" s="115" t="s">
        <v>1080</v>
      </c>
      <c r="B536" s="125" t="s">
        <v>1081</v>
      </c>
      <c r="C536" s="130" t="s">
        <v>15</v>
      </c>
      <c r="D536" s="154">
        <v>2961.39453125</v>
      </c>
      <c r="E536" s="165">
        <v>2961.39453125</v>
      </c>
    </row>
    <row r="537" spans="1:5" ht="45">
      <c r="A537" s="115" t="s">
        <v>1082</v>
      </c>
      <c r="B537" s="125" t="s">
        <v>1083</v>
      </c>
      <c r="C537" s="130" t="s">
        <v>15</v>
      </c>
      <c r="D537" s="152">
        <v>46.439056396484375</v>
      </c>
      <c r="E537" s="163">
        <v>46.439056396484375</v>
      </c>
    </row>
    <row r="538" spans="1:5" ht="30">
      <c r="A538" s="115" t="s">
        <v>1084</v>
      </c>
      <c r="B538" s="125" t="s">
        <v>1085</v>
      </c>
      <c r="C538" s="130" t="s">
        <v>15</v>
      </c>
      <c r="D538" s="156">
        <v>108.3577880859375</v>
      </c>
      <c r="E538" s="167">
        <v>108.3577880859375</v>
      </c>
    </row>
    <row r="539" spans="1:5" ht="30">
      <c r="A539" s="115" t="s">
        <v>1086</v>
      </c>
      <c r="B539" s="125" t="s">
        <v>1087</v>
      </c>
      <c r="C539" s="130" t="s">
        <v>1088</v>
      </c>
      <c r="D539" s="152">
        <v>98.097923278808594</v>
      </c>
      <c r="E539" s="163">
        <v>98.097923278808594</v>
      </c>
    </row>
    <row r="540" spans="1:5" ht="30">
      <c r="A540" s="115" t="s">
        <v>1089</v>
      </c>
      <c r="B540" s="125" t="s">
        <v>1090</v>
      </c>
      <c r="C540" s="130" t="s">
        <v>1088</v>
      </c>
      <c r="D540" s="156">
        <v>182.76979064941406</v>
      </c>
      <c r="E540" s="167">
        <v>182.76979064941406</v>
      </c>
    </row>
    <row r="541" spans="1:5" ht="30">
      <c r="A541" s="115" t="s">
        <v>1091</v>
      </c>
      <c r="B541" s="125" t="s">
        <v>1092</v>
      </c>
      <c r="C541" s="130" t="s">
        <v>1093</v>
      </c>
      <c r="D541" s="156">
        <v>162.89622497558594</v>
      </c>
      <c r="E541" s="167">
        <v>162.89622497558594</v>
      </c>
    </row>
    <row r="542" spans="1:5" ht="30">
      <c r="A542" s="115" t="s">
        <v>1094</v>
      </c>
      <c r="B542" s="125" t="s">
        <v>1095</v>
      </c>
      <c r="C542" s="130" t="s">
        <v>45</v>
      </c>
      <c r="D542" s="152">
        <v>90</v>
      </c>
      <c r="E542" s="163">
        <v>90</v>
      </c>
    </row>
    <row r="543" spans="1:5" ht="30">
      <c r="A543" s="115" t="s">
        <v>1096</v>
      </c>
      <c r="B543" s="125" t="s">
        <v>1097</v>
      </c>
      <c r="C543" s="130" t="s">
        <v>20</v>
      </c>
      <c r="D543" s="158">
        <v>1.2805049307644367E-2</v>
      </c>
      <c r="E543" s="169">
        <v>1.2805049307644367E-2</v>
      </c>
    </row>
    <row r="544" spans="1:5" ht="30">
      <c r="A544" s="115" t="s">
        <v>1098</v>
      </c>
      <c r="B544" s="125" t="s">
        <v>1099</v>
      </c>
      <c r="C544" s="130" t="s">
        <v>20</v>
      </c>
      <c r="D544" s="158">
        <v>9.3206502497196198E-2</v>
      </c>
      <c r="E544" s="169">
        <v>9.3206502497196198E-2</v>
      </c>
    </row>
    <row r="545" spans="1:5" ht="30">
      <c r="A545" s="115" t="s">
        <v>1100</v>
      </c>
      <c r="B545" s="125" t="s">
        <v>1101</v>
      </c>
      <c r="C545" s="130" t="s">
        <v>20</v>
      </c>
      <c r="D545" s="152">
        <v>15.808704376220703</v>
      </c>
      <c r="E545" s="163">
        <v>15.808704376220703</v>
      </c>
    </row>
    <row r="546" spans="1:5" ht="30">
      <c r="A546" s="115" t="s">
        <v>1102</v>
      </c>
      <c r="B546" s="125" t="s">
        <v>1103</v>
      </c>
      <c r="C546" s="130" t="s">
        <v>1104</v>
      </c>
      <c r="D546" s="156">
        <v>379.40863037109375</v>
      </c>
      <c r="E546" s="167">
        <v>379.40863037109375</v>
      </c>
    </row>
    <row r="547" spans="1:5" ht="30">
      <c r="A547" s="115" t="s">
        <v>1105</v>
      </c>
      <c r="B547" s="125" t="s">
        <v>1106</v>
      </c>
      <c r="C547" s="130" t="s">
        <v>15</v>
      </c>
      <c r="D547" s="153">
        <v>66549.59375</v>
      </c>
      <c r="E547" s="164">
        <v>66549.59375</v>
      </c>
    </row>
    <row r="548" spans="1:5" ht="30">
      <c r="A548" s="115" t="s">
        <v>1107</v>
      </c>
      <c r="B548" s="125" t="s">
        <v>1108</v>
      </c>
      <c r="C548" s="130" t="s">
        <v>15</v>
      </c>
      <c r="D548" s="153">
        <v>73555.5234375</v>
      </c>
      <c r="E548" s="164">
        <v>73555.5234375</v>
      </c>
    </row>
    <row r="549" spans="1:5" ht="30">
      <c r="A549" s="115" t="s">
        <v>1109</v>
      </c>
      <c r="B549" s="125" t="s">
        <v>1110</v>
      </c>
      <c r="C549" s="130" t="s">
        <v>15</v>
      </c>
      <c r="D549" s="152">
        <v>87.130393981933594</v>
      </c>
      <c r="E549" s="163">
        <v>87.130393981933594</v>
      </c>
    </row>
    <row r="550" spans="1:5" ht="30">
      <c r="A550" s="115" t="s">
        <v>1111</v>
      </c>
      <c r="B550" s="125" t="s">
        <v>1112</v>
      </c>
      <c r="C550" s="130" t="s">
        <v>15</v>
      </c>
      <c r="D550" s="152">
        <v>28.208045959472656</v>
      </c>
      <c r="E550" s="163">
        <v>28.208045959472656</v>
      </c>
    </row>
    <row r="551" spans="1:5" ht="30">
      <c r="A551" s="115" t="s">
        <v>1113</v>
      </c>
      <c r="B551" s="125" t="s">
        <v>1114</v>
      </c>
      <c r="C551" s="130" t="s">
        <v>20</v>
      </c>
      <c r="D551" s="158">
        <v>0.4821646511554718</v>
      </c>
      <c r="E551" s="169">
        <v>0.4821646511554718</v>
      </c>
    </row>
    <row r="552" spans="1:5" ht="30">
      <c r="A552" s="115" t="s">
        <v>1115</v>
      </c>
      <c r="B552" s="125" t="s">
        <v>1116</v>
      </c>
      <c r="C552" s="130" t="s">
        <v>20</v>
      </c>
      <c r="D552" s="158">
        <v>7.2103686630725861E-2</v>
      </c>
      <c r="E552" s="169">
        <v>7.2103686630725861E-2</v>
      </c>
    </row>
    <row r="553" spans="1:5" ht="45">
      <c r="A553" s="115" t="s">
        <v>1117</v>
      </c>
      <c r="B553" s="125" t="s">
        <v>1118</v>
      </c>
      <c r="C553" s="130" t="s">
        <v>20</v>
      </c>
      <c r="D553" s="158">
        <v>8.548060804605484E-2</v>
      </c>
      <c r="E553" s="169">
        <v>8.548060804605484E-2</v>
      </c>
    </row>
    <row r="554" spans="1:5" ht="30">
      <c r="A554" s="115" t="s">
        <v>1119</v>
      </c>
      <c r="B554" s="125" t="s">
        <v>1120</v>
      </c>
      <c r="C554" s="130" t="s">
        <v>20</v>
      </c>
      <c r="D554" s="155">
        <v>0</v>
      </c>
      <c r="E554" s="166">
        <v>0</v>
      </c>
    </row>
    <row r="555" spans="1:5" ht="45">
      <c r="A555" s="115" t="s">
        <v>1121</v>
      </c>
      <c r="B555" s="125" t="s">
        <v>1122</v>
      </c>
      <c r="C555" s="130" t="s">
        <v>20</v>
      </c>
      <c r="D555" s="158">
        <v>0.63974899053573608</v>
      </c>
      <c r="E555" s="169">
        <v>0.63974899053573608</v>
      </c>
    </row>
    <row r="556" spans="1:5" ht="30">
      <c r="A556" s="115" t="s">
        <v>1123</v>
      </c>
      <c r="B556" s="125" t="s">
        <v>1124</v>
      </c>
      <c r="C556" s="130" t="s">
        <v>20</v>
      </c>
      <c r="D556" s="158">
        <v>0.19192469120025635</v>
      </c>
      <c r="E556" s="169">
        <v>0.19192469120025635</v>
      </c>
    </row>
    <row r="557" spans="1:5" ht="30">
      <c r="A557" s="115" t="s">
        <v>1125</v>
      </c>
      <c r="B557" s="125" t="s">
        <v>1126</v>
      </c>
      <c r="C557" s="130" t="s">
        <v>20</v>
      </c>
      <c r="D557" s="158">
        <v>0.44782423973083496</v>
      </c>
      <c r="E557" s="169">
        <v>0.44782423973083496</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71.591957092285156</v>
      </c>
      <c r="E574" s="163">
        <v>71.591957092285156</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7.2299995422363281</v>
      </c>
      <c r="E576" s="162">
        <v>7.2299995422363281</v>
      </c>
    </row>
    <row r="577" spans="1:5" ht="30">
      <c r="A577" s="115" t="s">
        <v>1170</v>
      </c>
      <c r="B577" s="125" t="s">
        <v>1171</v>
      </c>
      <c r="C577" s="130" t="s">
        <v>42</v>
      </c>
      <c r="D577" s="156">
        <v>459.25527954101562</v>
      </c>
      <c r="E577" s="167">
        <v>459.25527954101562</v>
      </c>
    </row>
    <row r="578" spans="1:5">
      <c r="A578" s="115" t="s">
        <v>1172</v>
      </c>
      <c r="B578" s="125" t="s">
        <v>1173</v>
      </c>
      <c r="C578" s="130" t="s">
        <v>280</v>
      </c>
      <c r="D578" s="153">
        <v>3394.548583984375</v>
      </c>
      <c r="E578" s="164">
        <v>3394.548583984375</v>
      </c>
    </row>
    <row r="579" spans="1:5">
      <c r="A579" s="115" t="s">
        <v>1174</v>
      </c>
      <c r="B579" s="125" t="s">
        <v>1175</v>
      </c>
      <c r="C579" s="130" t="s">
        <v>20</v>
      </c>
      <c r="D579" s="151">
        <v>2.8799564838409424</v>
      </c>
      <c r="E579" s="162">
        <v>2.8799564838409424</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1">
        <v>8.9632558822631836</v>
      </c>
      <c r="E583" s="162">
        <v>8.9632558822631836</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2">
        <v>83.435173034667969</v>
      </c>
      <c r="E587" s="163">
        <v>83.435173034667969</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12.869513511657715</v>
      </c>
      <c r="E592" s="163">
        <v>12.869513511657715</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43.344352722167969</v>
      </c>
      <c r="E596" s="163">
        <v>43.344352722167969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19.302871704101562</v>
      </c>
      <c r="E600" s="163">
        <v>19.302871704101562</v>
      </c>
    </row>
    <row r="601" spans="1:5" ht="30">
      <c r="A601" s="115" t="s">
        <v>1219</v>
      </c>
      <c r="B601" s="125" t="s">
        <v>1220</v>
      </c>
      <c r="C601" s="130"/>
      <c r="D601" s="122" t="s">
        <v>1150</v>
      </c>
      <c r="E601" s="144" t="s">
        <v>1150</v>
      </c>
    </row>
    <row r="602" spans="1:5" ht="30">
      <c r="A602" s="115" t="s">
        <v>1221</v>
      </c>
      <c r="B602" s="125" t="s">
        <v>1222</v>
      </c>
      <c r="C602" s="130" t="s">
        <v>20</v>
      </c>
      <c r="D602" s="152">
        <v>76.775169372558594</v>
      </c>
      <c r="E602" s="163">
        <v>76.775169372558594</v>
      </c>
    </row>
    <row r="603" spans="1:5" ht="30">
      <c r="A603" s="115" t="s">
        <v>1223</v>
      </c>
      <c r="B603" s="125" t="s">
        <v>1224</v>
      </c>
      <c r="C603" s="130" t="s">
        <v>50</v>
      </c>
      <c r="D603" s="152">
        <v>83.709381103515625</v>
      </c>
      <c r="E603" s="163">
        <v>83.709381103515625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222.58811950683594</v>
      </c>
      <c r="E605" s="167">
        <v>222.58811950683594</v>
      </c>
    </row>
    <row r="606" spans="1:5" ht="30">
      <c r="A606" s="115" t="s">
        <v>1229</v>
      </c>
      <c r="B606" s="125" t="s">
        <v>1230</v>
      </c>
      <c r="C606" s="130" t="s">
        <v>20</v>
      </c>
      <c r="D606" s="152">
        <v>76.775169372558594</v>
      </c>
      <c r="E606" s="163">
        <v>76.775169372558594</v>
      </c>
    </row>
    <row r="607" spans="1:5" ht="30">
      <c r="A607" s="115" t="s">
        <v>1231</v>
      </c>
      <c r="B607" s="125" t="s">
        <v>1232</v>
      </c>
      <c r="C607" s="130" t="s">
        <v>50</v>
      </c>
      <c r="D607" s="152">
        <v>82.880577087402344</v>
      </c>
      <c r="E607" s="163">
        <v>82.880577087402344</v>
      </c>
    </row>
    <row r="608" spans="1:5" ht="30">
      <c r="A608" s="115" t="s">
        <v>1233</v>
      </c>
      <c r="B608" s="125" t="s">
        <v>1234</v>
      </c>
      <c r="C608" s="130" t="s">
        <v>42</v>
      </c>
      <c r="D608" s="156">
        <v>250</v>
      </c>
      <c r="E608" s="167">
        <v>250</v>
      </c>
    </row>
    <row r="609" spans="1:5" ht="30">
      <c r="A609" s="115" t="s">
        <v>1235</v>
      </c>
      <c r="B609" s="125" t="s">
        <v>1236</v>
      </c>
      <c r="C609" s="130" t="s">
        <v>280</v>
      </c>
      <c r="D609" s="154">
        <v>1085.666748046875</v>
      </c>
      <c r="E609" s="165">
        <v>1085.666748046875</v>
      </c>
    </row>
    <row r="610" spans="1:5" ht="30">
      <c r="A610" s="115" t="s">
        <v>1237</v>
      </c>
      <c r="B610" s="125" t="s">
        <v>1238</v>
      </c>
      <c r="C610" s="130" t="s">
        <v>20</v>
      </c>
      <c r="D610" s="156">
        <v>128.23524475097656</v>
      </c>
      <c r="E610" s="167">
        <v>128.23524475097656</v>
      </c>
    </row>
    <row r="611" spans="1:5" ht="30">
      <c r="A611" s="115" t="s">
        <v>1239</v>
      </c>
      <c r="B611" s="125" t="s">
        <v>1240</v>
      </c>
      <c r="C611" s="130" t="s">
        <v>20</v>
      </c>
      <c r="D611" s="158">
        <v>0.44782423973083496</v>
      </c>
      <c r="E611" s="169">
        <v>0.44782423973083496</v>
      </c>
    </row>
    <row r="612" spans="1:5" ht="30">
      <c r="A612" s="115" t="s">
        <v>1241</v>
      </c>
      <c r="B612" s="125" t="s">
        <v>1242</v>
      </c>
      <c r="C612" s="130" t="s">
        <v>42</v>
      </c>
      <c r="D612" s="156">
        <v>422.95501708984375</v>
      </c>
      <c r="E612" s="167">
        <v>422.95501708984375</v>
      </c>
    </row>
    <row r="613" spans="1:5" ht="30">
      <c r="A613" s="115" t="s">
        <v>1243</v>
      </c>
      <c r="B613" s="125" t="s">
        <v>1244</v>
      </c>
      <c r="C613" s="130" t="s">
        <v>42</v>
      </c>
      <c r="D613" s="156">
        <v>354.23544311523437</v>
      </c>
      <c r="E613" s="167">
        <v>354.23544311523437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1707.132080078125</v>
      </c>
      <c r="E616" s="165">
        <v>1707.132080078125</v>
      </c>
    </row>
    <row r="617" spans="1:5" ht="45">
      <c r="A617" s="115" t="s">
        <v>1251</v>
      </c>
      <c r="B617" s="125" t="s">
        <v>1252</v>
      </c>
      <c r="C617" s="130" t="s">
        <v>15</v>
      </c>
      <c r="D617" s="154">
        <v>2738.991943359375</v>
      </c>
      <c r="E617" s="165">
        <v>2738.991943359375</v>
      </c>
    </row>
    <row r="618" spans="1:5" ht="30">
      <c r="A618" s="115" t="s">
        <v>1253</v>
      </c>
      <c r="B618" s="125" t="s">
        <v>1254</v>
      </c>
      <c r="C618" s="130" t="s">
        <v>15</v>
      </c>
      <c r="D618" s="155">
        <v>0</v>
      </c>
      <c r="E618" s="166">
        <v>0</v>
      </c>
    </row>
    <row r="619" spans="1:5" ht="30">
      <c r="A619" s="115" t="s">
        <v>1255</v>
      </c>
      <c r="B619" s="125" t="s">
        <v>1256</v>
      </c>
      <c r="C619" s="130" t="s">
        <v>15</v>
      </c>
      <c r="D619" s="154">
        <v>2738.991943359375</v>
      </c>
      <c r="E619" s="165">
        <v>2738.991943359375</v>
      </c>
    </row>
    <row r="620" spans="1:5" ht="30">
      <c r="A620" s="115" t="s">
        <v>1257</v>
      </c>
      <c r="B620" s="125" t="s">
        <v>1258</v>
      </c>
      <c r="C620" s="130" t="s">
        <v>15</v>
      </c>
      <c r="D620" s="156">
        <v>157.49203491210937</v>
      </c>
      <c r="E620" s="167">
        <v>157.49203491210937</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0.82880556583404541</v>
      </c>
      <c r="E623" s="169">
        <v>0.82880556583404541</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70.079803466796875</v>
      </c>
      <c r="E625" s="163">
        <v>70.079803466796875</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114.4498291015625</v>
      </c>
      <c r="E627" s="167">
        <v>114.4498291015625</v>
      </c>
    </row>
    <row r="628" spans="1:5" ht="45">
      <c r="A628" s="115" t="s">
        <v>1273</v>
      </c>
      <c r="B628" s="125" t="s">
        <v>1274</v>
      </c>
      <c r="C628" s="130" t="s">
        <v>1275</v>
      </c>
      <c r="D628" s="153">
        <v>147546.359375</v>
      </c>
      <c r="E628" s="164">
        <v>147546.359375</v>
      </c>
    </row>
    <row r="629" spans="1:5" ht="30">
      <c r="A629" s="115" t="s">
        <v>1276</v>
      </c>
      <c r="B629" s="125" t="s">
        <v>1277</v>
      </c>
      <c r="C629" s="130" t="s">
        <v>20</v>
      </c>
      <c r="D629" s="156">
        <v>128.23490905761719</v>
      </c>
      <c r="E629" s="167">
        <v>128.23490905761719</v>
      </c>
    </row>
    <row r="630" spans="1:5" ht="45">
      <c r="A630" s="115" t="s">
        <v>1278</v>
      </c>
      <c r="B630" s="125" t="s">
        <v>1279</v>
      </c>
      <c r="C630" s="130" t="s">
        <v>20</v>
      </c>
      <c r="D630" s="158">
        <v>0.44782423973083496</v>
      </c>
      <c r="E630" s="169">
        <v>0.44782423973083496</v>
      </c>
    </row>
    <row r="631" spans="1:5" ht="30">
      <c r="A631" s="115" t="s">
        <v>1280</v>
      </c>
      <c r="B631" s="125" t="s">
        <v>1281</v>
      </c>
      <c r="C631" s="130" t="s">
        <v>20</v>
      </c>
      <c r="D631" s="158">
        <v>0.44537541270256042</v>
      </c>
      <c r="E631" s="169">
        <v>0.44537541270256042</v>
      </c>
    </row>
    <row r="632" spans="1:5" ht="45">
      <c r="A632" s="115" t="s">
        <v>1282</v>
      </c>
      <c r="B632" s="125" t="s">
        <v>1283</v>
      </c>
      <c r="C632" s="130" t="s">
        <v>20</v>
      </c>
      <c r="D632" s="160">
        <v>2.4488368071615696E-3</v>
      </c>
      <c r="E632" s="171">
        <v>2.4488368071615696E-3</v>
      </c>
    </row>
    <row r="633" spans="1:5" ht="45">
      <c r="A633" s="115" t="s">
        <v>1284</v>
      </c>
      <c r="B633" s="125" t="s">
        <v>1285</v>
      </c>
      <c r="C633" s="130" t="s">
        <v>80</v>
      </c>
      <c r="D633" s="154">
        <v>1691.2060546875</v>
      </c>
      <c r="E633" s="165">
        <v>1691.2060546875</v>
      </c>
    </row>
    <row r="634" spans="1:5" ht="45">
      <c r="A634" s="115" t="s">
        <v>1286</v>
      </c>
      <c r="B634" s="125" t="s">
        <v>1287</v>
      </c>
      <c r="C634" s="130" t="s">
        <v>115</v>
      </c>
      <c r="D634" s="153">
        <v>4571.826171875</v>
      </c>
      <c r="E634" s="164">
        <v>4571.826171875</v>
      </c>
    </row>
    <row r="635" spans="1:5" ht="45">
      <c r="A635" s="115" t="s">
        <v>1288</v>
      </c>
      <c r="B635" s="125" t="s">
        <v>1289</v>
      </c>
      <c r="C635" s="130" t="s">
        <v>80</v>
      </c>
      <c r="D635" s="151">
        <v>9.2480192184448242</v>
      </c>
      <c r="E635" s="162">
        <v>9.2480192184448242</v>
      </c>
    </row>
    <row r="636" spans="1:5" ht="45">
      <c r="A636" s="115" t="s">
        <v>1290</v>
      </c>
      <c r="B636" s="125" t="s">
        <v>1291</v>
      </c>
      <c r="C636" s="130" t="s">
        <v>115</v>
      </c>
      <c r="D636" s="152">
        <v>25.000106811523437</v>
      </c>
      <c r="E636" s="163">
        <v>25.000106811523437</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1.3751078844070435</v>
      </c>
      <c r="E639" s="162">
        <v>1.3751078844070435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272.82058715820312</v>
      </c>
      <c r="E644" s="167">
        <v>272.82058715820312</v>
      </c>
    </row>
    <row r="645" spans="1:5" ht="30">
      <c r="A645" s="115" t="s">
        <v>1308</v>
      </c>
      <c r="B645" s="125" t="s">
        <v>1309</v>
      </c>
      <c r="C645" s="130" t="s">
        <v>15</v>
      </c>
      <c r="D645" s="156">
        <v>272.82058715820312</v>
      </c>
      <c r="E645" s="167">
        <v>272.82058715820312</v>
      </c>
    </row>
    <row r="646" spans="1:5" ht="30">
      <c r="A646" s="115" t="s">
        <v>1310</v>
      </c>
      <c r="B646" s="125" t="s">
        <v>1311</v>
      </c>
      <c r="C646" s="130" t="s">
        <v>15</v>
      </c>
      <c r="D646" s="156">
        <v>270.09237670898437</v>
      </c>
      <c r="E646" s="167">
        <v>270.09237670898437</v>
      </c>
    </row>
    <row r="647" spans="1:5" ht="30">
      <c r="A647" s="115" t="s">
        <v>1312</v>
      </c>
      <c r="B647" s="125" t="s">
        <v>1313</v>
      </c>
      <c r="C647" s="130" t="s">
        <v>154</v>
      </c>
      <c r="D647" s="152">
        <v>41.4251708984375</v>
      </c>
      <c r="E647" s="163">
        <v>41.4251708984375</v>
      </c>
    </row>
    <row r="648" spans="1:5" ht="30">
      <c r="A648" s="115" t="s">
        <v>1314</v>
      </c>
      <c r="B648" s="125" t="s">
        <v>1315</v>
      </c>
      <c r="C648" s="130" t="s">
        <v>65</v>
      </c>
      <c r="D648" s="152">
        <v>53.175579071044922</v>
      </c>
      <c r="E648" s="163">
        <v>53.175579071044922</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80.145820617675781</v>
      </c>
      <c r="E651" s="163">
        <v>80.145820617675781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2.728203296661377</v>
      </c>
      <c r="E654" s="162">
        <v>2.728203296661377</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299.5576171875</v>
      </c>
      <c r="E657" s="167">
        <v>299.5576171875</v>
      </c>
    </row>
    <row r="658" spans="1:5" ht="30">
      <c r="A658" s="115" t="s">
        <v>1333</v>
      </c>
      <c r="B658" s="125" t="s">
        <v>1334</v>
      </c>
      <c r="C658" s="130" t="s">
        <v>45</v>
      </c>
      <c r="D658" s="152">
        <v>95.649971008300781</v>
      </c>
      <c r="E658" s="163">
        <v>95.649971008300781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285.29296875</v>
      </c>
      <c r="E661" s="167">
        <v>285.29296875</v>
      </c>
    </row>
    <row r="662" spans="1:5" ht="30">
      <c r="A662" s="115" t="s">
        <v>1340</v>
      </c>
      <c r="B662" s="125" t="s">
        <v>1341</v>
      </c>
      <c r="C662" s="130" t="s">
        <v>15</v>
      </c>
      <c r="D662" s="156">
        <v>272.82058715820312</v>
      </c>
      <c r="E662" s="167">
        <v>272.82058715820312</v>
      </c>
    </row>
    <row r="663" spans="1:5" ht="30">
      <c r="A663" s="115" t="s">
        <v>1342</v>
      </c>
      <c r="B663" s="125" t="s">
        <v>1343</v>
      </c>
      <c r="C663" s="130" t="s">
        <v>45</v>
      </c>
      <c r="D663" s="152">
        <v>95.628219604492188</v>
      </c>
      <c r="E663" s="163">
        <v>95.628219604492188</v>
      </c>
    </row>
    <row r="664" spans="1:5" ht="30">
      <c r="A664" s="115" t="s">
        <v>1344</v>
      </c>
      <c r="B664" s="125" t="s">
        <v>1345</v>
      </c>
      <c r="C664" s="130" t="s">
        <v>15</v>
      </c>
      <c r="D664" s="152">
        <v>12.472383499145508</v>
      </c>
      <c r="E664" s="163">
        <v>12.472383499145508</v>
      </c>
    </row>
    <row r="665" spans="1:5" ht="30">
      <c r="A665" s="115" t="s">
        <v>1346</v>
      </c>
      <c r="B665" s="125" t="s">
        <v>1347</v>
      </c>
      <c r="C665" s="130" t="s">
        <v>15</v>
      </c>
      <c r="D665" s="156">
        <v>286.46160888671875</v>
      </c>
      <c r="E665" s="167">
        <v>286.46160888671875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121.88444519042969</v>
      </c>
      <c r="E670" s="167">
        <v>121.88444519042969</v>
      </c>
    </row>
    <row r="671" spans="1:5" ht="30">
      <c r="A671" s="115" t="s">
        <v>1357</v>
      </c>
      <c r="B671" s="125" t="s">
        <v>1358</v>
      </c>
      <c r="C671" s="130" t="s">
        <v>15</v>
      </c>
      <c r="D671" s="156">
        <v>121.88444519042969</v>
      </c>
      <c r="E671" s="167">
        <v>121.88444519042969</v>
      </c>
    </row>
    <row r="672" spans="1:5" ht="30">
      <c r="A672" s="115" t="s">
        <v>1359</v>
      </c>
      <c r="B672" s="125" t="s">
        <v>1360</v>
      </c>
      <c r="C672" s="130" t="s">
        <v>15</v>
      </c>
      <c r="D672" s="156">
        <v>120.66560363769531</v>
      </c>
      <c r="E672" s="167">
        <v>120.66560363769531</v>
      </c>
    </row>
    <row r="673" spans="1:5" ht="30">
      <c r="A673" s="115" t="s">
        <v>1361</v>
      </c>
      <c r="B673" s="125" t="s">
        <v>1362</v>
      </c>
      <c r="C673" s="130" t="s">
        <v>154</v>
      </c>
      <c r="D673" s="152">
        <v>16.377887725830078</v>
      </c>
      <c r="E673" s="163">
        <v>16.377887725830078</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1.2188433408737183</v>
      </c>
      <c r="E680" s="162">
        <v>1.2188433408737183</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134.89797973632812</v>
      </c>
      <c r="E683" s="167">
        <v>134.89797973632812</v>
      </c>
    </row>
    <row r="684" spans="1:5" ht="30">
      <c r="A684" s="115" t="s">
        <v>1381</v>
      </c>
      <c r="B684" s="125" t="s">
        <v>1382</v>
      </c>
      <c r="C684" s="130" t="s">
        <v>45</v>
      </c>
      <c r="D684" s="152">
        <v>94.896217346191406</v>
      </c>
      <c r="E684" s="163">
        <v>94.896217346191406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128.47427368164062</v>
      </c>
      <c r="E687" s="167">
        <v>128.47427368164062</v>
      </c>
    </row>
    <row r="688" spans="1:5" ht="30">
      <c r="A688" s="115" t="s">
        <v>1388</v>
      </c>
      <c r="B688" s="125" t="s">
        <v>1389</v>
      </c>
      <c r="C688" s="130" t="s">
        <v>15</v>
      </c>
      <c r="D688" s="156">
        <v>121.88444519042969</v>
      </c>
      <c r="E688" s="167">
        <v>121.88444519042969</v>
      </c>
    </row>
    <row r="689" spans="1:5" ht="30">
      <c r="A689" s="115" t="s">
        <v>1390</v>
      </c>
      <c r="B689" s="125" t="s">
        <v>1391</v>
      </c>
      <c r="C689" s="130" t="s">
        <v>45</v>
      </c>
      <c r="D689" s="152">
        <v>94.870704650878906</v>
      </c>
      <c r="E689" s="163">
        <v>94.870704650878906</v>
      </c>
    </row>
    <row r="690" spans="1:5" ht="30">
      <c r="A690" s="115" t="s">
        <v>1392</v>
      </c>
      <c r="B690" s="125" t="s">
        <v>1393</v>
      </c>
      <c r="C690" s="130" t="s">
        <v>15</v>
      </c>
      <c r="D690" s="151">
        <v>6.5898356437683105</v>
      </c>
      <c r="E690" s="162">
        <v>6.5898356437683105</v>
      </c>
    </row>
    <row r="691" spans="1:5" ht="30">
      <c r="A691" s="115" t="s">
        <v>1394</v>
      </c>
      <c r="B691" s="125" t="s">
        <v>1395</v>
      </c>
      <c r="C691" s="130" t="s">
        <v>15</v>
      </c>
      <c r="D691" s="156">
        <v>127.97866821289062</v>
      </c>
      <c r="E691" s="167">
        <v>127.97866821289062</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117.70231628417969</v>
      </c>
      <c r="E696" s="167">
        <v>117.70231628417969</v>
      </c>
    </row>
    <row r="697" spans="1:5" ht="30">
      <c r="A697" s="115" t="s">
        <v>1405</v>
      </c>
      <c r="B697" s="125" t="s">
        <v>1406</v>
      </c>
      <c r="C697" s="130" t="s">
        <v>15</v>
      </c>
      <c r="D697" s="156">
        <v>117.70231628417969</v>
      </c>
      <c r="E697" s="167">
        <v>117.70231628417969</v>
      </c>
    </row>
    <row r="698" spans="1:5" ht="30">
      <c r="A698" s="115" t="s">
        <v>1407</v>
      </c>
      <c r="B698" s="125" t="s">
        <v>1408</v>
      </c>
      <c r="C698" s="130" t="s">
        <v>15</v>
      </c>
      <c r="D698" s="156">
        <v>116.52529144287109</v>
      </c>
      <c r="E698" s="167">
        <v>116.52529144287109</v>
      </c>
    </row>
    <row r="699" spans="1:5" ht="30">
      <c r="A699" s="115" t="s">
        <v>1409</v>
      </c>
      <c r="B699" s="125" t="s">
        <v>1410</v>
      </c>
      <c r="C699" s="130" t="s">
        <v>154</v>
      </c>
      <c r="D699" s="152">
        <v>10.918590545654297</v>
      </c>
      <c r="E699" s="163">
        <v>10.918590545654297</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1.1770220994949341</v>
      </c>
      <c r="E706" s="162">
        <v>1.1770220994949341</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6">
        <v>130.32098388671875</v>
      </c>
      <c r="E709" s="167">
        <v>130.32098388671875</v>
      </c>
    </row>
    <row r="710" spans="1:5" ht="30">
      <c r="A710" s="115" t="s">
        <v>1429</v>
      </c>
      <c r="B710" s="125" t="s">
        <v>1430</v>
      </c>
      <c r="C710" s="130" t="s">
        <v>45</v>
      </c>
      <c r="D710" s="152">
        <v>94.858802795410156</v>
      </c>
      <c r="E710" s="163">
        <v>94.858802795410156</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124.115234375</v>
      </c>
      <c r="E713" s="167">
        <v>124.115234375</v>
      </c>
    </row>
    <row r="714" spans="1:5" ht="30">
      <c r="A714" s="115" t="s">
        <v>1436</v>
      </c>
      <c r="B714" s="125" t="s">
        <v>1437</v>
      </c>
      <c r="C714" s="130" t="s">
        <v>15</v>
      </c>
      <c r="D714" s="156">
        <v>117.70231628417969</v>
      </c>
      <c r="E714" s="167">
        <v>117.70231628417969</v>
      </c>
    </row>
    <row r="715" spans="1:5" ht="30">
      <c r="A715" s="115" t="s">
        <v>1438</v>
      </c>
      <c r="B715" s="125" t="s">
        <v>1439</v>
      </c>
      <c r="C715" s="130" t="s">
        <v>45</v>
      </c>
      <c r="D715" s="152">
        <v>94.833091735839844</v>
      </c>
      <c r="E715" s="163">
        <v>94.833091735839844</v>
      </c>
    </row>
    <row r="716" spans="1:5" ht="30">
      <c r="A716" s="115" t="s">
        <v>1440</v>
      </c>
      <c r="B716" s="125" t="s">
        <v>1441</v>
      </c>
      <c r="C716" s="130" t="s">
        <v>15</v>
      </c>
      <c r="D716" s="151">
        <v>6.4129152297973633</v>
      </c>
      <c r="E716" s="162">
        <v>6.4129152297973633</v>
      </c>
    </row>
    <row r="717" spans="1:5" ht="30">
      <c r="A717" s="115" t="s">
        <v>1442</v>
      </c>
      <c r="B717" s="125" t="s">
        <v>1443</v>
      </c>
      <c r="C717" s="130" t="s">
        <v>15</v>
      </c>
      <c r="D717" s="156">
        <v>123.58741760253906</v>
      </c>
      <c r="E717" s="167">
        <v>123.58741760253906</v>
      </c>
    </row>
    <row r="718" spans="1:5" ht="30">
      <c r="A718" s="115" t="s">
        <v>1444</v>
      </c>
      <c r="B718" s="125" t="s">
        <v>1445</v>
      </c>
      <c r="C718" s="130" t="s">
        <v>50</v>
      </c>
      <c r="D718" s="152">
        <v>28.110000610351563</v>
      </c>
      <c r="E718" s="163">
        <v>28.110000610351563</v>
      </c>
    </row>
    <row r="719" spans="1:5" ht="30">
      <c r="A719" s="115" t="s">
        <v>1446</v>
      </c>
      <c r="B719" s="125" t="s">
        <v>1447</v>
      </c>
      <c r="C719" s="130" t="s">
        <v>42</v>
      </c>
      <c r="D719" s="156">
        <v>230.27667236328125</v>
      </c>
      <c r="E719" s="167">
        <v>230.27667236328125</v>
      </c>
    </row>
    <row r="720" spans="1:5" ht="30">
      <c r="A720" s="115" t="s">
        <v>1448</v>
      </c>
      <c r="B720" s="125" t="s">
        <v>1449</v>
      </c>
      <c r="C720" s="130" t="s">
        <v>15</v>
      </c>
      <c r="D720" s="153">
        <v>4563.0654296875</v>
      </c>
      <c r="E720" s="164">
        <v>4563.0654296875</v>
      </c>
    </row>
    <row r="721" spans="1:5" ht="30">
      <c r="A721" s="115" t="s">
        <v>1450</v>
      </c>
      <c r="B721" s="125" t="s">
        <v>1451</v>
      </c>
      <c r="C721" s="130" t="s">
        <v>15</v>
      </c>
      <c r="D721" s="153">
        <v>4134.83740234375</v>
      </c>
      <c r="E721" s="164">
        <v>4134.83740234375</v>
      </c>
    </row>
    <row r="722" spans="1:5" ht="30">
      <c r="A722" s="115" t="s">
        <v>1452</v>
      </c>
      <c r="B722" s="125" t="s">
        <v>1453</v>
      </c>
      <c r="C722" s="130" t="s">
        <v>15</v>
      </c>
      <c r="D722" s="156">
        <v>428.22805786132812</v>
      </c>
      <c r="E722" s="167">
        <v>428.22805786132812</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7.9766678810119629</v>
      </c>
      <c r="E724" s="162">
        <v>7.9766678810119629</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1721.7493896484375</v>
      </c>
      <c r="E737" s="165">
        <v>1721.7493896484375</v>
      </c>
    </row>
    <row r="738" spans="1:5" ht="30">
      <c r="A738" s="115" t="s">
        <v>1485</v>
      </c>
      <c r="B738" s="125" t="s">
        <v>1486</v>
      </c>
      <c r="C738" s="130" t="s">
        <v>15</v>
      </c>
      <c r="D738" s="154">
        <v>1546.4564208984375</v>
      </c>
      <c r="E738" s="165">
        <v>1546.4564208984375</v>
      </c>
    </row>
    <row r="739" spans="1:5" ht="30">
      <c r="A739" s="115" t="s">
        <v>1487</v>
      </c>
      <c r="B739" s="125" t="s">
        <v>1488</v>
      </c>
      <c r="C739" s="130" t="s">
        <v>15</v>
      </c>
      <c r="D739" s="156">
        <v>175.29286193847656</v>
      </c>
      <c r="E739" s="167">
        <v>175.29286193847656</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3.0899996757507324</v>
      </c>
      <c r="E752" s="162">
        <v>3.0899996757507324</v>
      </c>
    </row>
    <row r="753" spans="1:5" ht="30">
      <c r="A753" s="115" t="s">
        <v>1515</v>
      </c>
      <c r="B753" s="125" t="s">
        <v>1516</v>
      </c>
      <c r="C753" s="130" t="s">
        <v>42</v>
      </c>
      <c r="D753" s="156">
        <v>134.53627014160156</v>
      </c>
      <c r="E753" s="167">
        <v>134.53627014160156</v>
      </c>
    </row>
    <row r="754" spans="1:5" ht="30">
      <c r="A754" s="115" t="s">
        <v>1517</v>
      </c>
      <c r="B754" s="125" t="s">
        <v>1518</v>
      </c>
      <c r="C754" s="130" t="s">
        <v>15</v>
      </c>
      <c r="D754" s="154">
        <v>1777.489990234375</v>
      </c>
      <c r="E754" s="165">
        <v>1777.489990234375</v>
      </c>
    </row>
    <row r="755" spans="1:5" ht="30">
      <c r="A755" s="115" t="s">
        <v>1519</v>
      </c>
      <c r="B755" s="125" t="s">
        <v>1520</v>
      </c>
      <c r="C755" s="130" t="s">
        <v>15</v>
      </c>
      <c r="D755" s="154">
        <v>1700.2783203125</v>
      </c>
      <c r="E755" s="165">
        <v>1700.2783203125</v>
      </c>
    </row>
    <row r="756" spans="1:5" ht="30">
      <c r="A756" s="115" t="s">
        <v>1521</v>
      </c>
      <c r="B756" s="125" t="s">
        <v>1522</v>
      </c>
      <c r="C756" s="130" t="s">
        <v>15</v>
      </c>
      <c r="D756" s="152">
        <v>77.211593627929688</v>
      </c>
      <c r="E756" s="163">
        <v>77.211593627929688</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8.436279296875</v>
      </c>
      <c r="E758" s="162">
        <v>8.436279296875</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1.3200000524520874</v>
      </c>
      <c r="E769" s="162">
        <v>1.3200000524520874</v>
      </c>
    </row>
    <row r="770" spans="1:5" ht="30">
      <c r="A770" s="115" t="s">
        <v>1549</v>
      </c>
      <c r="B770" s="125" t="s">
        <v>1550</v>
      </c>
      <c r="C770" s="130" t="s">
        <v>42</v>
      </c>
      <c r="D770" s="156">
        <v>107.55678558349609</v>
      </c>
      <c r="E770" s="167">
        <v>107.55678558349609</v>
      </c>
    </row>
    <row r="771" spans="1:5" ht="30">
      <c r="A771" s="115" t="s">
        <v>1551</v>
      </c>
      <c r="B771" s="125" t="s">
        <v>1552</v>
      </c>
      <c r="C771" s="130" t="s">
        <v>15</v>
      </c>
      <c r="D771" s="154">
        <v>2109.109375</v>
      </c>
      <c r="E771" s="165">
        <v>2109.109375</v>
      </c>
    </row>
    <row r="772" spans="1:5" ht="30">
      <c r="A772" s="115" t="s">
        <v>1553</v>
      </c>
      <c r="B772" s="125" t="s">
        <v>1554</v>
      </c>
      <c r="C772" s="130" t="s">
        <v>15</v>
      </c>
      <c r="D772" s="154">
        <v>1956.9791259765625</v>
      </c>
      <c r="E772" s="165">
        <v>1956.9791259765625</v>
      </c>
    </row>
    <row r="773" spans="1:5" ht="30">
      <c r="A773" s="115" t="s">
        <v>1555</v>
      </c>
      <c r="B773" s="125" t="s">
        <v>1556</v>
      </c>
      <c r="C773" s="130" t="s">
        <v>15</v>
      </c>
      <c r="D773" s="156">
        <v>152.13032531738281</v>
      </c>
      <c r="E773" s="167">
        <v>152.13032531738281</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2.5582122802734375</v>
      </c>
      <c r="E775" s="162">
        <v>2.5582122802734375</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0.51999998092651367</v>
      </c>
      <c r="E786" s="169">
        <v>0.51999998092651367</v>
      </c>
    </row>
    <row r="787" spans="1:5" ht="30">
      <c r="A787" s="115" t="s">
        <v>1583</v>
      </c>
      <c r="B787" s="125" t="s">
        <v>1584</v>
      </c>
      <c r="C787" s="130" t="s">
        <v>42</v>
      </c>
      <c r="D787" s="152">
        <v>82.296745300292969</v>
      </c>
      <c r="E787" s="163">
        <v>82.296745300292969</v>
      </c>
    </row>
    <row r="788" spans="1:5" ht="30">
      <c r="A788" s="115" t="s">
        <v>1585</v>
      </c>
      <c r="B788" s="125" t="s">
        <v>1586</v>
      </c>
      <c r="C788" s="130" t="s">
        <v>15</v>
      </c>
      <c r="D788" s="154">
        <v>2026.796875</v>
      </c>
      <c r="E788" s="165">
        <v>2026.796875</v>
      </c>
    </row>
    <row r="789" spans="1:5" ht="30">
      <c r="A789" s="115" t="s">
        <v>1587</v>
      </c>
      <c r="B789" s="125" t="s">
        <v>1588</v>
      </c>
      <c r="C789" s="130" t="s">
        <v>15</v>
      </c>
      <c r="D789" s="154">
        <v>1810.292724609375</v>
      </c>
      <c r="E789" s="165">
        <v>1810.292724609375</v>
      </c>
    </row>
    <row r="790" spans="1:5" ht="30">
      <c r="A790" s="115" t="s">
        <v>1589</v>
      </c>
      <c r="B790" s="125" t="s">
        <v>1590</v>
      </c>
      <c r="C790" s="130" t="s">
        <v>15</v>
      </c>
      <c r="D790" s="156">
        <v>216.50407409667969</v>
      </c>
      <c r="E790" s="167">
        <v>216.50407409667969</v>
      </c>
    </row>
    <row r="791" spans="1:5" ht="30">
      <c r="A791" s="115" t="s">
        <v>1591</v>
      </c>
      <c r="B791" s="125" t="s">
        <v>1592</v>
      </c>
      <c r="C791" s="130" t="s">
        <v>42</v>
      </c>
      <c r="D791" s="152">
        <v>24.356706619262695</v>
      </c>
      <c r="E791" s="163">
        <v>24.356706619262695</v>
      </c>
    </row>
    <row r="792" spans="1:5" ht="30">
      <c r="A792" s="115" t="s">
        <v>1593</v>
      </c>
      <c r="B792" s="125" t="s">
        <v>1594</v>
      </c>
      <c r="C792" s="130" t="s">
        <v>42</v>
      </c>
      <c r="D792" s="151">
        <v>2.5217947959899902</v>
      </c>
      <c r="E792" s="162">
        <v>2.5217947959899902</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15.808704376220703</v>
      </c>
      <c r="E806" s="163">
        <v>15.808704376220703</v>
      </c>
    </row>
    <row r="807" spans="1:5">
      <c r="A807" s="115" t="s">
        <v>1622</v>
      </c>
      <c r="B807" s="125" t="s">
        <v>1623</v>
      </c>
      <c r="C807" s="130" t="s">
        <v>15</v>
      </c>
      <c r="D807" s="153">
        <v>66549.59375</v>
      </c>
      <c r="E807" s="164">
        <v>66549.59375</v>
      </c>
    </row>
    <row r="808" spans="1:5">
      <c r="A808" s="115" t="s">
        <v>1624</v>
      </c>
      <c r="B808" s="125" t="s">
        <v>1625</v>
      </c>
      <c r="C808" s="130" t="s">
        <v>15</v>
      </c>
      <c r="D808" s="153">
        <v>73555.5234375</v>
      </c>
      <c r="E808" s="164">
        <v>73555.5234375</v>
      </c>
    </row>
    <row r="809" spans="1:5">
      <c r="A809" s="115" t="s">
        <v>1626</v>
      </c>
      <c r="B809" s="125" t="s">
        <v>1627</v>
      </c>
      <c r="C809" s="130" t="s">
        <v>320</v>
      </c>
      <c r="D809" s="151">
        <v>2.6941852569580078</v>
      </c>
      <c r="E809" s="162">
        <v>2.6941852569580078</v>
      </c>
    </row>
    <row r="810" spans="1:5">
      <c r="A810" s="115" t="s">
        <v>1628</v>
      </c>
      <c r="B810" s="125" t="s">
        <v>1629</v>
      </c>
      <c r="C810" s="130" t="s">
        <v>824</v>
      </c>
      <c r="D810" s="156">
        <v>645.468994140625</v>
      </c>
      <c r="E810" s="167">
        <v>645.468994140625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67.783645629882812</v>
      </c>
      <c r="E831" s="163">
        <v>67.783645629882812</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3.059040941298008E-2</v>
      </c>
      <c r="E840" s="169">
        <v>3.059040941298008E-2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45.189094543457031</v>
      </c>
      <c r="E844" s="163">
        <v>45.189094543457031</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2.0393604412674904E-2</v>
      </c>
      <c r="E853" s="169">
        <v>2.0393604412674904E-2</v>
      </c>
    </row>
    <row r="854" spans="1:5">
      <c r="A854" s="115" t="s">
        <v>1712</v>
      </c>
      <c r="B854" s="125" t="s">
        <v>1713</v>
      </c>
      <c r="C854" s="130" t="s">
        <v>50</v>
      </c>
      <c r="D854" s="152">
        <v>78.5</v>
      </c>
      <c r="E854" s="163">
        <v>78.5</v>
      </c>
    </row>
    <row r="855" spans="1:5">
      <c r="A855" s="115" t="s">
        <v>1714</v>
      </c>
      <c r="B855" s="125" t="s">
        <v>1715</v>
      </c>
      <c r="C855" s="130" t="s">
        <v>20</v>
      </c>
      <c r="D855" s="152">
        <v>82.675033569335938</v>
      </c>
      <c r="E855" s="163">
        <v>82.675033569335938</v>
      </c>
    </row>
    <row r="856" spans="1:5">
      <c r="A856" s="115" t="s">
        <v>1716</v>
      </c>
      <c r="B856" s="125" t="s">
        <v>1717</v>
      </c>
      <c r="C856" s="130" t="s">
        <v>42</v>
      </c>
      <c r="D856" s="156">
        <v>533.9993896484375</v>
      </c>
      <c r="E856" s="167">
        <v>533.9993896484375</v>
      </c>
    </row>
    <row r="857" spans="1:5">
      <c r="A857" s="115" t="s">
        <v>1718</v>
      </c>
      <c r="B857" s="125" t="s">
        <v>1719</v>
      </c>
      <c r="C857" s="130" t="s">
        <v>280</v>
      </c>
      <c r="D857" s="153">
        <v>3484.42724609375</v>
      </c>
      <c r="E857" s="164">
        <v>3484.42724609375</v>
      </c>
    </row>
    <row r="858" spans="1:5">
      <c r="A858" s="115" t="s">
        <v>1720</v>
      </c>
      <c r="B858" s="125" t="s">
        <v>1721</v>
      </c>
      <c r="C858" s="130" t="s">
        <v>1722</v>
      </c>
      <c r="D858" s="158">
        <v>4.4987324625253677E-2</v>
      </c>
      <c r="E858" s="169">
        <v>4.4987324625253677E-2</v>
      </c>
    </row>
    <row r="859" spans="1:5">
      <c r="A859" s="115" t="s">
        <v>1723</v>
      </c>
      <c r="B859" s="125" t="s">
        <v>1724</v>
      </c>
      <c r="C859" s="130" t="s">
        <v>20</v>
      </c>
      <c r="D859" s="158">
        <v>0.82675063610076904</v>
      </c>
      <c r="E859" s="169">
        <v>0.82675063610076904</v>
      </c>
    </row>
    <row r="860" spans="1:5">
      <c r="A860" s="115" t="s">
        <v>1725</v>
      </c>
      <c r="B860" s="125" t="s">
        <v>1726</v>
      </c>
      <c r="C860" s="130" t="s">
        <v>50</v>
      </c>
      <c r="D860" s="151">
        <v>9.3531084060668945</v>
      </c>
      <c r="E860" s="162">
        <v>9.3531084060668945</v>
      </c>
    </row>
    <row r="861" spans="1:5">
      <c r="A861" s="115" t="s">
        <v>1727</v>
      </c>
      <c r="B861" s="125" t="s">
        <v>1728</v>
      </c>
      <c r="C861" s="130" t="s">
        <v>20</v>
      </c>
      <c r="D861" s="152">
        <v>81.848281860351563</v>
      </c>
      <c r="E861" s="163">
        <v>81.848281860351563</v>
      </c>
    </row>
    <row r="862" spans="1:5">
      <c r="A862" s="115" t="s">
        <v>1729</v>
      </c>
      <c r="B862" s="125" t="s">
        <v>1730</v>
      </c>
      <c r="C862" s="130" t="s">
        <v>20</v>
      </c>
      <c r="D862" s="158">
        <v>0.79145604372024536</v>
      </c>
      <c r="E862" s="169">
        <v>0.79145604372024536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70.800498962402344</v>
      </c>
      <c r="E869" s="163">
        <v>70.800498962402344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71.591957092285156</v>
      </c>
      <c r="E872" s="163">
        <v>71.591957092285156</v>
      </c>
    </row>
    <row r="873" spans="1:5" ht="30">
      <c r="A873" s="115" t="s">
        <v>1750</v>
      </c>
      <c r="B873" s="125" t="s">
        <v>1751</v>
      </c>
      <c r="C873" s="130" t="s">
        <v>42</v>
      </c>
      <c r="D873" s="152">
        <v>54.323890686035156</v>
      </c>
      <c r="E873" s="163">
        <v>54.323890686035156</v>
      </c>
    </row>
    <row r="874" spans="1:5">
      <c r="A874" s="115" t="s">
        <v>1752</v>
      </c>
      <c r="B874" s="125" t="s">
        <v>1753</v>
      </c>
      <c r="C874" s="130" t="s">
        <v>280</v>
      </c>
      <c r="D874" s="156">
        <v>227.41363525390625</v>
      </c>
      <c r="E874" s="167">
        <v>227.41363525390625</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0.99817276000976563</v>
      </c>
      <c r="E877" s="169">
        <v>0.99817276000976563</v>
      </c>
    </row>
    <row r="878" spans="1:5" ht="30">
      <c r="A878" s="115" t="s">
        <v>1756</v>
      </c>
      <c r="B878" s="125" t="s">
        <v>1757</v>
      </c>
      <c r="C878" s="130"/>
      <c r="D878" s="160">
        <v>1.8272914458066225E-3</v>
      </c>
      <c r="E878" s="171">
        <v>1.8272914458066225E-3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0.37008589506149292</v>
      </c>
      <c r="E881" s="169">
        <v>0.37008589506149292</v>
      </c>
    </row>
    <row r="882" spans="1:5" ht="30">
      <c r="A882" s="115" t="s">
        <v>1760</v>
      </c>
      <c r="B882" s="125" t="s">
        <v>1761</v>
      </c>
      <c r="C882" s="130"/>
      <c r="D882" s="158">
        <v>0.6299140453338623</v>
      </c>
      <c r="E882" s="169">
        <v>0.6299140453338623</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0.83488154411315918</v>
      </c>
      <c r="E885" s="169">
        <v>0.83488154411315918</v>
      </c>
    </row>
    <row r="886" spans="1:5" ht="30">
      <c r="A886" s="115" t="s">
        <v>1764</v>
      </c>
      <c r="B886" s="125" t="s">
        <v>1765</v>
      </c>
      <c r="C886" s="130"/>
      <c r="D886" s="158">
        <v>0.16511841118335724</v>
      </c>
      <c r="E886" s="169">
        <v>0.16511841118335724</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9684.4580078125</v>
      </c>
      <c r="E892" s="164">
        <v>9684.4580078125</v>
      </c>
    </row>
    <row r="893" spans="1:5" ht="45">
      <c r="A893" s="115" t="s">
        <v>1774</v>
      </c>
      <c r="B893" s="125" t="s">
        <v>1775</v>
      </c>
      <c r="C893" s="130" t="s">
        <v>15</v>
      </c>
      <c r="D893" s="153">
        <v>3851.9755859375</v>
      </c>
      <c r="E893" s="164">
        <v>3851.9755859375</v>
      </c>
    </row>
    <row r="894" spans="1:5" ht="45">
      <c r="A894" s="115" t="s">
        <v>1776</v>
      </c>
      <c r="B894" s="125" t="s">
        <v>1777</v>
      </c>
      <c r="C894" s="130" t="s">
        <v>15</v>
      </c>
      <c r="D894" s="153">
        <v>5832.482421875</v>
      </c>
      <c r="E894" s="164">
        <v>5832.482421875</v>
      </c>
    </row>
    <row r="895" spans="1:5" ht="45">
      <c r="A895" s="115" t="s">
        <v>1778</v>
      </c>
      <c r="B895" s="125" t="s">
        <v>1779</v>
      </c>
      <c r="C895" s="130" t="s">
        <v>15</v>
      </c>
      <c r="D895" s="153">
        <v>3823.300537109375</v>
      </c>
      <c r="E895" s="164">
        <v>3823.300537109375</v>
      </c>
    </row>
    <row r="896" spans="1:5" ht="45">
      <c r="A896" s="115" t="s">
        <v>1780</v>
      </c>
      <c r="B896" s="125" t="s">
        <v>1781</v>
      </c>
      <c r="C896" s="130" t="s">
        <v>15</v>
      </c>
      <c r="D896" s="153">
        <v>5789.064453125</v>
      </c>
      <c r="E896" s="164">
        <v>5789.064453125</v>
      </c>
    </row>
    <row r="897" spans="1:5" ht="30">
      <c r="A897" s="115" t="s">
        <v>1782</v>
      </c>
      <c r="B897" s="125" t="s">
        <v>1783</v>
      </c>
      <c r="C897" s="130" t="s">
        <v>15</v>
      </c>
      <c r="D897" s="152">
        <v>72.093864440917969</v>
      </c>
      <c r="E897" s="163">
        <v>72.093864440917969</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414.01092529296875</v>
      </c>
      <c r="E936" s="167">
        <v>414.01092529296875</v>
      </c>
    </row>
    <row r="937" spans="1:5">
      <c r="A937" s="115" t="s">
        <v>1863</v>
      </c>
      <c r="B937" s="125" t="s">
        <v>1864</v>
      </c>
      <c r="C937" s="130" t="s">
        <v>15</v>
      </c>
      <c r="D937" s="156">
        <v>401.59060668945312</v>
      </c>
      <c r="E937" s="167">
        <v>401.59060668945312</v>
      </c>
    </row>
    <row r="938" spans="1:5" ht="30">
      <c r="A938" s="115" t="s">
        <v>1865</v>
      </c>
      <c r="B938" s="125" t="s">
        <v>1866</v>
      </c>
      <c r="C938" s="130" t="s">
        <v>15</v>
      </c>
      <c r="D938" s="156">
        <v>431.5166015625</v>
      </c>
      <c r="E938" s="167">
        <v>431.5166015625</v>
      </c>
    </row>
    <row r="939" spans="1:5">
      <c r="A939" s="115" t="s">
        <v>1867</v>
      </c>
      <c r="B939" s="125" t="s">
        <v>1868</v>
      </c>
      <c r="C939" s="130" t="s">
        <v>20</v>
      </c>
      <c r="D939" s="152">
        <v>83.435173034667969</v>
      </c>
      <c r="E939" s="163">
        <v>83.435173034667969</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2">
        <v>83.435173034667969</v>
      </c>
      <c r="E943" s="163">
        <v>83.435173034667969</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446.593017578125</v>
      </c>
      <c r="E948" s="167">
        <v>446.593017578125</v>
      </c>
    </row>
    <row r="949" spans="1:5" ht="30">
      <c r="A949" s="115" t="s">
        <v>1887</v>
      </c>
      <c r="B949" s="125" t="s">
        <v>1888</v>
      </c>
      <c r="C949" s="130" t="s">
        <v>45</v>
      </c>
      <c r="D949" s="152">
        <v>95.957344055175781</v>
      </c>
      <c r="E949" s="163">
        <v>95.957344055175781</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431.5166015625</v>
      </c>
      <c r="E952" s="167">
        <v>431.5166015625</v>
      </c>
    </row>
    <row r="953" spans="1:5">
      <c r="A953" s="115" t="s">
        <v>1894</v>
      </c>
      <c r="B953" s="125" t="s">
        <v>1895</v>
      </c>
      <c r="C953" s="130" t="s">
        <v>15</v>
      </c>
      <c r="D953" s="156">
        <v>414.01092529296875</v>
      </c>
      <c r="E953" s="167">
        <v>414.01092529296875</v>
      </c>
    </row>
    <row r="954" spans="1:5">
      <c r="A954" s="115" t="s">
        <v>1896</v>
      </c>
      <c r="B954" s="125" t="s">
        <v>1897</v>
      </c>
      <c r="C954" s="130" t="s">
        <v>45</v>
      </c>
      <c r="D954" s="152">
        <v>95.943222045898438</v>
      </c>
      <c r="E954" s="163">
        <v>95.943222045898438</v>
      </c>
    </row>
    <row r="955" spans="1:5">
      <c r="A955" s="115" t="s">
        <v>1898</v>
      </c>
      <c r="B955" s="125" t="s">
        <v>1899</v>
      </c>
      <c r="C955" s="130" t="s">
        <v>15</v>
      </c>
      <c r="D955" s="152">
        <v>17.505678176879883</v>
      </c>
      <c r="E955" s="163">
        <v>17.505678176879883</v>
      </c>
    </row>
    <row r="956" spans="1:5" ht="30">
      <c r="A956" s="115" t="s">
        <v>1900</v>
      </c>
      <c r="B956" s="125" t="s">
        <v>1901</v>
      </c>
      <c r="C956" s="130" t="s">
        <v>15</v>
      </c>
      <c r="D956" s="156">
        <v>428.4757080078125</v>
      </c>
      <c r="E956" s="167">
        <v>428.4757080078125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24.226602554321289</v>
      </c>
      <c r="E964" s="163">
        <v>24.226602554321289</v>
      </c>
    </row>
    <row r="965" spans="1:5">
      <c r="A965" s="115" t="s">
        <v>1918</v>
      </c>
      <c r="B965" s="125" t="s">
        <v>1919</v>
      </c>
      <c r="C965" s="130" t="s">
        <v>15</v>
      </c>
      <c r="D965" s="152">
        <v>23.49980354309082</v>
      </c>
      <c r="E965" s="163">
        <v>23.49980354309082</v>
      </c>
    </row>
    <row r="966" spans="1:5" ht="30">
      <c r="A966" s="115" t="s">
        <v>1920</v>
      </c>
      <c r="B966" s="125" t="s">
        <v>1921</v>
      </c>
      <c r="C966" s="130" t="s">
        <v>15</v>
      </c>
      <c r="D966" s="152">
        <v>26.166559219360352</v>
      </c>
      <c r="E966" s="163">
        <v>26.166559219360352</v>
      </c>
    </row>
    <row r="967" spans="1:5">
      <c r="A967" s="115" t="s">
        <v>1922</v>
      </c>
      <c r="B967" s="125" t="s">
        <v>1923</v>
      </c>
      <c r="C967" s="130" t="s">
        <v>20</v>
      </c>
      <c r="D967" s="154">
        <v>1835.0535888671875</v>
      </c>
      <c r="E967" s="165">
        <v>1835.0535888671875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1835.0535888671875</v>
      </c>
      <c r="E971" s="165">
        <v>1835.0535888671875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27.080772399902344</v>
      </c>
      <c r="E976" s="163">
        <v>27.080772399902344</v>
      </c>
    </row>
    <row r="977" spans="1:5" ht="30">
      <c r="A977" s="115" t="s">
        <v>1942</v>
      </c>
      <c r="B977" s="125" t="s">
        <v>1943</v>
      </c>
      <c r="C977" s="130" t="s">
        <v>45</v>
      </c>
      <c r="D977" s="152">
        <v>92.611930847167969</v>
      </c>
      <c r="E977" s="163">
        <v>92.611930847167969</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26.166559219360352</v>
      </c>
      <c r="E980" s="163">
        <v>26.166559219360352</v>
      </c>
    </row>
    <row r="981" spans="1:5">
      <c r="A981" s="115" t="s">
        <v>1949</v>
      </c>
      <c r="B981" s="125" t="s">
        <v>1950</v>
      </c>
      <c r="C981" s="130" t="s">
        <v>15</v>
      </c>
      <c r="D981" s="152">
        <v>24.226602554321289</v>
      </c>
      <c r="E981" s="163">
        <v>24.226602554321289</v>
      </c>
    </row>
    <row r="982" spans="1:5">
      <c r="A982" s="115" t="s">
        <v>1951</v>
      </c>
      <c r="B982" s="125" t="s">
        <v>1952</v>
      </c>
      <c r="C982" s="130" t="s">
        <v>45</v>
      </c>
      <c r="D982" s="152">
        <v>92.58612060546875</v>
      </c>
      <c r="E982" s="163">
        <v>92.58612060546875</v>
      </c>
    </row>
    <row r="983" spans="1:5">
      <c r="A983" s="115" t="s">
        <v>1953</v>
      </c>
      <c r="B983" s="125" t="s">
        <v>1954</v>
      </c>
      <c r="C983" s="130" t="s">
        <v>15</v>
      </c>
      <c r="D983" s="151">
        <v>1.9399573802947998</v>
      </c>
      <c r="E983" s="162">
        <v>1.9399573802947998</v>
      </c>
    </row>
    <row r="984" spans="1:5" ht="30">
      <c r="A984" s="115" t="s">
        <v>1955</v>
      </c>
      <c r="B984" s="125" t="s">
        <v>1956</v>
      </c>
      <c r="C984" s="130" t="s">
        <v>15</v>
      </c>
      <c r="D984" s="152">
        <v>25.073036193847656</v>
      </c>
      <c r="E984" s="163">
        <v>25.073036193847656</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24.226602554321289</v>
      </c>
      <c r="E992" s="163">
        <v>24.226602554321289</v>
      </c>
    </row>
    <row r="993" spans="1:5" ht="30">
      <c r="A993" s="115" t="s">
        <v>1973</v>
      </c>
      <c r="B993" s="125" t="s">
        <v>1974</v>
      </c>
      <c r="C993" s="130" t="s">
        <v>15</v>
      </c>
      <c r="D993" s="152">
        <v>23.49980354309082</v>
      </c>
      <c r="E993" s="163">
        <v>23.49980354309082</v>
      </c>
    </row>
    <row r="994" spans="1:5" ht="30">
      <c r="A994" s="115" t="s">
        <v>1975</v>
      </c>
      <c r="B994" s="125" t="s">
        <v>1976</v>
      </c>
      <c r="C994" s="130" t="s">
        <v>15</v>
      </c>
      <c r="D994" s="152">
        <v>26.166559219360352</v>
      </c>
      <c r="E994" s="163">
        <v>26.166559219360352</v>
      </c>
    </row>
    <row r="995" spans="1:5">
      <c r="A995" s="115" t="s">
        <v>1977</v>
      </c>
      <c r="B995" s="125" t="s">
        <v>1978</v>
      </c>
      <c r="C995" s="130" t="s">
        <v>20</v>
      </c>
      <c r="D995" s="154">
        <v>1835.0535888671875</v>
      </c>
      <c r="E995" s="165">
        <v>1835.0535888671875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1835.0535888671875</v>
      </c>
      <c r="E999" s="165">
        <v>1835.0535888671875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27.080772399902344</v>
      </c>
      <c r="E1004" s="163">
        <v>27.080772399902344</v>
      </c>
    </row>
    <row r="1005" spans="1:5" ht="30">
      <c r="A1005" s="115" t="s">
        <v>1997</v>
      </c>
      <c r="B1005" s="125" t="s">
        <v>1998</v>
      </c>
      <c r="C1005" s="130" t="s">
        <v>45</v>
      </c>
      <c r="D1005" s="152">
        <v>92.611930847167969</v>
      </c>
      <c r="E1005" s="163">
        <v>92.611930847167969</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26.166559219360352</v>
      </c>
      <c r="E1008" s="163">
        <v>26.166559219360352</v>
      </c>
    </row>
    <row r="1009" spans="1:5">
      <c r="A1009" s="115" t="s">
        <v>2004</v>
      </c>
      <c r="B1009" s="125" t="s">
        <v>2005</v>
      </c>
      <c r="C1009" s="130" t="s">
        <v>15</v>
      </c>
      <c r="D1009" s="152">
        <v>24.226602554321289</v>
      </c>
      <c r="E1009" s="163">
        <v>24.226602554321289</v>
      </c>
    </row>
    <row r="1010" spans="1:5">
      <c r="A1010" s="115" t="s">
        <v>2006</v>
      </c>
      <c r="B1010" s="125" t="s">
        <v>2007</v>
      </c>
      <c r="C1010" s="130" t="s">
        <v>45</v>
      </c>
      <c r="D1010" s="152">
        <v>92.58612060546875</v>
      </c>
      <c r="E1010" s="163">
        <v>92.58612060546875</v>
      </c>
    </row>
    <row r="1011" spans="1:5">
      <c r="A1011" s="115" t="s">
        <v>2008</v>
      </c>
      <c r="B1011" s="125" t="s">
        <v>2009</v>
      </c>
      <c r="C1011" s="130" t="s">
        <v>15</v>
      </c>
      <c r="D1011" s="151">
        <v>1.9399573802947998</v>
      </c>
      <c r="E1011" s="162">
        <v>1.9399573802947998</v>
      </c>
    </row>
    <row r="1012" spans="1:5" ht="30">
      <c r="A1012" s="115" t="s">
        <v>2010</v>
      </c>
      <c r="B1012" s="125" t="s">
        <v>2011</v>
      </c>
      <c r="C1012" s="130" t="s">
        <v>15</v>
      </c>
      <c r="D1012" s="152">
        <v>25.073036193847656</v>
      </c>
      <c r="E1012" s="163">
        <v>25.073036193847656</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122.56011962890625</v>
      </c>
      <c r="E1015" s="167">
        <v>122.56011962890625</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75.000274658203125</v>
      </c>
      <c r="E1019" s="163">
        <v>75.000274658203125</v>
      </c>
    </row>
    <row r="1020" spans="1:5">
      <c r="A1020" s="115" t="s">
        <v>2026</v>
      </c>
      <c r="B1020" s="125" t="s">
        <v>2027</v>
      </c>
      <c r="C1020" s="130" t="s">
        <v>15</v>
      </c>
      <c r="D1020" s="152">
        <v>32.853424072265625</v>
      </c>
      <c r="E1020" s="163">
        <v>32.853424072265625</v>
      </c>
    </row>
    <row r="1021" spans="1:5" ht="30">
      <c r="A1021" s="115" t="s">
        <v>2028</v>
      </c>
      <c r="B1021" s="125" t="s">
        <v>2029</v>
      </c>
      <c r="C1021" s="130" t="s">
        <v>15</v>
      </c>
      <c r="D1021" s="152">
        <v>31.867820739746094</v>
      </c>
      <c r="E1021" s="163">
        <v>31.867820739746094</v>
      </c>
    </row>
    <row r="1022" spans="1:5" ht="30">
      <c r="A1022" s="115" t="s">
        <v>2030</v>
      </c>
      <c r="B1022" s="125" t="s">
        <v>2031</v>
      </c>
      <c r="C1022" s="130" t="s">
        <v>15</v>
      </c>
      <c r="D1022" s="152">
        <v>35.285087585449219</v>
      </c>
      <c r="E1022" s="163">
        <v>35.285087585449219</v>
      </c>
    </row>
    <row r="1023" spans="1:5">
      <c r="A1023" s="115" t="s">
        <v>2032</v>
      </c>
      <c r="B1023" s="125" t="s">
        <v>2033</v>
      </c>
      <c r="C1023" s="130" t="s">
        <v>20</v>
      </c>
      <c r="D1023" s="152">
        <v>71.591957092285156</v>
      </c>
      <c r="E1023" s="163">
        <v>71.591957092285156</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54.323894500732422</v>
      </c>
      <c r="E1025" s="163">
        <v>54.323894500732422</v>
      </c>
    </row>
    <row r="1026" spans="1:5">
      <c r="A1026" s="115" t="s">
        <v>2038</v>
      </c>
      <c r="B1026" s="125" t="s">
        <v>2039</v>
      </c>
      <c r="C1026" s="130" t="s">
        <v>280</v>
      </c>
      <c r="D1026" s="156">
        <v>227.41363525390625</v>
      </c>
      <c r="E1026" s="167">
        <v>227.41363525390625</v>
      </c>
    </row>
    <row r="1027" spans="1:5">
      <c r="A1027" s="115" t="s">
        <v>2040</v>
      </c>
      <c r="B1027" s="125" t="s">
        <v>2041</v>
      </c>
      <c r="C1027" s="130" t="s">
        <v>20</v>
      </c>
      <c r="D1027" s="152">
        <v>71.591957092285156</v>
      </c>
      <c r="E1027" s="163">
        <v>71.591957092285156</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54.464069366455078</v>
      </c>
      <c r="E1029" s="163">
        <v>54.464069366455078</v>
      </c>
    </row>
    <row r="1030" spans="1:5">
      <c r="A1030" s="115" t="s">
        <v>2046</v>
      </c>
      <c r="B1030" s="125" t="s">
        <v>2047</v>
      </c>
      <c r="C1030" s="130" t="s">
        <v>280</v>
      </c>
      <c r="D1030" s="156">
        <v>229.01608276367187</v>
      </c>
      <c r="E1030" s="167">
        <v>229.01608276367187</v>
      </c>
    </row>
    <row r="1031" spans="1:5">
      <c r="A1031" s="115" t="s">
        <v>2048</v>
      </c>
      <c r="B1031" s="125" t="s">
        <v>2049</v>
      </c>
      <c r="C1031" s="130"/>
      <c r="D1031" s="122" t="s">
        <v>1330</v>
      </c>
      <c r="E1031" s="144" t="s">
        <v>1330</v>
      </c>
    </row>
    <row r="1032" spans="1:5" ht="30">
      <c r="A1032" s="115" t="s">
        <v>2050</v>
      </c>
      <c r="B1032" s="125" t="s">
        <v>2051</v>
      </c>
      <c r="C1032" s="130" t="s">
        <v>15</v>
      </c>
      <c r="D1032" s="152">
        <v>36.517887115478516</v>
      </c>
      <c r="E1032" s="163">
        <v>36.517887115478516</v>
      </c>
    </row>
    <row r="1033" spans="1:5" ht="30">
      <c r="A1033" s="115" t="s">
        <v>2052</v>
      </c>
      <c r="B1033" s="125" t="s">
        <v>2053</v>
      </c>
      <c r="C1033" s="130" t="s">
        <v>45</v>
      </c>
      <c r="D1033" s="152">
        <v>93.132514953613281</v>
      </c>
      <c r="E1033" s="163">
        <v>93.132514953613281</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35.285087585449219</v>
      </c>
      <c r="E1036" s="163">
        <v>35.285087585449219</v>
      </c>
    </row>
    <row r="1037" spans="1:5">
      <c r="A1037" s="115" t="s">
        <v>2059</v>
      </c>
      <c r="B1037" s="125" t="s">
        <v>2060</v>
      </c>
      <c r="C1037" s="130" t="s">
        <v>15</v>
      </c>
      <c r="D1037" s="152">
        <v>32.853424072265625</v>
      </c>
      <c r="E1037" s="163">
        <v>32.853424072265625</v>
      </c>
    </row>
    <row r="1038" spans="1:5">
      <c r="A1038" s="115" t="s">
        <v>2061</v>
      </c>
      <c r="B1038" s="125" t="s">
        <v>2062</v>
      </c>
      <c r="C1038" s="130" t="s">
        <v>45</v>
      </c>
      <c r="D1038" s="152">
        <v>93.1085205078125</v>
      </c>
      <c r="E1038" s="163">
        <v>93.1085205078125</v>
      </c>
    </row>
    <row r="1039" spans="1:5">
      <c r="A1039" s="115" t="s">
        <v>2063</v>
      </c>
      <c r="B1039" s="125" t="s">
        <v>2064</v>
      </c>
      <c r="C1039" s="130" t="s">
        <v>15</v>
      </c>
      <c r="D1039" s="151">
        <v>2.4316649436950684</v>
      </c>
      <c r="E1039" s="162">
        <v>2.4316649436950684</v>
      </c>
    </row>
    <row r="1040" spans="1:5" ht="30">
      <c r="A1040" s="115" t="s">
        <v>2065</v>
      </c>
      <c r="B1040" s="125" t="s">
        <v>2066</v>
      </c>
      <c r="C1040" s="130" t="s">
        <v>15</v>
      </c>
      <c r="D1040" s="152">
        <v>34.001262664794922</v>
      </c>
      <c r="E1040" s="163">
        <v>34.001262664794922</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-1.607259176671505E-2</v>
      </c>
      <c r="E1046" s="169">
        <v>-1.607259176671505E-2</v>
      </c>
    </row>
    <row r="1047" spans="1:5">
      <c r="A1047" s="115" t="s">
        <v>2082</v>
      </c>
      <c r="B1047" s="125" t="s">
        <v>2083</v>
      </c>
      <c r="C1047" s="130" t="s">
        <v>50</v>
      </c>
      <c r="D1047" s="152">
        <v>82.880577087402344</v>
      </c>
      <c r="E1047" s="163">
        <v>82.880577087402344</v>
      </c>
    </row>
    <row r="1048" spans="1:5">
      <c r="A1048" s="115" t="s">
        <v>2084</v>
      </c>
      <c r="B1048" s="125" t="s">
        <v>2085</v>
      </c>
      <c r="C1048" s="130" t="s">
        <v>42</v>
      </c>
      <c r="D1048" s="156">
        <v>297.47317504882812</v>
      </c>
      <c r="E1048" s="167">
        <v>297.47317504882812</v>
      </c>
    </row>
    <row r="1049" spans="1:5">
      <c r="A1049" s="115" t="s">
        <v>2086</v>
      </c>
      <c r="B1049" s="125" t="s">
        <v>2087</v>
      </c>
      <c r="C1049" s="130" t="s">
        <v>20</v>
      </c>
      <c r="D1049" s="152">
        <v>76.015022277832031</v>
      </c>
      <c r="E1049" s="163">
        <v>76.015022277832031</v>
      </c>
    </row>
    <row r="1050" spans="1:5">
      <c r="A1050" s="115" t="s">
        <v>2088</v>
      </c>
      <c r="B1050" s="125" t="s">
        <v>2089</v>
      </c>
      <c r="C1050" s="130" t="s">
        <v>280</v>
      </c>
      <c r="D1050" s="154">
        <v>2754.25634765625</v>
      </c>
      <c r="E1050" s="165">
        <v>2754.25634765625</v>
      </c>
    </row>
    <row r="1051" spans="1:5">
      <c r="A1051" s="115" t="s">
        <v>2090</v>
      </c>
      <c r="B1051" s="125" t="s">
        <v>2091</v>
      </c>
      <c r="C1051" s="130" t="s">
        <v>50</v>
      </c>
      <c r="D1051" s="152">
        <v>82.880577087402344</v>
      </c>
      <c r="E1051" s="163">
        <v>82.880577087402344</v>
      </c>
    </row>
    <row r="1052" spans="1:5">
      <c r="A1052" s="115" t="s">
        <v>2092</v>
      </c>
      <c r="B1052" s="125" t="s">
        <v>2093</v>
      </c>
      <c r="C1052" s="130" t="s">
        <v>42</v>
      </c>
      <c r="D1052" s="156">
        <v>297.4892578125</v>
      </c>
      <c r="E1052" s="167">
        <v>297.4892578125</v>
      </c>
    </row>
    <row r="1053" spans="1:5">
      <c r="A1053" s="115" t="s">
        <v>2094</v>
      </c>
      <c r="B1053" s="125" t="s">
        <v>2095</v>
      </c>
      <c r="C1053" s="130" t="s">
        <v>20</v>
      </c>
      <c r="D1053" s="152">
        <v>79.345024108886719</v>
      </c>
      <c r="E1053" s="163">
        <v>79.345024108886719</v>
      </c>
    </row>
    <row r="1054" spans="1:5">
      <c r="A1054" s="115" t="s">
        <v>2096</v>
      </c>
      <c r="B1054" s="125" t="s">
        <v>2097</v>
      </c>
      <c r="C1054" s="130" t="s">
        <v>280</v>
      </c>
      <c r="D1054" s="154">
        <v>2666.47021484375</v>
      </c>
      <c r="E1054" s="165">
        <v>2666.47021484375</v>
      </c>
    </row>
    <row r="1055" spans="1:5">
      <c r="A1055" s="115" t="s">
        <v>2098</v>
      </c>
      <c r="B1055" s="125" t="s">
        <v>2099</v>
      </c>
      <c r="C1055" s="130" t="s">
        <v>20</v>
      </c>
      <c r="D1055" s="151">
        <v>3.3300001621246338</v>
      </c>
      <c r="E1055" s="162">
        <v>3.3300001621246338</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40.665149688720703</v>
      </c>
      <c r="E1062" s="163">
        <v>40.665149688720703</v>
      </c>
    </row>
    <row r="1063" spans="1:5">
      <c r="A1063" s="115" t="s">
        <v>2114</v>
      </c>
      <c r="B1063" s="125" t="s">
        <v>2115</v>
      </c>
      <c r="C1063" s="130" t="s">
        <v>50</v>
      </c>
      <c r="D1063" s="152">
        <v>79.285003662109375</v>
      </c>
      <c r="E1063" s="163">
        <v>79.285003662109375</v>
      </c>
    </row>
    <row r="1064" spans="1:5">
      <c r="A1064" s="115" t="s">
        <v>2116</v>
      </c>
      <c r="B1064" s="125" t="s">
        <v>2117</v>
      </c>
      <c r="C1064" s="130" t="s">
        <v>42</v>
      </c>
      <c r="D1064" s="156">
        <v>460.00357055664062</v>
      </c>
      <c r="E1064" s="167">
        <v>460.00357055664062</v>
      </c>
    </row>
    <row r="1065" spans="1:5">
      <c r="A1065" s="115" t="s">
        <v>2118</v>
      </c>
      <c r="B1065" s="125" t="s">
        <v>2119</v>
      </c>
      <c r="C1065" s="130" t="s">
        <v>20</v>
      </c>
      <c r="D1065" s="152">
        <v>79.345024108886719</v>
      </c>
      <c r="E1065" s="163">
        <v>79.345024108886719</v>
      </c>
    </row>
    <row r="1066" spans="1:5">
      <c r="A1066" s="115" t="s">
        <v>2120</v>
      </c>
      <c r="B1066" s="125" t="s">
        <v>2121</v>
      </c>
      <c r="C1066" s="130" t="s">
        <v>280</v>
      </c>
      <c r="D1066" s="153">
        <v>3299.936279296875</v>
      </c>
      <c r="E1066" s="164">
        <v>3299.936279296875</v>
      </c>
    </row>
    <row r="1067" spans="1:5">
      <c r="A1067" s="115" t="s">
        <v>2122</v>
      </c>
      <c r="B1067" s="125" t="s">
        <v>2123</v>
      </c>
      <c r="C1067" s="130" t="s">
        <v>50</v>
      </c>
      <c r="D1067" s="152">
        <v>79.285003662109375</v>
      </c>
      <c r="E1067" s="163">
        <v>79.285003662109375</v>
      </c>
    </row>
    <row r="1068" spans="1:5">
      <c r="A1068" s="115" t="s">
        <v>2124</v>
      </c>
      <c r="B1068" s="125" t="s">
        <v>2125</v>
      </c>
      <c r="C1068" s="130" t="s">
        <v>42</v>
      </c>
      <c r="D1068" s="156">
        <v>419.33840942382812</v>
      </c>
      <c r="E1068" s="167">
        <v>419.33840942382812</v>
      </c>
    </row>
    <row r="1069" spans="1:5">
      <c r="A1069" s="115" t="s">
        <v>2126</v>
      </c>
      <c r="B1069" s="125" t="s">
        <v>2127</v>
      </c>
      <c r="C1069" s="130" t="s">
        <v>20</v>
      </c>
      <c r="D1069" s="152">
        <v>82.675033569335938</v>
      </c>
      <c r="E1069" s="163">
        <v>82.675033569335938</v>
      </c>
    </row>
    <row r="1070" spans="1:5">
      <c r="A1070" s="115" t="s">
        <v>2128</v>
      </c>
      <c r="B1070" s="125" t="s">
        <v>2129</v>
      </c>
      <c r="C1070" s="130" t="s">
        <v>280</v>
      </c>
      <c r="D1070" s="153">
        <v>3193.706787109375</v>
      </c>
      <c r="E1070" s="164">
        <v>3193.706787109375</v>
      </c>
    </row>
    <row r="1071" spans="1:5">
      <c r="A1071" s="115" t="s">
        <v>2130</v>
      </c>
      <c r="B1071" s="125" t="s">
        <v>2131</v>
      </c>
      <c r="C1071" s="130" t="s">
        <v>20</v>
      </c>
      <c r="D1071" s="151">
        <v>3.3300001621246338</v>
      </c>
      <c r="E1071" s="162">
        <v>3.3300001621246338</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0.95419144630432129</v>
      </c>
      <c r="E1076" s="169">
        <v>0.95419144630432129</v>
      </c>
    </row>
    <row r="1077" spans="1:5" ht="30">
      <c r="A1077" s="115" t="s">
        <v>2142</v>
      </c>
      <c r="B1077" s="125" t="s">
        <v>2143</v>
      </c>
      <c r="C1077" s="130" t="s">
        <v>42</v>
      </c>
      <c r="D1077" s="152">
        <v>28.747304916381836</v>
      </c>
      <c r="E1077" s="163">
        <v>28.747304916381836</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0.96125656366348267</v>
      </c>
      <c r="E1089" s="169">
        <v>0.96125656366348267</v>
      </c>
    </row>
    <row r="1090" spans="1:5" ht="30">
      <c r="A1090" s="115" t="s">
        <v>2164</v>
      </c>
      <c r="B1090" s="125" t="s">
        <v>2165</v>
      </c>
      <c r="C1090" s="130"/>
      <c r="D1090" s="158">
        <v>3.8743510842323303E-2</v>
      </c>
      <c r="E1090" s="169">
        <v>3.8743510842323303E-2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0.91494566202163696</v>
      </c>
      <c r="E1093" s="169">
        <v>0.91494566202163696</v>
      </c>
    </row>
    <row r="1094" spans="1:5" ht="30">
      <c r="A1094" s="115" t="s">
        <v>2168</v>
      </c>
      <c r="B1094" s="125" t="s">
        <v>2169</v>
      </c>
      <c r="C1094" s="130"/>
      <c r="D1094" s="158">
        <v>8.50544273853302E-2</v>
      </c>
      <c r="E1094" s="169">
        <v>8.50544273853302E-2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0.98056048154830933</v>
      </c>
      <c r="E1097" s="169">
        <v>0.98056048154830933</v>
      </c>
    </row>
    <row r="1098" spans="1:5" ht="30">
      <c r="A1098" s="115" t="s">
        <v>2172</v>
      </c>
      <c r="B1098" s="125" t="s">
        <v>2173</v>
      </c>
      <c r="C1098" s="130"/>
      <c r="D1098" s="158">
        <v>1.9439462572336197E-2</v>
      </c>
      <c r="E1098" s="169">
        <v>1.9439462572336197E-2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0.99330055713653564</v>
      </c>
      <c r="E1101" s="169">
        <v>0.99330055713653564</v>
      </c>
    </row>
    <row r="1102" spans="1:5" ht="30">
      <c r="A1102" s="115" t="s">
        <v>2176</v>
      </c>
      <c r="B1102" s="125" t="s">
        <v>2177</v>
      </c>
      <c r="C1102" s="130"/>
      <c r="D1102" s="160">
        <v>6.6994326189160347E-3</v>
      </c>
      <c r="E1102" s="171">
        <v>6.6994326189160347E-3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0.9538378119468689</v>
      </c>
      <c r="E1105" s="169">
        <v>0.9538378119468689</v>
      </c>
    </row>
    <row r="1106" spans="1:5" ht="30">
      <c r="A1106" s="115" t="s">
        <v>2180</v>
      </c>
      <c r="B1106" s="125" t="s">
        <v>2181</v>
      </c>
      <c r="C1106" s="130"/>
      <c r="D1106" s="158">
        <v>4.6162150800228119E-2</v>
      </c>
      <c r="E1106" s="169">
        <v>4.6162150800228119E-2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0.95541268587112427</v>
      </c>
      <c r="E1109" s="169">
        <v>0.95541268587112427</v>
      </c>
    </row>
    <row r="1110" spans="1:5" ht="30">
      <c r="A1110" s="115" t="s">
        <v>2184</v>
      </c>
      <c r="B1110" s="125" t="s">
        <v>2185</v>
      </c>
      <c r="C1110" s="130"/>
      <c r="D1110" s="158">
        <v>4.4587388634681702E-2</v>
      </c>
      <c r="E1110" s="169">
        <v>4.4587388634681702E-2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7.9822450876235962E-2</v>
      </c>
      <c r="E1113" s="169">
        <v>7.9822450876235962E-2</v>
      </c>
    </row>
    <row r="1114" spans="1:5" ht="30">
      <c r="A1114" s="115" t="s">
        <v>2188</v>
      </c>
      <c r="B1114" s="125" t="s">
        <v>2189</v>
      </c>
      <c r="C1114" s="130"/>
      <c r="D1114" s="158">
        <v>0.92017745971679688</v>
      </c>
      <c r="E1114" s="169">
        <v>0.92017745971679688</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120.25792694091797</v>
      </c>
      <c r="E1124" s="167">
        <v>120.25792694091797</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629.98095703125</v>
      </c>
      <c r="E1127" s="167">
        <v>629.98095703125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10.736538887023926</v>
      </c>
      <c r="E1134" s="163">
        <v>10.736538887023926</v>
      </c>
    </row>
    <row r="1135" spans="1:5" ht="45">
      <c r="A1135" s="115" t="s">
        <v>2222</v>
      </c>
      <c r="B1135" s="125" t="s">
        <v>2223</v>
      </c>
      <c r="C1135" s="130" t="s">
        <v>115</v>
      </c>
      <c r="D1135" s="152">
        <v>29.024011611938477</v>
      </c>
      <c r="E1135" s="163">
        <v>29.024011611938477</v>
      </c>
    </row>
    <row r="1136" spans="1:5" ht="45">
      <c r="A1136" s="115" t="s">
        <v>2224</v>
      </c>
      <c r="B1136" s="125" t="s">
        <v>2225</v>
      </c>
      <c r="C1136" s="130"/>
      <c r="D1136" s="152">
        <v>10.154780387878418</v>
      </c>
      <c r="E1136" s="163">
        <v>10.154780387878418</v>
      </c>
    </row>
    <row r="1137" spans="1:5" ht="30">
      <c r="A1137" s="115" t="s">
        <v>2226</v>
      </c>
      <c r="B1137" s="125" t="s">
        <v>2227</v>
      </c>
      <c r="C1137" s="130" t="s">
        <v>20</v>
      </c>
      <c r="D1137" s="160">
        <v>2.4488368071615696E-3</v>
      </c>
      <c r="E1137" s="171">
        <v>2.4488368071615696E-3</v>
      </c>
    </row>
    <row r="1138" spans="1:5" ht="45">
      <c r="A1138" s="115" t="s">
        <v>2228</v>
      </c>
      <c r="B1138" s="125" t="s">
        <v>2229</v>
      </c>
      <c r="C1138" s="130" t="s">
        <v>80</v>
      </c>
      <c r="D1138" s="151">
        <v>9.2480192184448242</v>
      </c>
      <c r="E1138" s="162">
        <v>9.2480192184448242</v>
      </c>
    </row>
    <row r="1139" spans="1:5" ht="45">
      <c r="A1139" s="115" t="s">
        <v>2230</v>
      </c>
      <c r="B1139" s="125" t="s">
        <v>2231</v>
      </c>
      <c r="C1139" s="130" t="s">
        <v>115</v>
      </c>
      <c r="D1139" s="152">
        <v>25.000106811523437</v>
      </c>
      <c r="E1139" s="163">
        <v>25.000106811523437</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82.675033569335938</v>
      </c>
      <c r="E1162" s="163">
        <v>82.675033569335938</v>
      </c>
    </row>
    <row r="1163" spans="1:5" ht="30">
      <c r="A1163" s="115" t="s">
        <v>2278</v>
      </c>
      <c r="B1163" s="125" t="s">
        <v>2279</v>
      </c>
      <c r="C1163" s="130" t="s">
        <v>50</v>
      </c>
      <c r="D1163" s="152">
        <v>79.284996032714844</v>
      </c>
      <c r="E1163" s="163">
        <v>79.284996032714844</v>
      </c>
    </row>
    <row r="1164" spans="1:5" ht="30">
      <c r="A1164" s="115" t="s">
        <v>2280</v>
      </c>
      <c r="B1164" s="125" t="s">
        <v>2281</v>
      </c>
      <c r="C1164" s="130" t="s">
        <v>280</v>
      </c>
      <c r="D1164" s="153">
        <v>3193.706787109375</v>
      </c>
      <c r="E1164" s="164">
        <v>3193.706787109375</v>
      </c>
    </row>
    <row r="1165" spans="1:5" ht="30">
      <c r="A1165" s="115" t="s">
        <v>2282</v>
      </c>
      <c r="B1165" s="125" t="s">
        <v>2283</v>
      </c>
      <c r="C1165" s="130" t="s">
        <v>42</v>
      </c>
      <c r="D1165" s="156">
        <v>419.33837890625</v>
      </c>
      <c r="E1165" s="167">
        <v>419.33837890625</v>
      </c>
    </row>
    <row r="1166" spans="1:5" ht="30">
      <c r="A1166" s="115" t="s">
        <v>2284</v>
      </c>
      <c r="B1166" s="125" t="s">
        <v>2285</v>
      </c>
      <c r="C1166" s="130" t="s">
        <v>20</v>
      </c>
      <c r="D1166" s="152">
        <v>82.675033569335938</v>
      </c>
      <c r="E1166" s="163">
        <v>82.675033569335938</v>
      </c>
    </row>
    <row r="1167" spans="1:5" ht="30">
      <c r="A1167" s="115" t="s">
        <v>2286</v>
      </c>
      <c r="B1167" s="125" t="s">
        <v>2287</v>
      </c>
      <c r="C1167" s="130" t="s">
        <v>50</v>
      </c>
      <c r="D1167" s="152">
        <v>78.5</v>
      </c>
      <c r="E1167" s="163">
        <v>78.5</v>
      </c>
    </row>
    <row r="1168" spans="1:5" ht="30">
      <c r="A1168" s="115" t="s">
        <v>2288</v>
      </c>
      <c r="B1168" s="125" t="s">
        <v>2289</v>
      </c>
      <c r="C1168" s="130" t="s">
        <v>42</v>
      </c>
      <c r="D1168" s="156">
        <v>534</v>
      </c>
      <c r="E1168" s="167">
        <v>534</v>
      </c>
    </row>
    <row r="1169" spans="1:5" ht="30">
      <c r="A1169" s="115" t="s">
        <v>2290</v>
      </c>
      <c r="B1169" s="125" t="s">
        <v>2291</v>
      </c>
      <c r="C1169" s="130" t="s">
        <v>280</v>
      </c>
      <c r="D1169" s="153">
        <v>3484.42724609375</v>
      </c>
      <c r="E1169" s="164">
        <v>3484.42724609375</v>
      </c>
    </row>
    <row r="1170" spans="1:5" ht="30">
      <c r="A1170" s="115" t="s">
        <v>2292</v>
      </c>
      <c r="B1170" s="125" t="s">
        <v>2293</v>
      </c>
      <c r="C1170" s="130" t="s">
        <v>20</v>
      </c>
      <c r="D1170" s="156">
        <v>128.23524475097656</v>
      </c>
      <c r="E1170" s="167">
        <v>128.23524475097656</v>
      </c>
    </row>
    <row r="1171" spans="1:5" ht="30">
      <c r="A1171" s="115" t="s">
        <v>2294</v>
      </c>
      <c r="B1171" s="125" t="s">
        <v>2295</v>
      </c>
      <c r="C1171" s="130" t="s">
        <v>20</v>
      </c>
      <c r="D1171" s="158">
        <v>0.44782423973083496</v>
      </c>
      <c r="E1171" s="169">
        <v>0.44782423973083496</v>
      </c>
    </row>
    <row r="1172" spans="1:5" ht="30">
      <c r="A1172" s="115" t="s">
        <v>2296</v>
      </c>
      <c r="B1172" s="125" t="s">
        <v>2297</v>
      </c>
      <c r="C1172" s="130" t="s">
        <v>42</v>
      </c>
      <c r="D1172" s="156">
        <v>812.10003662109375</v>
      </c>
      <c r="E1172" s="167">
        <v>812.10003662109375</v>
      </c>
    </row>
    <row r="1173" spans="1:5" ht="30">
      <c r="A1173" s="115" t="s">
        <v>2298</v>
      </c>
      <c r="B1173" s="125" t="s">
        <v>2299</v>
      </c>
      <c r="C1173" s="130" t="s">
        <v>42</v>
      </c>
      <c r="D1173" s="156">
        <v>658.19903564453125</v>
      </c>
      <c r="E1173" s="167">
        <v>658.19903564453125</v>
      </c>
    </row>
    <row r="1174" spans="1:5" ht="30">
      <c r="A1174" s="115" t="s">
        <v>2300</v>
      </c>
      <c r="B1174" s="125" t="s">
        <v>2301</v>
      </c>
      <c r="C1174" s="130" t="s">
        <v>15</v>
      </c>
      <c r="D1174" s="153">
        <v>6676.5810546875</v>
      </c>
      <c r="E1174" s="164">
        <v>6676.5810546875</v>
      </c>
    </row>
    <row r="1175" spans="1:5" ht="30">
      <c r="A1175" s="115" t="s">
        <v>2302</v>
      </c>
      <c r="B1175" s="125" t="s">
        <v>2303</v>
      </c>
      <c r="C1175" s="130" t="s">
        <v>15</v>
      </c>
      <c r="D1175" s="156">
        <v>383.90341186523437</v>
      </c>
      <c r="E1175" s="167">
        <v>383.90341186523437</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0.78499865531921387</v>
      </c>
      <c r="E1178" s="169">
        <v>0.78499865531921387</v>
      </c>
    </row>
    <row r="1179" spans="1:5" ht="30">
      <c r="A1179" s="115" t="s">
        <v>2310</v>
      </c>
      <c r="B1179" s="125" t="s">
        <v>2311</v>
      </c>
      <c r="C1179" s="130"/>
      <c r="D1179" s="122" t="s">
        <v>1150</v>
      </c>
      <c r="E1179" s="144" t="s">
        <v>1150</v>
      </c>
    </row>
    <row r="1180" spans="1:5" ht="30">
      <c r="A1180" s="115" t="s">
        <v>2312</v>
      </c>
      <c r="B1180" s="125" t="s">
        <v>2313</v>
      </c>
      <c r="C1180" s="130" t="s">
        <v>20</v>
      </c>
      <c r="D1180" s="152">
        <v>79.345024108886719</v>
      </c>
      <c r="E1180" s="163">
        <v>79.345024108886719</v>
      </c>
    </row>
    <row r="1181" spans="1:5" ht="30">
      <c r="A1181" s="115" t="s">
        <v>2314</v>
      </c>
      <c r="B1181" s="125" t="s">
        <v>2315</v>
      </c>
      <c r="C1181" s="130" t="s">
        <v>50</v>
      </c>
      <c r="D1181" s="152">
        <v>82.880569458007813</v>
      </c>
      <c r="E1181" s="163">
        <v>82.880569458007813</v>
      </c>
    </row>
    <row r="1182" spans="1:5" ht="30">
      <c r="A1182" s="115" t="s">
        <v>2316</v>
      </c>
      <c r="B1182" s="125" t="s">
        <v>2317</v>
      </c>
      <c r="C1182" s="130" t="s">
        <v>280</v>
      </c>
      <c r="D1182" s="154">
        <v>2666.47021484375</v>
      </c>
      <c r="E1182" s="165">
        <v>2666.47021484375</v>
      </c>
    </row>
    <row r="1183" spans="1:5" ht="30">
      <c r="A1183" s="115" t="s">
        <v>2318</v>
      </c>
      <c r="B1183" s="125" t="s">
        <v>2319</v>
      </c>
      <c r="C1183" s="130" t="s">
        <v>42</v>
      </c>
      <c r="D1183" s="156">
        <v>297.48922729492187</v>
      </c>
      <c r="E1183" s="167">
        <v>297.48922729492187</v>
      </c>
    </row>
    <row r="1184" spans="1:5" ht="30">
      <c r="A1184" s="115" t="s">
        <v>2320</v>
      </c>
      <c r="B1184" s="125" t="s">
        <v>2321</v>
      </c>
      <c r="C1184" s="130" t="s">
        <v>20</v>
      </c>
      <c r="D1184" s="152">
        <v>79.345024108886719</v>
      </c>
      <c r="E1184" s="163">
        <v>79.345024108886719</v>
      </c>
    </row>
    <row r="1185" spans="1:5" ht="30">
      <c r="A1185" s="115" t="s">
        <v>2322</v>
      </c>
      <c r="B1185" s="125" t="s">
        <v>2323</v>
      </c>
      <c r="C1185" s="130" t="s">
        <v>50</v>
      </c>
      <c r="D1185" s="152">
        <v>82.059967041015625</v>
      </c>
      <c r="E1185" s="163">
        <v>82.059967041015625</v>
      </c>
    </row>
    <row r="1186" spans="1:5" ht="30">
      <c r="A1186" s="115" t="s">
        <v>2324</v>
      </c>
      <c r="B1186" s="125" t="s">
        <v>2325</v>
      </c>
      <c r="C1186" s="130" t="s">
        <v>42</v>
      </c>
      <c r="D1186" s="156">
        <v>391</v>
      </c>
      <c r="E1186" s="167">
        <v>391</v>
      </c>
    </row>
    <row r="1187" spans="1:5" ht="30">
      <c r="A1187" s="115" t="s">
        <v>2326</v>
      </c>
      <c r="B1187" s="125" t="s">
        <v>2327</v>
      </c>
      <c r="C1187" s="130" t="s">
        <v>280</v>
      </c>
      <c r="D1187" s="153">
        <v>3109.369873046875</v>
      </c>
      <c r="E1187" s="164">
        <v>3109.369873046875</v>
      </c>
    </row>
    <row r="1188" spans="1:5" ht="30">
      <c r="A1188" s="115" t="s">
        <v>2328</v>
      </c>
      <c r="B1188" s="125" t="s">
        <v>2329</v>
      </c>
      <c r="C1188" s="130" t="s">
        <v>20</v>
      </c>
      <c r="D1188" s="156">
        <v>128.23524475097656</v>
      </c>
      <c r="E1188" s="167">
        <v>128.23524475097656</v>
      </c>
    </row>
    <row r="1189" spans="1:5" ht="30">
      <c r="A1189" s="115" t="s">
        <v>2330</v>
      </c>
      <c r="B1189" s="125" t="s">
        <v>2331</v>
      </c>
      <c r="C1189" s="130" t="s">
        <v>20</v>
      </c>
      <c r="D1189" s="158">
        <v>0.44782423973083496</v>
      </c>
      <c r="E1189" s="169">
        <v>0.44782423973083496</v>
      </c>
    </row>
    <row r="1190" spans="1:5" ht="30">
      <c r="A1190" s="115" t="s">
        <v>2332</v>
      </c>
      <c r="B1190" s="125" t="s">
        <v>2333</v>
      </c>
      <c r="C1190" s="130" t="s">
        <v>42</v>
      </c>
      <c r="D1190" s="156">
        <v>658.19970703125</v>
      </c>
      <c r="E1190" s="167">
        <v>658.19970703125</v>
      </c>
    </row>
    <row r="1191" spans="1:5" ht="30">
      <c r="A1191" s="115" t="s">
        <v>2334</v>
      </c>
      <c r="B1191" s="125" t="s">
        <v>2335</v>
      </c>
      <c r="C1191" s="130" t="s">
        <v>42</v>
      </c>
      <c r="D1191" s="156">
        <v>422.95175170898437</v>
      </c>
      <c r="E1191" s="167">
        <v>422.95175170898437</v>
      </c>
    </row>
    <row r="1192" spans="1:5" ht="30">
      <c r="A1192" s="115" t="s">
        <v>2336</v>
      </c>
      <c r="B1192" s="125" t="s">
        <v>2337</v>
      </c>
      <c r="C1192" s="130" t="s">
        <v>15</v>
      </c>
      <c r="D1192" s="153">
        <v>9761.7841796875</v>
      </c>
      <c r="E1192" s="164">
        <v>9761.7841796875</v>
      </c>
    </row>
    <row r="1193" spans="1:5" ht="30">
      <c r="A1193" s="115" t="s">
        <v>2338</v>
      </c>
      <c r="B1193" s="125" t="s">
        <v>2339</v>
      </c>
      <c r="C1193" s="130" t="s">
        <v>15</v>
      </c>
      <c r="D1193" s="156">
        <v>561.3026123046875</v>
      </c>
      <c r="E1193" s="167">
        <v>561.3026123046875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0.82059967517852783</v>
      </c>
      <c r="E1196" s="169">
        <v>0.82059967517852783</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45.190608978271484</v>
      </c>
      <c r="E1200" s="163">
        <v>45.190608978271484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76.775169372558594</v>
      </c>
      <c r="E1204" s="163">
        <v>76.775169372558594</v>
      </c>
    </row>
    <row r="1205" spans="1:5">
      <c r="A1205" s="115" t="s">
        <v>2364</v>
      </c>
      <c r="B1205" s="125" t="s">
        <v>2365</v>
      </c>
      <c r="C1205" s="130" t="s">
        <v>50</v>
      </c>
      <c r="D1205" s="152">
        <v>83.709381103515625</v>
      </c>
      <c r="E1205" s="163">
        <v>83.709381103515625</v>
      </c>
    </row>
    <row r="1206" spans="1:5">
      <c r="A1206" s="115" t="s">
        <v>2366</v>
      </c>
      <c r="B1206" s="125" t="s">
        <v>2367</v>
      </c>
      <c r="C1206" s="130" t="s">
        <v>42</v>
      </c>
      <c r="D1206" s="156">
        <v>222.58811950683594</v>
      </c>
      <c r="E1206" s="167">
        <v>222.58811950683594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82.880577087402344</v>
      </c>
      <c r="E1208" s="163">
        <v>82.880577087402344</v>
      </c>
    </row>
    <row r="1209" spans="1:5">
      <c r="A1209" s="115" t="s">
        <v>2371</v>
      </c>
      <c r="B1209" s="125" t="s">
        <v>2372</v>
      </c>
      <c r="C1209" s="130" t="s">
        <v>42</v>
      </c>
      <c r="D1209" s="156">
        <v>297.49981689453125</v>
      </c>
      <c r="E1209" s="167">
        <v>297.49981689453125</v>
      </c>
    </row>
    <row r="1210" spans="1:5">
      <c r="A1210" s="115" t="s">
        <v>2373</v>
      </c>
      <c r="B1210" s="125" t="s">
        <v>2374</v>
      </c>
      <c r="C1210" s="130" t="s">
        <v>280</v>
      </c>
      <c r="D1210" s="154">
        <v>1330.7740478515625</v>
      </c>
      <c r="E1210" s="165">
        <v>1330.7740478515625</v>
      </c>
    </row>
    <row r="1211" spans="1:5">
      <c r="A1211" s="115" t="s">
        <v>2375</v>
      </c>
      <c r="B1211" s="125" t="s">
        <v>2376</v>
      </c>
      <c r="C1211" s="130" t="s">
        <v>20</v>
      </c>
      <c r="D1211" s="158">
        <v>0.76015043258666992</v>
      </c>
      <c r="E1211" s="169">
        <v>0.76015043258666992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3670.107177734375</v>
      </c>
      <c r="E1215" s="164">
        <v>3670.107177734375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7.2299995422363281</v>
      </c>
      <c r="E1220" s="162">
        <v>7.2299995422363281</v>
      </c>
    </row>
    <row r="1221" spans="1:5" ht="30">
      <c r="A1221" s="115" t="s">
        <v>2394</v>
      </c>
      <c r="B1221" s="125" t="s">
        <v>2395</v>
      </c>
      <c r="C1221" s="130" t="s">
        <v>42</v>
      </c>
      <c r="D1221" s="156">
        <v>501.11785888671875</v>
      </c>
      <c r="E1221" s="167">
        <v>501.11785888671875</v>
      </c>
    </row>
    <row r="1222" spans="1:5" ht="30">
      <c r="A1222" s="115" t="s">
        <v>2396</v>
      </c>
      <c r="B1222" s="125" t="s">
        <v>2397</v>
      </c>
      <c r="C1222" s="130" t="s">
        <v>280</v>
      </c>
      <c r="D1222" s="153">
        <v>3484.42724609375</v>
      </c>
      <c r="E1222" s="164">
        <v>3484.42724609375</v>
      </c>
    </row>
    <row r="1223" spans="1:5" ht="30">
      <c r="A1223" s="115" t="s">
        <v>2398</v>
      </c>
      <c r="B1223" s="125" t="s">
        <v>2399</v>
      </c>
      <c r="C1223" s="130" t="s">
        <v>20</v>
      </c>
      <c r="D1223" s="151">
        <v>2.4044227600097656</v>
      </c>
      <c r="E1223" s="162">
        <v>2.4044227600097656</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3670.107177734375</v>
      </c>
      <c r="E1227" s="164">
        <v>3670.107177734375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38420.75</v>
      </c>
      <c r="E1231" s="164">
        <v>38420.75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18834.263671875</v>
      </c>
      <c r="E1233" s="164">
        <v>18834.263671875</v>
      </c>
    </row>
    <row r="1234" spans="1:5" ht="30">
      <c r="A1234" s="115" t="s">
        <v>2416</v>
      </c>
      <c r="B1234" s="125" t="s">
        <v>2417</v>
      </c>
      <c r="C1234" s="130" t="s">
        <v>45</v>
      </c>
      <c r="D1234" s="152">
        <v>97.494590759277344</v>
      </c>
      <c r="E1234" s="163">
        <v>97.494590759277344</v>
      </c>
    </row>
    <row r="1235" spans="1:5" ht="30">
      <c r="A1235" s="115" t="s">
        <v>2418</v>
      </c>
      <c r="B1235" s="125" t="s">
        <v>2419</v>
      </c>
      <c r="C1235" s="130" t="s">
        <v>15</v>
      </c>
      <c r="D1235" s="152">
        <v>29.663965225219727</v>
      </c>
      <c r="E1235" s="163">
        <v>29.663965225219727</v>
      </c>
    </row>
    <row r="1236" spans="1:5">
      <c r="A1236" s="115" t="s">
        <v>2420</v>
      </c>
      <c r="B1236" s="125" t="s">
        <v>2421</v>
      </c>
      <c r="C1236" s="130" t="s">
        <v>15</v>
      </c>
      <c r="D1236" s="155">
        <v>0</v>
      </c>
      <c r="E1236" s="166">
        <v>0</v>
      </c>
    </row>
    <row r="1237" spans="1:5">
      <c r="A1237" s="115" t="s">
        <v>2422</v>
      </c>
      <c r="B1237" s="125" t="s">
        <v>2423</v>
      </c>
      <c r="C1237" s="130" t="s">
        <v>2424</v>
      </c>
      <c r="D1237" s="152">
        <v>21.973310470581055</v>
      </c>
      <c r="E1237" s="163">
        <v>21.973310470581055</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97.528327941894531</v>
      </c>
      <c r="E1239" s="163">
        <v>97.528327941894531</v>
      </c>
    </row>
    <row r="1240" spans="1:5" ht="30">
      <c r="A1240" s="115" t="s">
        <v>2429</v>
      </c>
      <c r="B1240" s="125" t="s">
        <v>2430</v>
      </c>
      <c r="C1240" s="130" t="s">
        <v>50</v>
      </c>
      <c r="D1240" s="152">
        <v>82.424995422363281</v>
      </c>
      <c r="E1240" s="163">
        <v>82.424995422363281</v>
      </c>
    </row>
    <row r="1241" spans="1:5" ht="30">
      <c r="A1241" s="115" t="s">
        <v>2431</v>
      </c>
      <c r="B1241" s="125" t="s">
        <v>2432</v>
      </c>
      <c r="C1241" s="130" t="s">
        <v>42</v>
      </c>
      <c r="D1241" s="156">
        <v>533.9993896484375</v>
      </c>
      <c r="E1241" s="167">
        <v>533.9993896484375</v>
      </c>
    </row>
    <row r="1242" spans="1:5" ht="30">
      <c r="A1242" s="115" t="s">
        <v>2433</v>
      </c>
      <c r="B1242" s="125" t="s">
        <v>2434</v>
      </c>
      <c r="C1242" s="130" t="s">
        <v>20</v>
      </c>
      <c r="D1242" s="152">
        <v>81.848281860351563</v>
      </c>
      <c r="E1242" s="163">
        <v>81.848281860351563</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19775.9765625</v>
      </c>
      <c r="E1247" s="164">
        <v>19775.9765625</v>
      </c>
    </row>
    <row r="1248" spans="1:5" ht="30">
      <c r="A1248" s="115" t="s">
        <v>2445</v>
      </c>
      <c r="B1248" s="125" t="s">
        <v>2446</v>
      </c>
      <c r="C1248" s="130" t="s">
        <v>45</v>
      </c>
      <c r="D1248" s="152">
        <v>97.528327941894531</v>
      </c>
      <c r="E1248" s="163">
        <v>97.528327941894531</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18834.263671875</v>
      </c>
      <c r="E1251" s="164">
        <v>18834.263671875</v>
      </c>
    </row>
    <row r="1252" spans="1:5">
      <c r="A1252" s="115" t="s">
        <v>2452</v>
      </c>
      <c r="B1252" s="125" t="s">
        <v>2453</v>
      </c>
      <c r="C1252" s="130" t="s">
        <v>15</v>
      </c>
      <c r="D1252" s="153">
        <v>19318.265625</v>
      </c>
      <c r="E1252" s="164">
        <v>19318.265625</v>
      </c>
    </row>
    <row r="1253" spans="1:5" ht="30">
      <c r="A1253" s="115" t="s">
        <v>2454</v>
      </c>
      <c r="B1253" s="125" t="s">
        <v>2455</v>
      </c>
      <c r="C1253" s="130" t="s">
        <v>45</v>
      </c>
      <c r="D1253" s="152">
        <v>97.494590759277344</v>
      </c>
      <c r="E1253" s="163">
        <v>97.494590759277344</v>
      </c>
    </row>
    <row r="1254" spans="1:5">
      <c r="A1254" s="115" t="s">
        <v>2456</v>
      </c>
      <c r="B1254" s="125" t="s">
        <v>2457</v>
      </c>
      <c r="C1254" s="130" t="s">
        <v>15</v>
      </c>
      <c r="D1254" s="156">
        <v>484.00177001953125</v>
      </c>
      <c r="E1254" s="167">
        <v>484.00177001953125</v>
      </c>
    </row>
    <row r="1255" spans="1:5" ht="30">
      <c r="A1255" s="115" t="s">
        <v>2458</v>
      </c>
      <c r="B1255" s="125" t="s">
        <v>2459</v>
      </c>
      <c r="C1255" s="130" t="s">
        <v>15</v>
      </c>
      <c r="D1255" s="156">
        <v>425.3460693359375</v>
      </c>
      <c r="E1255" s="167">
        <v>425.3460693359375</v>
      </c>
    </row>
    <row r="1256" spans="1:5">
      <c r="A1256" s="115" t="s">
        <v>2460</v>
      </c>
      <c r="B1256" s="125" t="s">
        <v>2461</v>
      </c>
      <c r="C1256" s="130" t="s">
        <v>15</v>
      </c>
      <c r="D1256" s="152">
        <v>58.655708312988281</v>
      </c>
      <c r="E1256" s="163">
        <v>58.655708312988281</v>
      </c>
    </row>
    <row r="1257" spans="1:5">
      <c r="A1257" s="115" t="s">
        <v>2462</v>
      </c>
      <c r="B1257" s="125" t="s">
        <v>2463</v>
      </c>
      <c r="C1257" s="130" t="s">
        <v>39</v>
      </c>
      <c r="D1257" s="151">
        <v>6.1319766044616699</v>
      </c>
      <c r="E1257" s="162">
        <v>6.1319766044616699</v>
      </c>
    </row>
    <row r="1258" spans="1:5">
      <c r="A1258" s="115" t="s">
        <v>2464</v>
      </c>
      <c r="B1258" s="125" t="s">
        <v>2465</v>
      </c>
      <c r="C1258" s="130" t="s">
        <v>39</v>
      </c>
      <c r="D1258" s="151">
        <v>2.7816429138183594</v>
      </c>
      <c r="E1258" s="162">
        <v>2.7816429138183594</v>
      </c>
    </row>
    <row r="1259" spans="1:5">
      <c r="A1259" s="115" t="s">
        <v>2466</v>
      </c>
      <c r="B1259" s="125" t="s">
        <v>2467</v>
      </c>
      <c r="C1259" s="130" t="s">
        <v>1474</v>
      </c>
      <c r="D1259" s="153">
        <v>39331.89453125</v>
      </c>
      <c r="E1259" s="164">
        <v>39331.89453125</v>
      </c>
    </row>
    <row r="1260" spans="1:5">
      <c r="A1260" s="115" t="s">
        <v>2468</v>
      </c>
      <c r="B1260" s="125" t="s">
        <v>2469</v>
      </c>
      <c r="C1260" s="130" t="s">
        <v>39</v>
      </c>
      <c r="D1260" s="151">
        <v>6.6658682823181152</v>
      </c>
      <c r="E1260" s="162">
        <v>6.6658682823181152</v>
      </c>
    </row>
    <row r="1261" spans="1:5">
      <c r="A1261" s="115" t="s">
        <v>2470</v>
      </c>
      <c r="B1261" s="125" t="s">
        <v>2471</v>
      </c>
      <c r="C1261" s="130" t="s">
        <v>39</v>
      </c>
      <c r="D1261" s="151">
        <v>2.6495754718780518</v>
      </c>
      <c r="E1261" s="162">
        <v>2.6495754718780518</v>
      </c>
    </row>
    <row r="1262" spans="1:5">
      <c r="A1262" s="115" t="s">
        <v>2472</v>
      </c>
      <c r="B1262" s="125" t="s">
        <v>2473</v>
      </c>
      <c r="C1262" s="130" t="s">
        <v>1474</v>
      </c>
      <c r="D1262" s="153">
        <v>48566.25390625</v>
      </c>
      <c r="E1262" s="164">
        <v>48566.25390625</v>
      </c>
    </row>
    <row r="1263" spans="1:5" ht="30">
      <c r="A1263" s="115" t="s">
        <v>2474</v>
      </c>
      <c r="B1263" s="125" t="s">
        <v>2475</v>
      </c>
      <c r="C1263" s="130" t="s">
        <v>39</v>
      </c>
      <c r="D1263" s="152">
        <v>12.797843933105469</v>
      </c>
      <c r="E1263" s="163">
        <v>12.797843933105469</v>
      </c>
    </row>
    <row r="1264" spans="1:5" ht="30">
      <c r="A1264" s="115" t="s">
        <v>2476</v>
      </c>
      <c r="B1264" s="125" t="s">
        <v>2477</v>
      </c>
      <c r="C1264" s="130" t="s">
        <v>39</v>
      </c>
      <c r="D1264" s="151">
        <v>2.7816429138183594</v>
      </c>
      <c r="E1264" s="162">
        <v>2.7816429138183594</v>
      </c>
    </row>
    <row r="1265" spans="1:5" ht="30">
      <c r="A1265" s="115" t="s">
        <v>2478</v>
      </c>
      <c r="B1265" s="125" t="s">
        <v>2479</v>
      </c>
      <c r="C1265" s="130" t="s">
        <v>1474</v>
      </c>
      <c r="D1265" s="153">
        <v>87898.1484375</v>
      </c>
      <c r="E1265" s="164">
        <v>87898.1484375</v>
      </c>
    </row>
    <row r="1266" spans="1:5">
      <c r="A1266" s="115" t="s">
        <v>2480</v>
      </c>
      <c r="B1266" s="125" t="s">
        <v>2481</v>
      </c>
      <c r="C1266" s="130" t="s">
        <v>39</v>
      </c>
      <c r="D1266" s="152">
        <v>14.499258995056152</v>
      </c>
      <c r="E1266" s="163">
        <v>14.499258995056152</v>
      </c>
    </row>
    <row r="1267" spans="1:5">
      <c r="A1267" s="115" t="s">
        <v>2482</v>
      </c>
      <c r="B1267" s="125" t="s">
        <v>2483</v>
      </c>
      <c r="C1267" s="130" t="s">
        <v>39</v>
      </c>
      <c r="D1267" s="151">
        <v>3.3379714488983154</v>
      </c>
      <c r="E1267" s="162">
        <v>3.3379714488983154</v>
      </c>
    </row>
    <row r="1268" spans="1:5" ht="30">
      <c r="A1268" s="115" t="s">
        <v>2484</v>
      </c>
      <c r="B1268" s="125" t="s">
        <v>2485</v>
      </c>
      <c r="C1268" s="130" t="s">
        <v>833</v>
      </c>
      <c r="D1268" s="153">
        <v>7115321</v>
      </c>
      <c r="E1268" s="164">
        <v>7115321</v>
      </c>
    </row>
    <row r="1269" spans="1:5" ht="30">
      <c r="A1269" s="115" t="s">
        <v>2486</v>
      </c>
      <c r="B1269" s="125" t="s">
        <v>2487</v>
      </c>
      <c r="C1269" s="130" t="s">
        <v>833</v>
      </c>
      <c r="D1269" s="153">
        <v>8526272</v>
      </c>
      <c r="E1269" s="164">
        <v>8526272</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78.5</v>
      </c>
      <c r="E1272" s="163">
        <v>78.5</v>
      </c>
    </row>
    <row r="1273" spans="1:5" ht="30">
      <c r="A1273" s="115" t="s">
        <v>2495</v>
      </c>
      <c r="B1273" s="125" t="s">
        <v>2496</v>
      </c>
      <c r="C1273" s="130" t="s">
        <v>50</v>
      </c>
      <c r="D1273" s="152">
        <v>78.5</v>
      </c>
      <c r="E1273" s="163">
        <v>78.5</v>
      </c>
    </row>
    <row r="1274" spans="1:5" ht="30">
      <c r="A1274" s="115" t="s">
        <v>2497</v>
      </c>
      <c r="B1274" s="125" t="s">
        <v>2498</v>
      </c>
      <c r="C1274" s="130" t="s">
        <v>42</v>
      </c>
      <c r="D1274" s="156">
        <v>533.9993896484375</v>
      </c>
      <c r="E1274" s="167">
        <v>533.9993896484375</v>
      </c>
    </row>
    <row r="1275" spans="1:5" ht="30">
      <c r="A1275" s="115" t="s">
        <v>2499</v>
      </c>
      <c r="B1275" s="125" t="s">
        <v>2500</v>
      </c>
      <c r="C1275" s="130" t="s">
        <v>20</v>
      </c>
      <c r="D1275" s="152">
        <v>81.848281860351563</v>
      </c>
      <c r="E1275" s="163">
        <v>81.848281860351563</v>
      </c>
    </row>
    <row r="1276" spans="1:5" ht="30">
      <c r="A1276" s="115" t="s">
        <v>2501</v>
      </c>
      <c r="B1276" s="125" t="s">
        <v>2502</v>
      </c>
      <c r="C1276" s="130" t="s">
        <v>280</v>
      </c>
      <c r="D1276" s="153">
        <v>3484.42724609375</v>
      </c>
      <c r="E1276" s="164">
        <v>3484.42724609375</v>
      </c>
    </row>
    <row r="1277" spans="1:5" ht="30">
      <c r="A1277" s="115" t="s">
        <v>2503</v>
      </c>
      <c r="B1277" s="125" t="s">
        <v>2504</v>
      </c>
      <c r="C1277" s="130" t="s">
        <v>50</v>
      </c>
      <c r="D1277" s="152">
        <v>76.930000305175781</v>
      </c>
      <c r="E1277" s="163">
        <v>76.930000305175781</v>
      </c>
    </row>
    <row r="1278" spans="1:5" ht="30">
      <c r="A1278" s="115" t="s">
        <v>2505</v>
      </c>
      <c r="B1278" s="125" t="s">
        <v>2506</v>
      </c>
      <c r="C1278" s="130" t="s">
        <v>20</v>
      </c>
      <c r="D1278" s="152">
        <v>79.117721557617188</v>
      </c>
      <c r="E1278" s="163">
        <v>79.117721557617188</v>
      </c>
    </row>
    <row r="1279" spans="1:5" ht="30">
      <c r="A1279" s="115" t="s">
        <v>2507</v>
      </c>
      <c r="B1279" s="125" t="s">
        <v>2508</v>
      </c>
      <c r="C1279" s="130" t="s">
        <v>280</v>
      </c>
      <c r="D1279" s="153">
        <v>3484.42724609375</v>
      </c>
      <c r="E1279" s="164">
        <v>3484.42724609375</v>
      </c>
    </row>
    <row r="1280" spans="1:5" ht="45">
      <c r="A1280" s="115" t="s">
        <v>2509</v>
      </c>
      <c r="B1280" s="125" t="s">
        <v>2510</v>
      </c>
      <c r="C1280" s="130" t="s">
        <v>50</v>
      </c>
      <c r="D1280" s="152">
        <v>28.110002517700195</v>
      </c>
      <c r="E1280" s="163">
        <v>28.110002517700195</v>
      </c>
    </row>
    <row r="1281" spans="1:5" ht="45">
      <c r="A1281" s="115" t="s">
        <v>2511</v>
      </c>
      <c r="B1281" s="125" t="s">
        <v>2512</v>
      </c>
      <c r="C1281" s="130" t="s">
        <v>280</v>
      </c>
      <c r="D1281" s="153">
        <v>3203.5</v>
      </c>
      <c r="E1281" s="164">
        <v>3203.5</v>
      </c>
    </row>
    <row r="1282" spans="1:5" ht="30">
      <c r="A1282" s="115" t="s">
        <v>2513</v>
      </c>
      <c r="B1282" s="125" t="s">
        <v>2514</v>
      </c>
      <c r="C1282" s="130" t="s">
        <v>50</v>
      </c>
      <c r="D1282" s="152">
        <v>28.110000610351563</v>
      </c>
      <c r="E1282" s="163">
        <v>28.110000610351563</v>
      </c>
    </row>
    <row r="1283" spans="1:5" ht="30">
      <c r="A1283" s="115" t="s">
        <v>2515</v>
      </c>
      <c r="B1283" s="125" t="s">
        <v>2516</v>
      </c>
      <c r="C1283" s="130" t="s">
        <v>42</v>
      </c>
      <c r="D1283" s="156">
        <v>386.22183227539062</v>
      </c>
      <c r="E1283" s="167">
        <v>386.22183227539062</v>
      </c>
    </row>
    <row r="1284" spans="1:5" ht="30">
      <c r="A1284" s="115" t="s">
        <v>2517</v>
      </c>
      <c r="B1284" s="125" t="s">
        <v>2518</v>
      </c>
      <c r="C1284" s="130" t="s">
        <v>20</v>
      </c>
      <c r="D1284" s="152">
        <v>79.117721557617188</v>
      </c>
      <c r="E1284" s="163">
        <v>79.117721557617188</v>
      </c>
    </row>
    <row r="1285" spans="1:5" ht="30">
      <c r="A1285" s="115" t="s">
        <v>2519</v>
      </c>
      <c r="B1285" s="125" t="s">
        <v>2520</v>
      </c>
      <c r="C1285" s="130" t="s">
        <v>280</v>
      </c>
      <c r="D1285" s="153">
        <v>3203.5</v>
      </c>
      <c r="E1285" s="164">
        <v>3203.5</v>
      </c>
    </row>
    <row r="1286" spans="1:5" ht="30">
      <c r="A1286" s="115" t="s">
        <v>2521</v>
      </c>
      <c r="B1286" s="125" t="s">
        <v>2522</v>
      </c>
      <c r="C1286" s="130" t="s">
        <v>154</v>
      </c>
      <c r="D1286" s="151">
        <v>2.281508207321167</v>
      </c>
      <c r="E1286" s="162">
        <v>2.281508207321167</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2.542334608733654E-3</v>
      </c>
      <c r="E1289" s="171">
        <v>2.542334608733654E-3</v>
      </c>
    </row>
    <row r="1290" spans="1:5" ht="30">
      <c r="A1290" s="115" t="s">
        <v>2529</v>
      </c>
      <c r="B1290" s="125" t="s">
        <v>2530</v>
      </c>
      <c r="C1290" s="130"/>
      <c r="D1290" s="151">
        <v>2.7367486953735352</v>
      </c>
      <c r="E1290" s="162">
        <v>2.7367486953735352</v>
      </c>
    </row>
    <row r="1291" spans="1:5" ht="30">
      <c r="A1291" s="115" t="s">
        <v>2531</v>
      </c>
      <c r="B1291" s="125" t="s">
        <v>2532</v>
      </c>
      <c r="C1291" s="130" t="s">
        <v>45</v>
      </c>
      <c r="D1291" s="152">
        <v>86.915924072265625</v>
      </c>
      <c r="E1291" s="163">
        <v>86.915924072265625</v>
      </c>
    </row>
    <row r="1292" spans="1:5" ht="30">
      <c r="A1292" s="115" t="s">
        <v>2533</v>
      </c>
      <c r="B1292" s="125" t="s">
        <v>2534</v>
      </c>
      <c r="C1292" s="130" t="s">
        <v>45</v>
      </c>
      <c r="D1292" s="152">
        <v>86.469963073730469</v>
      </c>
      <c r="E1292" s="163">
        <v>86.469963073730469</v>
      </c>
    </row>
    <row r="1293" spans="1:5" ht="30">
      <c r="A1293" s="115" t="s">
        <v>2535</v>
      </c>
      <c r="B1293" s="125" t="s">
        <v>2536</v>
      </c>
      <c r="C1293" s="130" t="s">
        <v>45</v>
      </c>
      <c r="D1293" s="152">
        <v>88.00653076171875</v>
      </c>
      <c r="E1293" s="163">
        <v>88.00653076171875</v>
      </c>
    </row>
    <row r="1294" spans="1:5" ht="30">
      <c r="A1294" s="115" t="s">
        <v>2537</v>
      </c>
      <c r="B1294" s="125" t="s">
        <v>2538</v>
      </c>
      <c r="C1294" s="130" t="s">
        <v>15</v>
      </c>
      <c r="D1294" s="153">
        <v>6174.07421875</v>
      </c>
      <c r="E1294" s="164">
        <v>6174.07421875</v>
      </c>
    </row>
    <row r="1295" spans="1:5" ht="30">
      <c r="A1295" s="115" t="s">
        <v>2539</v>
      </c>
      <c r="B1295" s="125" t="s">
        <v>2540</v>
      </c>
      <c r="C1295" s="130" t="s">
        <v>15</v>
      </c>
      <c r="D1295" s="153">
        <v>5865.3701171875</v>
      </c>
      <c r="E1295" s="164">
        <v>5865.3701171875</v>
      </c>
    </row>
    <row r="1296" spans="1:5" ht="30">
      <c r="A1296" s="115" t="s">
        <v>2541</v>
      </c>
      <c r="B1296" s="125" t="s">
        <v>2542</v>
      </c>
      <c r="C1296" s="130" t="s">
        <v>15</v>
      </c>
      <c r="D1296" s="156">
        <v>308.70376586914063</v>
      </c>
      <c r="E1296" s="167">
        <v>308.70376586914063</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28.110000610351563</v>
      </c>
      <c r="E1299" s="163">
        <v>28.110000610351563</v>
      </c>
    </row>
    <row r="1300" spans="1:5" ht="30">
      <c r="A1300" s="115" t="s">
        <v>2549</v>
      </c>
      <c r="B1300" s="125" t="s">
        <v>2550</v>
      </c>
      <c r="C1300" s="130" t="s">
        <v>50</v>
      </c>
      <c r="D1300" s="152">
        <v>28.110000610351563</v>
      </c>
      <c r="E1300" s="163">
        <v>28.110000610351563</v>
      </c>
    </row>
    <row r="1301" spans="1:5" ht="30">
      <c r="A1301" s="115" t="s">
        <v>2551</v>
      </c>
      <c r="B1301" s="125" t="s">
        <v>2552</v>
      </c>
      <c r="C1301" s="130" t="s">
        <v>42</v>
      </c>
      <c r="D1301" s="156">
        <v>386.22183227539062</v>
      </c>
      <c r="E1301" s="167">
        <v>386.22183227539062</v>
      </c>
    </row>
    <row r="1302" spans="1:5" ht="30">
      <c r="A1302" s="115" t="s">
        <v>2553</v>
      </c>
      <c r="B1302" s="125" t="s">
        <v>2554</v>
      </c>
      <c r="C1302" s="130" t="s">
        <v>20</v>
      </c>
      <c r="D1302" s="152">
        <v>72.388412475585938</v>
      </c>
      <c r="E1302" s="163">
        <v>72.388412475585938</v>
      </c>
    </row>
    <row r="1303" spans="1:5" ht="30">
      <c r="A1303" s="115" t="s">
        <v>2555</v>
      </c>
      <c r="B1303" s="125" t="s">
        <v>2556</v>
      </c>
      <c r="C1303" s="130" t="s">
        <v>280</v>
      </c>
      <c r="D1303" s="153">
        <v>3203.5</v>
      </c>
      <c r="E1303" s="164">
        <v>3203.5</v>
      </c>
    </row>
    <row r="1304" spans="1:5" ht="30">
      <c r="A1304" s="115" t="s">
        <v>2557</v>
      </c>
      <c r="B1304" s="125" t="s">
        <v>2558</v>
      </c>
      <c r="C1304" s="130" t="s">
        <v>50</v>
      </c>
      <c r="D1304" s="152">
        <v>27.547800064086914</v>
      </c>
      <c r="E1304" s="163">
        <v>27.547800064086914</v>
      </c>
    </row>
    <row r="1305" spans="1:5" ht="30">
      <c r="A1305" s="115" t="s">
        <v>2559</v>
      </c>
      <c r="B1305" s="125" t="s">
        <v>2560</v>
      </c>
      <c r="C1305" s="130" t="s">
        <v>20</v>
      </c>
      <c r="D1305" s="152">
        <v>72.388412475585938</v>
      </c>
      <c r="E1305" s="163">
        <v>72.388412475585938</v>
      </c>
    </row>
    <row r="1306" spans="1:5" ht="30">
      <c r="A1306" s="115" t="s">
        <v>2561</v>
      </c>
      <c r="B1306" s="125" t="s">
        <v>2562</v>
      </c>
      <c r="C1306" s="130" t="s">
        <v>280</v>
      </c>
      <c r="D1306" s="153">
        <v>3203.5</v>
      </c>
      <c r="E1306" s="164">
        <v>3203.5</v>
      </c>
    </row>
    <row r="1307" spans="1:5" ht="45">
      <c r="A1307" s="115" t="s">
        <v>2563</v>
      </c>
      <c r="B1307" s="125" t="s">
        <v>2564</v>
      </c>
      <c r="C1307" s="130" t="s">
        <v>50</v>
      </c>
      <c r="D1307" s="152">
        <v>14.100001335144043</v>
      </c>
      <c r="E1307" s="163">
        <v>14.100001335144043</v>
      </c>
    </row>
    <row r="1308" spans="1:5" ht="45">
      <c r="A1308" s="115" t="s">
        <v>2565</v>
      </c>
      <c r="B1308" s="125" t="s">
        <v>2566</v>
      </c>
      <c r="C1308" s="130" t="s">
        <v>280</v>
      </c>
      <c r="D1308" s="153">
        <v>3039.999267578125</v>
      </c>
      <c r="E1308" s="164">
        <v>3039.999267578125</v>
      </c>
    </row>
    <row r="1309" spans="1:5" ht="30">
      <c r="A1309" s="115" t="s">
        <v>2567</v>
      </c>
      <c r="B1309" s="125" t="s">
        <v>2568</v>
      </c>
      <c r="C1309" s="130" t="s">
        <v>50</v>
      </c>
      <c r="D1309" s="152">
        <v>14.100001335144043</v>
      </c>
      <c r="E1309" s="163">
        <v>14.100001335144043</v>
      </c>
    </row>
    <row r="1310" spans="1:5" ht="30">
      <c r="A1310" s="115" t="s">
        <v>2569</v>
      </c>
      <c r="B1310" s="125" t="s">
        <v>2570</v>
      </c>
      <c r="C1310" s="130" t="s">
        <v>42</v>
      </c>
      <c r="D1310" s="156">
        <v>299.66778564453125</v>
      </c>
      <c r="E1310" s="167">
        <v>299.66778564453125</v>
      </c>
    </row>
    <row r="1311" spans="1:5" ht="30">
      <c r="A1311" s="115" t="s">
        <v>2571</v>
      </c>
      <c r="B1311" s="125" t="s">
        <v>2572</v>
      </c>
      <c r="C1311" s="130" t="s">
        <v>20</v>
      </c>
      <c r="D1311" s="152">
        <v>72.388412475585938</v>
      </c>
      <c r="E1311" s="163">
        <v>72.388412475585938</v>
      </c>
    </row>
    <row r="1312" spans="1:5" ht="30">
      <c r="A1312" s="115" t="s">
        <v>2573</v>
      </c>
      <c r="B1312" s="125" t="s">
        <v>2574</v>
      </c>
      <c r="C1312" s="130" t="s">
        <v>280</v>
      </c>
      <c r="D1312" s="153">
        <v>3039.999267578125</v>
      </c>
      <c r="E1312" s="164">
        <v>3039.999267578125</v>
      </c>
    </row>
    <row r="1313" spans="1:5" ht="30">
      <c r="A1313" s="115" t="s">
        <v>2575</v>
      </c>
      <c r="B1313" s="125" t="s">
        <v>2576</v>
      </c>
      <c r="C1313" s="130" t="s">
        <v>154</v>
      </c>
      <c r="D1313" s="151">
        <v>3.6364626884460449</v>
      </c>
      <c r="E1313" s="162">
        <v>3.6364626884460449</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5.9048659168183804E-3</v>
      </c>
      <c r="E1316" s="171">
        <v>5.9048659168183804E-3</v>
      </c>
    </row>
    <row r="1317" spans="1:5" ht="30">
      <c r="A1317" s="115" t="s">
        <v>2583</v>
      </c>
      <c r="B1317" s="125" t="s">
        <v>2584</v>
      </c>
      <c r="C1317" s="130"/>
      <c r="D1317" s="151">
        <v>1.9537445306777954</v>
      </c>
      <c r="E1317" s="162">
        <v>1.9537445306777954</v>
      </c>
    </row>
    <row r="1318" spans="1:5" ht="30">
      <c r="A1318" s="115" t="s">
        <v>2585</v>
      </c>
      <c r="B1318" s="125" t="s">
        <v>2586</v>
      </c>
      <c r="C1318" s="130" t="s">
        <v>45</v>
      </c>
      <c r="D1318" s="152">
        <v>89.572738647460938</v>
      </c>
      <c r="E1318" s="163">
        <v>89.572738647460938</v>
      </c>
    </row>
    <row r="1319" spans="1:5" ht="30">
      <c r="A1319" s="115" t="s">
        <v>2587</v>
      </c>
      <c r="B1319" s="125" t="s">
        <v>2588</v>
      </c>
      <c r="C1319" s="130" t="s">
        <v>45</v>
      </c>
      <c r="D1319" s="152">
        <v>87.675010681152344</v>
      </c>
      <c r="E1319" s="163">
        <v>87.675010681152344</v>
      </c>
    </row>
    <row r="1320" spans="1:5" ht="30">
      <c r="A1320" s="115" t="s">
        <v>2589</v>
      </c>
      <c r="B1320" s="125" t="s">
        <v>2590</v>
      </c>
      <c r="C1320" s="130" t="s">
        <v>45</v>
      </c>
      <c r="D1320" s="152">
        <v>90.111114501953125</v>
      </c>
      <c r="E1320" s="163">
        <v>90.111114501953125</v>
      </c>
    </row>
    <row r="1321" spans="1:5" ht="30">
      <c r="A1321" s="115" t="s">
        <v>2591</v>
      </c>
      <c r="B1321" s="125" t="s">
        <v>2592</v>
      </c>
      <c r="C1321" s="130" t="s">
        <v>15</v>
      </c>
      <c r="D1321" s="153">
        <v>3287.704833984375</v>
      </c>
      <c r="E1321" s="164">
        <v>3287.704833984375</v>
      </c>
    </row>
    <row r="1322" spans="1:5" ht="30">
      <c r="A1322" s="115" t="s">
        <v>2593</v>
      </c>
      <c r="B1322" s="125" t="s">
        <v>2594</v>
      </c>
      <c r="C1322" s="130" t="s">
        <v>15</v>
      </c>
      <c r="D1322" s="153">
        <v>3123.319580078125</v>
      </c>
      <c r="E1322" s="164">
        <v>3123.319580078125</v>
      </c>
    </row>
    <row r="1323" spans="1:5" ht="30">
      <c r="A1323" s="115" t="s">
        <v>2595</v>
      </c>
      <c r="B1323" s="125" t="s">
        <v>2596</v>
      </c>
      <c r="C1323" s="130" t="s">
        <v>15</v>
      </c>
      <c r="D1323" s="156">
        <v>164.38528442382812</v>
      </c>
      <c r="E1323" s="167">
        <v>164.38528442382812</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14.100001335144043</v>
      </c>
      <c r="E1326" s="163">
        <v>14.100001335144043</v>
      </c>
    </row>
    <row r="1327" spans="1:5" ht="30">
      <c r="A1327" s="115" t="s">
        <v>2603</v>
      </c>
      <c r="B1327" s="125" t="s">
        <v>2604</v>
      </c>
      <c r="C1327" s="130" t="s">
        <v>50</v>
      </c>
      <c r="D1327" s="152">
        <v>14.100001335144043</v>
      </c>
      <c r="E1327" s="163">
        <v>14.100001335144043</v>
      </c>
    </row>
    <row r="1328" spans="1:5" ht="30">
      <c r="A1328" s="115" t="s">
        <v>2605</v>
      </c>
      <c r="B1328" s="125" t="s">
        <v>2606</v>
      </c>
      <c r="C1328" s="130" t="s">
        <v>42</v>
      </c>
      <c r="D1328" s="156">
        <v>299.66778564453125</v>
      </c>
      <c r="E1328" s="167">
        <v>299.66778564453125</v>
      </c>
    </row>
    <row r="1329" spans="1:5" ht="30">
      <c r="A1329" s="115" t="s">
        <v>2607</v>
      </c>
      <c r="B1329" s="125" t="s">
        <v>2608</v>
      </c>
      <c r="C1329" s="130" t="s">
        <v>20</v>
      </c>
      <c r="D1329" s="152">
        <v>70.981216430664063</v>
      </c>
      <c r="E1329" s="163">
        <v>70.981216430664063</v>
      </c>
    </row>
    <row r="1330" spans="1:5" ht="30">
      <c r="A1330" s="115" t="s">
        <v>2609</v>
      </c>
      <c r="B1330" s="125" t="s">
        <v>2610</v>
      </c>
      <c r="C1330" s="130" t="s">
        <v>280</v>
      </c>
      <c r="D1330" s="153">
        <v>3039.999267578125</v>
      </c>
      <c r="E1330" s="164">
        <v>3039.999267578125</v>
      </c>
    </row>
    <row r="1331" spans="1:5" ht="30">
      <c r="A1331" s="115" t="s">
        <v>2611</v>
      </c>
      <c r="B1331" s="125" t="s">
        <v>2612</v>
      </c>
      <c r="C1331" s="130" t="s">
        <v>50</v>
      </c>
      <c r="D1331" s="152">
        <v>13.818001747131348</v>
      </c>
      <c r="E1331" s="163">
        <v>13.818001747131348</v>
      </c>
    </row>
    <row r="1332" spans="1:5" ht="30">
      <c r="A1332" s="115" t="s">
        <v>2613</v>
      </c>
      <c r="B1332" s="125" t="s">
        <v>2614</v>
      </c>
      <c r="C1332" s="130" t="s">
        <v>20</v>
      </c>
      <c r="D1332" s="152">
        <v>70.981216430664063</v>
      </c>
      <c r="E1332" s="163">
        <v>70.981216430664063</v>
      </c>
    </row>
    <row r="1333" spans="1:5" ht="30">
      <c r="A1333" s="115" t="s">
        <v>2615</v>
      </c>
      <c r="B1333" s="125" t="s">
        <v>2616</v>
      </c>
      <c r="C1333" s="130" t="s">
        <v>280</v>
      </c>
      <c r="D1333" s="153">
        <v>3039.999267578125</v>
      </c>
      <c r="E1333" s="164">
        <v>3039.999267578125</v>
      </c>
    </row>
    <row r="1334" spans="1:5" ht="45">
      <c r="A1334" s="115" t="s">
        <v>2617</v>
      </c>
      <c r="B1334" s="125" t="s">
        <v>2618</v>
      </c>
      <c r="C1334" s="130" t="s">
        <v>50</v>
      </c>
      <c r="D1334" s="151">
        <v>7.2299995422363281</v>
      </c>
      <c r="E1334" s="162">
        <v>7.2299995422363281</v>
      </c>
    </row>
    <row r="1335" spans="1:5" ht="45">
      <c r="A1335" s="115" t="s">
        <v>2619</v>
      </c>
      <c r="B1335" s="125" t="s">
        <v>2620</v>
      </c>
      <c r="C1335" s="130" t="s">
        <v>280</v>
      </c>
      <c r="D1335" s="154">
        <v>2940</v>
      </c>
      <c r="E1335" s="165">
        <v>2940</v>
      </c>
    </row>
    <row r="1336" spans="1:5" ht="30">
      <c r="A1336" s="115" t="s">
        <v>2621</v>
      </c>
      <c r="B1336" s="125" t="s">
        <v>2622</v>
      </c>
      <c r="C1336" s="130" t="s">
        <v>50</v>
      </c>
      <c r="D1336" s="151">
        <v>7.2299995422363281</v>
      </c>
      <c r="E1336" s="162">
        <v>7.2299995422363281</v>
      </c>
    </row>
    <row r="1337" spans="1:5" ht="30">
      <c r="A1337" s="115" t="s">
        <v>2623</v>
      </c>
      <c r="B1337" s="125" t="s">
        <v>2624</v>
      </c>
      <c r="C1337" s="130" t="s">
        <v>42</v>
      </c>
      <c r="D1337" s="156">
        <v>243.77824401855469</v>
      </c>
      <c r="E1337" s="167">
        <v>243.77824401855469</v>
      </c>
    </row>
    <row r="1338" spans="1:5" ht="30">
      <c r="A1338" s="115" t="s">
        <v>2625</v>
      </c>
      <c r="B1338" s="125" t="s">
        <v>2626</v>
      </c>
      <c r="C1338" s="130" t="s">
        <v>20</v>
      </c>
      <c r="D1338" s="152">
        <v>70.981216430664063</v>
      </c>
      <c r="E1338" s="163">
        <v>70.981216430664063</v>
      </c>
    </row>
    <row r="1339" spans="1:5" ht="30">
      <c r="A1339" s="115" t="s">
        <v>2627</v>
      </c>
      <c r="B1339" s="125" t="s">
        <v>2628</v>
      </c>
      <c r="C1339" s="130" t="s">
        <v>280</v>
      </c>
      <c r="D1339" s="154">
        <v>2940</v>
      </c>
      <c r="E1339" s="165">
        <v>2940</v>
      </c>
    </row>
    <row r="1340" spans="1:5" ht="30">
      <c r="A1340" s="115" t="s">
        <v>2629</v>
      </c>
      <c r="B1340" s="125" t="s">
        <v>2630</v>
      </c>
      <c r="C1340" s="130" t="s">
        <v>154</v>
      </c>
      <c r="D1340" s="151">
        <v>6.3304171562194824</v>
      </c>
      <c r="E1340" s="162">
        <v>6.3304171562194824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1.0790198110044003E-2</v>
      </c>
      <c r="E1343" s="169">
        <v>1.0790198110044003E-2</v>
      </c>
    </row>
    <row r="1344" spans="1:5" ht="30">
      <c r="A1344" s="115" t="s">
        <v>2637</v>
      </c>
      <c r="B1344" s="125" t="s">
        <v>2638</v>
      </c>
      <c r="C1344" s="130"/>
      <c r="D1344" s="151">
        <v>1.9112036228179932</v>
      </c>
      <c r="E1344" s="162">
        <v>1.9112036228179932</v>
      </c>
    </row>
    <row r="1345" spans="1:5" ht="30">
      <c r="A1345" s="115" t="s">
        <v>2639</v>
      </c>
      <c r="B1345" s="125" t="s">
        <v>2640</v>
      </c>
      <c r="C1345" s="130" t="s">
        <v>45</v>
      </c>
      <c r="D1345" s="152">
        <v>63.993221282958984</v>
      </c>
      <c r="E1345" s="163">
        <v>63.993221282958984</v>
      </c>
    </row>
    <row r="1346" spans="1:5" ht="30">
      <c r="A1346" s="115" t="s">
        <v>2641</v>
      </c>
      <c r="B1346" s="125" t="s">
        <v>2642</v>
      </c>
      <c r="C1346" s="130" t="s">
        <v>45</v>
      </c>
      <c r="D1346" s="152">
        <v>63.331600189208984</v>
      </c>
      <c r="E1346" s="163">
        <v>63.331600189208984</v>
      </c>
    </row>
    <row r="1347" spans="1:5" ht="30">
      <c r="A1347" s="115" t="s">
        <v>2643</v>
      </c>
      <c r="B1347" s="125" t="s">
        <v>2644</v>
      </c>
      <c r="C1347" s="130" t="s">
        <v>45</v>
      </c>
      <c r="D1347" s="152">
        <v>65.155494689941406</v>
      </c>
      <c r="E1347" s="163">
        <v>65.155494689941406</v>
      </c>
    </row>
    <row r="1348" spans="1:5" ht="30">
      <c r="A1348" s="115" t="s">
        <v>2645</v>
      </c>
      <c r="B1348" s="125" t="s">
        <v>2646</v>
      </c>
      <c r="C1348" s="130" t="s">
        <v>15</v>
      </c>
      <c r="D1348" s="154">
        <v>1971.7193603515625</v>
      </c>
      <c r="E1348" s="165">
        <v>1971.7193603515625</v>
      </c>
    </row>
    <row r="1349" spans="1:5" ht="30">
      <c r="A1349" s="115" t="s">
        <v>2647</v>
      </c>
      <c r="B1349" s="125" t="s">
        <v>2648</v>
      </c>
      <c r="C1349" s="130" t="s">
        <v>15</v>
      </c>
      <c r="D1349" s="154">
        <v>1873.1334228515625</v>
      </c>
      <c r="E1349" s="165">
        <v>1873.1334228515625</v>
      </c>
    </row>
    <row r="1350" spans="1:5" ht="30">
      <c r="A1350" s="115" t="s">
        <v>2649</v>
      </c>
      <c r="B1350" s="125" t="s">
        <v>2650</v>
      </c>
      <c r="C1350" s="130" t="s">
        <v>15</v>
      </c>
      <c r="D1350" s="152">
        <v>98.585990905761719</v>
      </c>
      <c r="E1350" s="163">
        <v>98.585990905761719</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7.2299995422363281</v>
      </c>
      <c r="E1353" s="162">
        <v>7.2299995422363281</v>
      </c>
    </row>
    <row r="1354" spans="1:5" ht="30">
      <c r="A1354" s="115" t="s">
        <v>2657</v>
      </c>
      <c r="B1354" s="125" t="s">
        <v>2658</v>
      </c>
      <c r="C1354" s="130" t="s">
        <v>50</v>
      </c>
      <c r="D1354" s="151">
        <v>7.2299995422363281</v>
      </c>
      <c r="E1354" s="162">
        <v>7.2299995422363281</v>
      </c>
    </row>
    <row r="1355" spans="1:5" ht="30">
      <c r="A1355" s="115" t="s">
        <v>2659</v>
      </c>
      <c r="B1355" s="125" t="s">
        <v>2660</v>
      </c>
      <c r="C1355" s="130" t="s">
        <v>42</v>
      </c>
      <c r="D1355" s="156">
        <v>243.77824401855469</v>
      </c>
      <c r="E1355" s="167">
        <v>243.77824401855469</v>
      </c>
    </row>
    <row r="1356" spans="1:5" ht="30">
      <c r="A1356" s="115" t="s">
        <v>2661</v>
      </c>
      <c r="B1356" s="125" t="s">
        <v>2662</v>
      </c>
      <c r="C1356" s="130" t="s">
        <v>20</v>
      </c>
      <c r="D1356" s="152">
        <v>70.505683898925781</v>
      </c>
      <c r="E1356" s="163">
        <v>70.505683898925781</v>
      </c>
    </row>
    <row r="1357" spans="1:5" ht="30">
      <c r="A1357" s="115" t="s">
        <v>2663</v>
      </c>
      <c r="B1357" s="125" t="s">
        <v>2664</v>
      </c>
      <c r="C1357" s="130" t="s">
        <v>280</v>
      </c>
      <c r="D1357" s="154">
        <v>2940</v>
      </c>
      <c r="E1357" s="165">
        <v>2940</v>
      </c>
    </row>
    <row r="1358" spans="1:5" ht="30">
      <c r="A1358" s="115" t="s">
        <v>2665</v>
      </c>
      <c r="B1358" s="125" t="s">
        <v>2666</v>
      </c>
      <c r="C1358" s="130" t="s">
        <v>50</v>
      </c>
      <c r="D1358" s="151">
        <v>7.0854001045227051</v>
      </c>
      <c r="E1358" s="162">
        <v>7.0854001045227051</v>
      </c>
    </row>
    <row r="1359" spans="1:5" ht="30">
      <c r="A1359" s="115" t="s">
        <v>2667</v>
      </c>
      <c r="B1359" s="125" t="s">
        <v>2668</v>
      </c>
      <c r="C1359" s="130" t="s">
        <v>20</v>
      </c>
      <c r="D1359" s="152">
        <v>70.505683898925781</v>
      </c>
      <c r="E1359" s="163">
        <v>70.505683898925781</v>
      </c>
    </row>
    <row r="1360" spans="1:5" ht="30">
      <c r="A1360" s="115" t="s">
        <v>2669</v>
      </c>
      <c r="B1360" s="125" t="s">
        <v>2670</v>
      </c>
      <c r="C1360" s="130" t="s">
        <v>280</v>
      </c>
      <c r="D1360" s="154">
        <v>2940</v>
      </c>
      <c r="E1360" s="165">
        <v>2940</v>
      </c>
    </row>
    <row r="1361" spans="1:5" ht="45">
      <c r="A1361" s="115" t="s">
        <v>2671</v>
      </c>
      <c r="B1361" s="125" t="s">
        <v>2672</v>
      </c>
      <c r="C1361" s="130" t="s">
        <v>50</v>
      </c>
      <c r="D1361" s="151">
        <v>3.0900001525878906</v>
      </c>
      <c r="E1361" s="162">
        <v>3.0900001525878906</v>
      </c>
    </row>
    <row r="1362" spans="1:5" ht="45">
      <c r="A1362" s="115" t="s">
        <v>2673</v>
      </c>
      <c r="B1362" s="125" t="s">
        <v>2674</v>
      </c>
      <c r="C1362" s="130" t="s">
        <v>280</v>
      </c>
      <c r="D1362" s="154">
        <v>2806.531005859375</v>
      </c>
      <c r="E1362" s="165">
        <v>2806.531005859375</v>
      </c>
    </row>
    <row r="1363" spans="1:5" ht="30">
      <c r="A1363" s="115" t="s">
        <v>2675</v>
      </c>
      <c r="B1363" s="125" t="s">
        <v>2676</v>
      </c>
      <c r="C1363" s="130" t="s">
        <v>50</v>
      </c>
      <c r="D1363" s="151">
        <v>3.0899996757507324</v>
      </c>
      <c r="E1363" s="162">
        <v>3.0899996757507324</v>
      </c>
    </row>
    <row r="1364" spans="1:5" ht="30">
      <c r="A1364" s="115" t="s">
        <v>2677</v>
      </c>
      <c r="B1364" s="125" t="s">
        <v>2678</v>
      </c>
      <c r="C1364" s="130" t="s">
        <v>42</v>
      </c>
      <c r="D1364" s="156">
        <v>171.61454772949219</v>
      </c>
      <c r="E1364" s="167">
        <v>171.61454772949219</v>
      </c>
    </row>
    <row r="1365" spans="1:5" ht="30">
      <c r="A1365" s="115" t="s">
        <v>2679</v>
      </c>
      <c r="B1365" s="125" t="s">
        <v>2680</v>
      </c>
      <c r="C1365" s="130" t="s">
        <v>20</v>
      </c>
      <c r="D1365" s="152">
        <v>70.505683898925781</v>
      </c>
      <c r="E1365" s="163">
        <v>70.505683898925781</v>
      </c>
    </row>
    <row r="1366" spans="1:5" ht="30">
      <c r="A1366" s="115" t="s">
        <v>2681</v>
      </c>
      <c r="B1366" s="125" t="s">
        <v>2682</v>
      </c>
      <c r="C1366" s="130" t="s">
        <v>280</v>
      </c>
      <c r="D1366" s="154">
        <v>2806.531005859375</v>
      </c>
      <c r="E1366" s="165">
        <v>2806.531005859375</v>
      </c>
    </row>
    <row r="1367" spans="1:5" ht="30">
      <c r="A1367" s="115" t="s">
        <v>2683</v>
      </c>
      <c r="B1367" s="125" t="s">
        <v>2684</v>
      </c>
      <c r="C1367" s="130" t="s">
        <v>154</v>
      </c>
      <c r="D1367" s="152">
        <v>12.732711791992188</v>
      </c>
      <c r="E1367" s="163">
        <v>12.732711791992188</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1.9942637532949448E-2</v>
      </c>
      <c r="E1370" s="169">
        <v>1.9942637532949448E-2</v>
      </c>
    </row>
    <row r="1371" spans="1:5" ht="30">
      <c r="A1371" s="115" t="s">
        <v>2691</v>
      </c>
      <c r="B1371" s="125" t="s">
        <v>2692</v>
      </c>
      <c r="C1371" s="130"/>
      <c r="D1371" s="151">
        <v>2.2930097579956055</v>
      </c>
      <c r="E1371" s="162">
        <v>2.2930097579956055</v>
      </c>
    </row>
    <row r="1372" spans="1:5" ht="30">
      <c r="A1372" s="115" t="s">
        <v>2693</v>
      </c>
      <c r="B1372" s="125" t="s">
        <v>2694</v>
      </c>
      <c r="C1372" s="130" t="s">
        <v>45</v>
      </c>
      <c r="D1372" s="152">
        <v>75</v>
      </c>
      <c r="E1372" s="163">
        <v>75</v>
      </c>
    </row>
    <row r="1373" spans="1:5" ht="30">
      <c r="A1373" s="115" t="s">
        <v>2695</v>
      </c>
      <c r="B1373" s="125" t="s">
        <v>2696</v>
      </c>
      <c r="C1373" s="130" t="s">
        <v>45</v>
      </c>
      <c r="D1373" s="152">
        <v>74.572799682617188</v>
      </c>
      <c r="E1373" s="163">
        <v>74.572799682617188</v>
      </c>
    </row>
    <row r="1374" spans="1:5" ht="30">
      <c r="A1374" s="115" t="s">
        <v>2697</v>
      </c>
      <c r="B1374" s="125" t="s">
        <v>2698</v>
      </c>
      <c r="C1374" s="130" t="s">
        <v>45</v>
      </c>
      <c r="D1374" s="152">
        <v>76.211799621582031</v>
      </c>
      <c r="E1374" s="163">
        <v>76.211799621582031</v>
      </c>
    </row>
    <row r="1375" spans="1:5" ht="30">
      <c r="A1375" s="115" t="s">
        <v>2699</v>
      </c>
      <c r="B1375" s="125" t="s">
        <v>2700</v>
      </c>
      <c r="C1375" s="130" t="s">
        <v>15</v>
      </c>
      <c r="D1375" s="154">
        <v>2614.019287109375</v>
      </c>
      <c r="E1375" s="165">
        <v>2614.019287109375</v>
      </c>
    </row>
    <row r="1376" spans="1:5" ht="30">
      <c r="A1376" s="115" t="s">
        <v>2701</v>
      </c>
      <c r="B1376" s="125" t="s">
        <v>2702</v>
      </c>
      <c r="C1376" s="130" t="s">
        <v>15</v>
      </c>
      <c r="D1376" s="154">
        <v>2483.318359375</v>
      </c>
      <c r="E1376" s="165">
        <v>2483.318359375</v>
      </c>
    </row>
    <row r="1377" spans="1:5" ht="30">
      <c r="A1377" s="115" t="s">
        <v>2703</v>
      </c>
      <c r="B1377" s="125" t="s">
        <v>2704</v>
      </c>
      <c r="C1377" s="130" t="s">
        <v>15</v>
      </c>
      <c r="D1377" s="156">
        <v>130.70100402832031</v>
      </c>
      <c r="E1377" s="167">
        <v>130.70100402832031</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3.0899996757507324</v>
      </c>
      <c r="E1380" s="162">
        <v>3.0899996757507324</v>
      </c>
    </row>
    <row r="1381" spans="1:5" ht="30">
      <c r="A1381" s="115" t="s">
        <v>2711</v>
      </c>
      <c r="B1381" s="125" t="s">
        <v>2712</v>
      </c>
      <c r="C1381" s="130" t="s">
        <v>50</v>
      </c>
      <c r="D1381" s="151">
        <v>3.0899996757507324</v>
      </c>
      <c r="E1381" s="162">
        <v>3.0899996757507324</v>
      </c>
    </row>
    <row r="1382" spans="1:5" ht="30">
      <c r="A1382" s="115" t="s">
        <v>2713</v>
      </c>
      <c r="B1382" s="125" t="s">
        <v>2714</v>
      </c>
      <c r="C1382" s="130" t="s">
        <v>42</v>
      </c>
      <c r="D1382" s="156">
        <v>171.61454772949219</v>
      </c>
      <c r="E1382" s="167">
        <v>171.61454772949219</v>
      </c>
    </row>
    <row r="1383" spans="1:5" ht="30">
      <c r="A1383" s="115" t="s">
        <v>2715</v>
      </c>
      <c r="B1383" s="125" t="s">
        <v>2716</v>
      </c>
      <c r="C1383" s="130" t="s">
        <v>20</v>
      </c>
      <c r="D1383" s="152">
        <v>67.7740478515625</v>
      </c>
      <c r="E1383" s="163">
        <v>67.7740478515625</v>
      </c>
    </row>
    <row r="1384" spans="1:5" ht="30">
      <c r="A1384" s="115" t="s">
        <v>2717</v>
      </c>
      <c r="B1384" s="125" t="s">
        <v>2718</v>
      </c>
      <c r="C1384" s="130" t="s">
        <v>280</v>
      </c>
      <c r="D1384" s="154">
        <v>2806.531005859375</v>
      </c>
      <c r="E1384" s="165">
        <v>2806.531005859375</v>
      </c>
    </row>
    <row r="1385" spans="1:5" ht="30">
      <c r="A1385" s="115" t="s">
        <v>2719</v>
      </c>
      <c r="B1385" s="125" t="s">
        <v>2720</v>
      </c>
      <c r="C1385" s="130" t="s">
        <v>50</v>
      </c>
      <c r="D1385" s="151">
        <v>3.0281999111175537</v>
      </c>
      <c r="E1385" s="162">
        <v>3.0281999111175537</v>
      </c>
    </row>
    <row r="1386" spans="1:5" ht="30">
      <c r="A1386" s="115" t="s">
        <v>2721</v>
      </c>
      <c r="B1386" s="125" t="s">
        <v>2722</v>
      </c>
      <c r="C1386" s="130" t="s">
        <v>20</v>
      </c>
      <c r="D1386" s="152">
        <v>67.7740478515625</v>
      </c>
      <c r="E1386" s="163">
        <v>67.7740478515625</v>
      </c>
    </row>
    <row r="1387" spans="1:5" ht="30">
      <c r="A1387" s="115" t="s">
        <v>2723</v>
      </c>
      <c r="B1387" s="125" t="s">
        <v>2724</v>
      </c>
      <c r="C1387" s="130" t="s">
        <v>280</v>
      </c>
      <c r="D1387" s="154">
        <v>2806.531005859375</v>
      </c>
      <c r="E1387" s="165">
        <v>2806.531005859375</v>
      </c>
    </row>
    <row r="1388" spans="1:5" ht="45">
      <c r="A1388" s="115" t="s">
        <v>2725</v>
      </c>
      <c r="B1388" s="125" t="s">
        <v>2726</v>
      </c>
      <c r="C1388" s="130" t="s">
        <v>50</v>
      </c>
      <c r="D1388" s="151">
        <v>1.3199999332427979</v>
      </c>
      <c r="E1388" s="162">
        <v>1.3199999332427979</v>
      </c>
    </row>
    <row r="1389" spans="1:5" ht="45">
      <c r="A1389" s="115" t="s">
        <v>2727</v>
      </c>
      <c r="B1389" s="125" t="s">
        <v>2728</v>
      </c>
      <c r="C1389" s="130" t="s">
        <v>280</v>
      </c>
      <c r="D1389" s="154">
        <v>2691.488037109375</v>
      </c>
      <c r="E1389" s="165">
        <v>2691.488037109375</v>
      </c>
    </row>
    <row r="1390" spans="1:5" ht="30">
      <c r="A1390" s="115" t="s">
        <v>2729</v>
      </c>
      <c r="B1390" s="125" t="s">
        <v>2730</v>
      </c>
      <c r="C1390" s="130" t="s">
        <v>50</v>
      </c>
      <c r="D1390" s="151">
        <v>1.3200000524520874</v>
      </c>
      <c r="E1390" s="162">
        <v>1.3200000524520874</v>
      </c>
    </row>
    <row r="1391" spans="1:5" ht="30">
      <c r="A1391" s="115" t="s">
        <v>2731</v>
      </c>
      <c r="B1391" s="125" t="s">
        <v>2732</v>
      </c>
      <c r="C1391" s="130" t="s">
        <v>42</v>
      </c>
      <c r="D1391" s="156">
        <v>109.52866363525391</v>
      </c>
      <c r="E1391" s="167">
        <v>109.52866363525391</v>
      </c>
    </row>
    <row r="1392" spans="1:5" ht="30">
      <c r="A1392" s="115" t="s">
        <v>2733</v>
      </c>
      <c r="B1392" s="125" t="s">
        <v>2734</v>
      </c>
      <c r="C1392" s="130" t="s">
        <v>20</v>
      </c>
      <c r="D1392" s="152">
        <v>67.7740478515625</v>
      </c>
      <c r="E1392" s="163">
        <v>67.7740478515625</v>
      </c>
    </row>
    <row r="1393" spans="1:5" ht="30">
      <c r="A1393" s="115" t="s">
        <v>2735</v>
      </c>
      <c r="B1393" s="125" t="s">
        <v>2736</v>
      </c>
      <c r="C1393" s="130" t="s">
        <v>280</v>
      </c>
      <c r="D1393" s="154">
        <v>2691.488037109375</v>
      </c>
      <c r="E1393" s="165">
        <v>2691.488037109375</v>
      </c>
    </row>
    <row r="1394" spans="1:5" ht="30">
      <c r="A1394" s="115" t="s">
        <v>2737</v>
      </c>
      <c r="B1394" s="125" t="s">
        <v>2738</v>
      </c>
      <c r="C1394" s="130" t="s">
        <v>154</v>
      </c>
      <c r="D1394" s="152">
        <v>24.7373046875</v>
      </c>
      <c r="E1394" s="163">
        <v>24.7373046875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4.1725970804691315E-2</v>
      </c>
      <c r="E1397" s="169">
        <v>4.1725970804691315E-2</v>
      </c>
    </row>
    <row r="1398" spans="1:5" ht="30">
      <c r="A1398" s="115" t="s">
        <v>2745</v>
      </c>
      <c r="B1398" s="125" t="s">
        <v>2746</v>
      </c>
      <c r="C1398" s="130"/>
      <c r="D1398" s="151">
        <v>2.2940905094146729</v>
      </c>
      <c r="E1398" s="162">
        <v>2.2940905094146729</v>
      </c>
    </row>
    <row r="1399" spans="1:5" ht="30">
      <c r="A1399" s="115" t="s">
        <v>2747</v>
      </c>
      <c r="B1399" s="125" t="s">
        <v>2748</v>
      </c>
      <c r="C1399" s="130" t="s">
        <v>45</v>
      </c>
      <c r="D1399" s="152">
        <v>75</v>
      </c>
      <c r="E1399" s="163">
        <v>75</v>
      </c>
    </row>
    <row r="1400" spans="1:5" ht="30">
      <c r="A1400" s="115" t="s">
        <v>2749</v>
      </c>
      <c r="B1400" s="125" t="s">
        <v>2750</v>
      </c>
      <c r="C1400" s="130" t="s">
        <v>45</v>
      </c>
      <c r="D1400" s="152">
        <v>73.96783447265625</v>
      </c>
      <c r="E1400" s="163">
        <v>73.96783447265625</v>
      </c>
    </row>
    <row r="1401" spans="1:5" ht="30">
      <c r="A1401" s="115" t="s">
        <v>2751</v>
      </c>
      <c r="B1401" s="125" t="s">
        <v>2752</v>
      </c>
      <c r="C1401" s="130" t="s">
        <v>45</v>
      </c>
      <c r="D1401" s="152">
        <v>75.658187866210938</v>
      </c>
      <c r="E1401" s="163">
        <v>75.658187866210938</v>
      </c>
    </row>
    <row r="1402" spans="1:5" ht="30">
      <c r="A1402" s="115" t="s">
        <v>2753</v>
      </c>
      <c r="B1402" s="125" t="s">
        <v>2754</v>
      </c>
      <c r="C1402" s="130" t="s">
        <v>15</v>
      </c>
      <c r="D1402" s="154">
        <v>2165.843017578125</v>
      </c>
      <c r="E1402" s="165">
        <v>2165.843017578125</v>
      </c>
    </row>
    <row r="1403" spans="1:5" ht="30">
      <c r="A1403" s="115" t="s">
        <v>2755</v>
      </c>
      <c r="B1403" s="125" t="s">
        <v>2756</v>
      </c>
      <c r="C1403" s="130" t="s">
        <v>15</v>
      </c>
      <c r="D1403" s="154">
        <v>2057.55078125</v>
      </c>
      <c r="E1403" s="165">
        <v>2057.55078125</v>
      </c>
    </row>
    <row r="1404" spans="1:5" ht="30">
      <c r="A1404" s="115" t="s">
        <v>2757</v>
      </c>
      <c r="B1404" s="125" t="s">
        <v>2758</v>
      </c>
      <c r="C1404" s="130" t="s">
        <v>15</v>
      </c>
      <c r="D1404" s="156">
        <v>108.29218292236328</v>
      </c>
      <c r="E1404" s="167">
        <v>108.29218292236328</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1.3200000524520874</v>
      </c>
      <c r="E1407" s="162">
        <v>1.3200000524520874</v>
      </c>
    </row>
    <row r="1408" spans="1:5" ht="30">
      <c r="A1408" s="115" t="s">
        <v>2765</v>
      </c>
      <c r="B1408" s="125" t="s">
        <v>2766</v>
      </c>
      <c r="C1408" s="130" t="s">
        <v>50</v>
      </c>
      <c r="D1408" s="151">
        <v>1.3200000524520874</v>
      </c>
      <c r="E1408" s="162">
        <v>1.3200000524520874</v>
      </c>
    </row>
    <row r="1409" spans="1:5" ht="30">
      <c r="A1409" s="115" t="s">
        <v>2767</v>
      </c>
      <c r="B1409" s="125" t="s">
        <v>2768</v>
      </c>
      <c r="C1409" s="130" t="s">
        <v>42</v>
      </c>
      <c r="D1409" s="156">
        <v>109.52866363525391</v>
      </c>
      <c r="E1409" s="167">
        <v>109.52866363525391</v>
      </c>
    </row>
    <row r="1410" spans="1:5" ht="30">
      <c r="A1410" s="115" t="s">
        <v>2769</v>
      </c>
      <c r="B1410" s="125" t="s">
        <v>2770</v>
      </c>
      <c r="C1410" s="130" t="s">
        <v>20</v>
      </c>
      <c r="D1410" s="152">
        <v>64.64544677734375</v>
      </c>
      <c r="E1410" s="163">
        <v>64.64544677734375</v>
      </c>
    </row>
    <row r="1411" spans="1:5" ht="30">
      <c r="A1411" s="115" t="s">
        <v>2771</v>
      </c>
      <c r="B1411" s="125" t="s">
        <v>2772</v>
      </c>
      <c r="C1411" s="130" t="s">
        <v>280</v>
      </c>
      <c r="D1411" s="154">
        <v>2691.488037109375</v>
      </c>
      <c r="E1411" s="165">
        <v>2691.488037109375</v>
      </c>
    </row>
    <row r="1412" spans="1:5" ht="30">
      <c r="A1412" s="115" t="s">
        <v>2773</v>
      </c>
      <c r="B1412" s="125" t="s">
        <v>2774</v>
      </c>
      <c r="C1412" s="130" t="s">
        <v>50</v>
      </c>
      <c r="D1412" s="151">
        <v>1.2936000823974609</v>
      </c>
      <c r="E1412" s="162">
        <v>1.2936000823974609</v>
      </c>
    </row>
    <row r="1413" spans="1:5" ht="30">
      <c r="A1413" s="115" t="s">
        <v>2775</v>
      </c>
      <c r="B1413" s="125" t="s">
        <v>2776</v>
      </c>
      <c r="C1413" s="130" t="s">
        <v>20</v>
      </c>
      <c r="D1413" s="152">
        <v>64.64544677734375</v>
      </c>
      <c r="E1413" s="163">
        <v>64.64544677734375</v>
      </c>
    </row>
    <row r="1414" spans="1:5" ht="30">
      <c r="A1414" s="115" t="s">
        <v>2777</v>
      </c>
      <c r="B1414" s="125" t="s">
        <v>2778</v>
      </c>
      <c r="C1414" s="130" t="s">
        <v>280</v>
      </c>
      <c r="D1414" s="154">
        <v>2691.488037109375</v>
      </c>
      <c r="E1414" s="165">
        <v>2691.488037109375</v>
      </c>
    </row>
    <row r="1415" spans="1:5" ht="45">
      <c r="A1415" s="115" t="s">
        <v>2779</v>
      </c>
      <c r="B1415" s="125" t="s">
        <v>2780</v>
      </c>
      <c r="C1415" s="130" t="s">
        <v>50</v>
      </c>
      <c r="D1415" s="158">
        <v>0.5199999213218689</v>
      </c>
      <c r="E1415" s="169">
        <v>0.5199999213218689</v>
      </c>
    </row>
    <row r="1416" spans="1:5" ht="45">
      <c r="A1416" s="115" t="s">
        <v>2781</v>
      </c>
      <c r="B1416" s="125" t="s">
        <v>2782</v>
      </c>
      <c r="C1416" s="130" t="s">
        <v>280</v>
      </c>
      <c r="D1416" s="154">
        <v>2579.193359375</v>
      </c>
      <c r="E1416" s="165">
        <v>2579.193359375</v>
      </c>
    </row>
    <row r="1417" spans="1:5" ht="30">
      <c r="A1417" s="115" t="s">
        <v>2783</v>
      </c>
      <c r="B1417" s="125" t="s">
        <v>2784</v>
      </c>
      <c r="C1417" s="130" t="s">
        <v>50</v>
      </c>
      <c r="D1417" s="158">
        <v>0.51999998092651367</v>
      </c>
      <c r="E1417" s="169">
        <v>0.51999998092651367</v>
      </c>
    </row>
    <row r="1418" spans="1:5" ht="30">
      <c r="A1418" s="115" t="s">
        <v>2785</v>
      </c>
      <c r="B1418" s="125" t="s">
        <v>2786</v>
      </c>
      <c r="C1418" s="130" t="s">
        <v>42</v>
      </c>
      <c r="D1418" s="152">
        <v>82.296745300292969</v>
      </c>
      <c r="E1418" s="163">
        <v>82.296745300292969</v>
      </c>
    </row>
    <row r="1419" spans="1:5" ht="30">
      <c r="A1419" s="115" t="s">
        <v>2787</v>
      </c>
      <c r="B1419" s="125" t="s">
        <v>2788</v>
      </c>
      <c r="C1419" s="130" t="s">
        <v>20</v>
      </c>
      <c r="D1419" s="152">
        <v>64.64544677734375</v>
      </c>
      <c r="E1419" s="163">
        <v>64.64544677734375</v>
      </c>
    </row>
    <row r="1420" spans="1:5" ht="30">
      <c r="A1420" s="115" t="s">
        <v>2789</v>
      </c>
      <c r="B1420" s="125" t="s">
        <v>2790</v>
      </c>
      <c r="C1420" s="130" t="s">
        <v>280</v>
      </c>
      <c r="D1420" s="154">
        <v>2579.193359375</v>
      </c>
      <c r="E1420" s="165">
        <v>2579.193359375</v>
      </c>
    </row>
    <row r="1421" spans="1:5" ht="30">
      <c r="A1421" s="115" t="s">
        <v>2791</v>
      </c>
      <c r="B1421" s="125" t="s">
        <v>2792</v>
      </c>
      <c r="C1421" s="130" t="s">
        <v>154</v>
      </c>
      <c r="D1421" s="152">
        <v>54.436000823974609</v>
      </c>
      <c r="E1421" s="163">
        <v>54.436000823974609</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8.6568184196949005E-2</v>
      </c>
      <c r="E1424" s="169">
        <v>8.6568184196949005E-2</v>
      </c>
    </row>
    <row r="1425" spans="1:5" ht="30">
      <c r="A1425" s="115" t="s">
        <v>2799</v>
      </c>
      <c r="B1425" s="125" t="s">
        <v>2800</v>
      </c>
      <c r="C1425" s="130"/>
      <c r="D1425" s="151">
        <v>2.4876925945281982</v>
      </c>
      <c r="E1425" s="162">
        <v>2.4876925945281982</v>
      </c>
    </row>
    <row r="1426" spans="1:5" ht="30">
      <c r="A1426" s="115" t="s">
        <v>2801</v>
      </c>
      <c r="B1426" s="125" t="s">
        <v>2802</v>
      </c>
      <c r="C1426" s="130" t="s">
        <v>45</v>
      </c>
      <c r="D1426" s="152">
        <v>75</v>
      </c>
      <c r="E1426" s="163">
        <v>75</v>
      </c>
    </row>
    <row r="1427" spans="1:5" ht="30">
      <c r="A1427" s="115" t="s">
        <v>2803</v>
      </c>
      <c r="B1427" s="125" t="s">
        <v>2804</v>
      </c>
      <c r="C1427" s="130" t="s">
        <v>45</v>
      </c>
      <c r="D1427" s="152">
        <v>73.701896667480469</v>
      </c>
      <c r="E1427" s="163">
        <v>73.701896667480469</v>
      </c>
    </row>
    <row r="1428" spans="1:5" ht="30">
      <c r="A1428" s="115" t="s">
        <v>2805</v>
      </c>
      <c r="B1428" s="125" t="s">
        <v>2806</v>
      </c>
      <c r="C1428" s="130" t="s">
        <v>45</v>
      </c>
      <c r="D1428" s="152">
        <v>75.310699462890625</v>
      </c>
      <c r="E1428" s="163">
        <v>75.310699462890625</v>
      </c>
    </row>
    <row r="1429" spans="1:5" ht="30">
      <c r="A1429" s="115" t="s">
        <v>2807</v>
      </c>
      <c r="B1429" s="125" t="s">
        <v>2808</v>
      </c>
      <c r="C1429" s="130" t="s">
        <v>15</v>
      </c>
      <c r="D1429" s="154">
        <v>2016.515625</v>
      </c>
      <c r="E1429" s="165">
        <v>2016.515625</v>
      </c>
    </row>
    <row r="1430" spans="1:5" ht="30">
      <c r="A1430" s="115" t="s">
        <v>2809</v>
      </c>
      <c r="B1430" s="125" t="s">
        <v>2810</v>
      </c>
      <c r="C1430" s="130" t="s">
        <v>15</v>
      </c>
      <c r="D1430" s="154">
        <v>1915.6898193359375</v>
      </c>
      <c r="E1430" s="165">
        <v>1915.6898193359375</v>
      </c>
    </row>
    <row r="1431" spans="1:5" ht="30">
      <c r="A1431" s="115" t="s">
        <v>2811</v>
      </c>
      <c r="B1431" s="125" t="s">
        <v>2812</v>
      </c>
      <c r="C1431" s="130" t="s">
        <v>15</v>
      </c>
      <c r="D1431" s="156">
        <v>100.82581329345703</v>
      </c>
      <c r="E1431" s="167">
        <v>100.82581329345703</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0.51999998092651367</v>
      </c>
      <c r="E1434" s="169">
        <v>0.51999998092651367</v>
      </c>
    </row>
    <row r="1435" spans="1:5" ht="30">
      <c r="A1435" s="115" t="s">
        <v>2819</v>
      </c>
      <c r="B1435" s="125" t="s">
        <v>2820</v>
      </c>
      <c r="C1435" s="130" t="s">
        <v>50</v>
      </c>
      <c r="D1435" s="158">
        <v>0.51999998092651367</v>
      </c>
      <c r="E1435" s="169">
        <v>0.51999998092651367</v>
      </c>
    </row>
    <row r="1436" spans="1:5" ht="30">
      <c r="A1436" s="115" t="s">
        <v>2821</v>
      </c>
      <c r="B1436" s="125" t="s">
        <v>2822</v>
      </c>
      <c r="C1436" s="130" t="s">
        <v>42</v>
      </c>
      <c r="D1436" s="152">
        <v>82.296745300292969</v>
      </c>
      <c r="E1436" s="163">
        <v>82.296745300292969</v>
      </c>
    </row>
    <row r="1437" spans="1:5" ht="30">
      <c r="A1437" s="115" t="s">
        <v>2823</v>
      </c>
      <c r="B1437" s="125" t="s">
        <v>2824</v>
      </c>
      <c r="C1437" s="130" t="s">
        <v>20</v>
      </c>
      <c r="D1437" s="152">
        <v>61.763080596923828</v>
      </c>
      <c r="E1437" s="163">
        <v>61.763080596923828</v>
      </c>
    </row>
    <row r="1438" spans="1:5" ht="30">
      <c r="A1438" s="115" t="s">
        <v>2825</v>
      </c>
      <c r="B1438" s="125" t="s">
        <v>2826</v>
      </c>
      <c r="C1438" s="130" t="s">
        <v>280</v>
      </c>
      <c r="D1438" s="154">
        <v>2579.193359375</v>
      </c>
      <c r="E1438" s="165">
        <v>2579.193359375</v>
      </c>
    </row>
    <row r="1439" spans="1:5" ht="30">
      <c r="A1439" s="115" t="s">
        <v>2827</v>
      </c>
      <c r="B1439" s="125" t="s">
        <v>2828</v>
      </c>
      <c r="C1439" s="130" t="s">
        <v>50</v>
      </c>
      <c r="D1439" s="158">
        <v>0.50959998369216919</v>
      </c>
      <c r="E1439" s="169">
        <v>0.50959998369216919</v>
      </c>
    </row>
    <row r="1440" spans="1:5" ht="30">
      <c r="A1440" s="115" t="s">
        <v>2829</v>
      </c>
      <c r="B1440" s="125" t="s">
        <v>2830</v>
      </c>
      <c r="C1440" s="130" t="s">
        <v>20</v>
      </c>
      <c r="D1440" s="152">
        <v>61.763080596923828</v>
      </c>
      <c r="E1440" s="163">
        <v>61.763080596923828</v>
      </c>
    </row>
    <row r="1441" spans="1:5" ht="30">
      <c r="A1441" s="115" t="s">
        <v>2831</v>
      </c>
      <c r="B1441" s="125" t="s">
        <v>2832</v>
      </c>
      <c r="C1441" s="130" t="s">
        <v>280</v>
      </c>
      <c r="D1441" s="154">
        <v>2579.193359375</v>
      </c>
      <c r="E1441" s="165">
        <v>2579.193359375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2452.496826171875</v>
      </c>
      <c r="E1443" s="165">
        <v>2452.496826171875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61.944515228271484</v>
      </c>
      <c r="E1446" s="163">
        <v>61.944515228271484</v>
      </c>
    </row>
    <row r="1447" spans="1:5" ht="30">
      <c r="A1447" s="115" t="s">
        <v>2843</v>
      </c>
      <c r="B1447" s="125" t="s">
        <v>2844</v>
      </c>
      <c r="C1447" s="130" t="s">
        <v>280</v>
      </c>
      <c r="D1447" s="154">
        <v>2457.640625</v>
      </c>
      <c r="E1447" s="165">
        <v>2457.640625</v>
      </c>
    </row>
    <row r="1448" spans="1:5" ht="30">
      <c r="A1448" s="115" t="s">
        <v>2845</v>
      </c>
      <c r="B1448" s="125" t="s">
        <v>2846</v>
      </c>
      <c r="C1448" s="130"/>
      <c r="D1448" s="151">
        <v>1</v>
      </c>
      <c r="E1448" s="162">
        <v>1</v>
      </c>
    </row>
    <row r="1449" spans="1:5" ht="30">
      <c r="A1449" s="115" t="s">
        <v>2847</v>
      </c>
      <c r="B1449" s="125" t="s">
        <v>2848</v>
      </c>
      <c r="C1449" s="130" t="s">
        <v>154</v>
      </c>
      <c r="D1449" s="156">
        <v>156.35598754882813</v>
      </c>
      <c r="E1449" s="167">
        <v>156.35598754882813</v>
      </c>
    </row>
    <row r="1450" spans="1:5" ht="30">
      <c r="A1450" s="115" t="s">
        <v>2849</v>
      </c>
      <c r="B1450" s="125" t="s">
        <v>2850</v>
      </c>
      <c r="C1450" s="130" t="s">
        <v>332</v>
      </c>
      <c r="D1450" s="151">
        <v>1.6268210411071777</v>
      </c>
      <c r="E1450" s="162">
        <v>1.6268210411071777</v>
      </c>
    </row>
    <row r="1451" spans="1:5" ht="30">
      <c r="A1451" s="115" t="s">
        <v>2851</v>
      </c>
      <c r="B1451" s="125" t="s">
        <v>2852</v>
      </c>
      <c r="C1451" s="130" t="s">
        <v>118</v>
      </c>
      <c r="D1451" s="152">
        <v>96.111358642578125</v>
      </c>
      <c r="E1451" s="163">
        <v>96.111358642578125</v>
      </c>
    </row>
    <row r="1452" spans="1:5" ht="30">
      <c r="A1452" s="115" t="s">
        <v>2853</v>
      </c>
      <c r="B1452" s="125" t="s">
        <v>2854</v>
      </c>
      <c r="C1452" s="130" t="s">
        <v>2855</v>
      </c>
      <c r="D1452" s="154">
        <v>1356.8961181640625</v>
      </c>
      <c r="E1452" s="165">
        <v>1356.8961181640625</v>
      </c>
    </row>
    <row r="1453" spans="1:5" ht="30">
      <c r="A1453" s="115" t="s">
        <v>2856</v>
      </c>
      <c r="B1453" s="125" t="s">
        <v>2857</v>
      </c>
      <c r="C1453" s="130" t="s">
        <v>2855</v>
      </c>
      <c r="D1453" s="156">
        <v>381.63070678710937</v>
      </c>
      <c r="E1453" s="167">
        <v>381.63070678710937</v>
      </c>
    </row>
    <row r="1454" spans="1:5" ht="30">
      <c r="A1454" s="115" t="s">
        <v>2858</v>
      </c>
      <c r="B1454" s="125" t="s">
        <v>2859</v>
      </c>
      <c r="C1454" s="130" t="s">
        <v>280</v>
      </c>
      <c r="D1454" s="151">
        <v>3.9954943656921387</v>
      </c>
      <c r="E1454" s="162">
        <v>3.9954943656921387</v>
      </c>
    </row>
    <row r="1455" spans="1:5" ht="30">
      <c r="A1455" s="115" t="s">
        <v>2860</v>
      </c>
      <c r="B1455" s="125" t="s">
        <v>2861</v>
      </c>
      <c r="C1455" s="130" t="s">
        <v>280</v>
      </c>
      <c r="D1455" s="151">
        <v>5.101740837097168</v>
      </c>
      <c r="E1455" s="162">
        <v>5.101740837097168</v>
      </c>
    </row>
    <row r="1456" spans="1:5" ht="30">
      <c r="A1456" s="115" t="s">
        <v>2862</v>
      </c>
      <c r="B1456" s="125" t="s">
        <v>2863</v>
      </c>
      <c r="C1456" s="130" t="s">
        <v>332</v>
      </c>
      <c r="D1456" s="158">
        <v>0.19714733958244324</v>
      </c>
      <c r="E1456" s="169">
        <v>0.19714733958244324</v>
      </c>
    </row>
    <row r="1457" spans="1:5" ht="30">
      <c r="A1457" s="115" t="s">
        <v>2864</v>
      </c>
      <c r="B1457" s="125" t="s">
        <v>2865</v>
      </c>
      <c r="C1457" s="130"/>
      <c r="D1457" s="151">
        <v>3.2877416610717773</v>
      </c>
      <c r="E1457" s="162">
        <v>3.2877416610717773</v>
      </c>
    </row>
    <row r="1458" spans="1:5" ht="30">
      <c r="A1458" s="115" t="s">
        <v>2866</v>
      </c>
      <c r="B1458" s="125" t="s">
        <v>2867</v>
      </c>
      <c r="C1458" s="130" t="s">
        <v>45</v>
      </c>
      <c r="D1458" s="152">
        <v>75</v>
      </c>
      <c r="E1458" s="163">
        <v>75</v>
      </c>
    </row>
    <row r="1459" spans="1:5" ht="30">
      <c r="A1459" s="115" t="s">
        <v>2868</v>
      </c>
      <c r="B1459" s="125" t="s">
        <v>2869</v>
      </c>
      <c r="C1459" s="130" t="s">
        <v>45</v>
      </c>
      <c r="D1459" s="152">
        <v>68.750694274902344</v>
      </c>
      <c r="E1459" s="163">
        <v>68.750694274902344</v>
      </c>
    </row>
    <row r="1460" spans="1:5" ht="30">
      <c r="A1460" s="115" t="s">
        <v>2870</v>
      </c>
      <c r="B1460" s="125" t="s">
        <v>2871</v>
      </c>
      <c r="C1460" s="130" t="s">
        <v>45</v>
      </c>
      <c r="D1460" s="152">
        <v>72.177635192871094</v>
      </c>
      <c r="E1460" s="163">
        <v>72.177635192871094</v>
      </c>
    </row>
    <row r="1461" spans="1:5" ht="30">
      <c r="A1461" s="115" t="s">
        <v>2872</v>
      </c>
      <c r="B1461" s="125" t="s">
        <v>2873</v>
      </c>
      <c r="C1461" s="130" t="s">
        <v>15</v>
      </c>
      <c r="D1461" s="154">
        <v>2105.139404296875</v>
      </c>
      <c r="E1461" s="165">
        <v>2105.139404296875</v>
      </c>
    </row>
    <row r="1462" spans="1:5" ht="30">
      <c r="A1462" s="115" t="s">
        <v>2874</v>
      </c>
      <c r="B1462" s="125" t="s">
        <v>2875</v>
      </c>
      <c r="C1462" s="130" t="s">
        <v>15</v>
      </c>
      <c r="D1462" s="154">
        <v>1999.8824462890625</v>
      </c>
      <c r="E1462" s="165">
        <v>1999.8824462890625</v>
      </c>
    </row>
    <row r="1463" spans="1:5" ht="30">
      <c r="A1463" s="115" t="s">
        <v>2876</v>
      </c>
      <c r="B1463" s="125" t="s">
        <v>2877</v>
      </c>
      <c r="C1463" s="130" t="s">
        <v>15</v>
      </c>
      <c r="D1463" s="156">
        <v>105.25699615478516</v>
      </c>
      <c r="E1463" s="167">
        <v>105.25699615478516</v>
      </c>
    </row>
    <row r="1464" spans="1:5" ht="30">
      <c r="A1464" s="115" t="s">
        <v>2878</v>
      </c>
      <c r="B1464" s="125" t="s">
        <v>2879</v>
      </c>
      <c r="C1464" s="130" t="s">
        <v>332</v>
      </c>
      <c r="D1464" s="152">
        <v>18.303443908691406</v>
      </c>
      <c r="E1464" s="163">
        <v>18.303443908691406</v>
      </c>
    </row>
    <row r="1465" spans="1:5" ht="30">
      <c r="A1465" s="115" t="s">
        <v>2880</v>
      </c>
      <c r="B1465" s="125" t="s">
        <v>2881</v>
      </c>
      <c r="C1465" s="130" t="s">
        <v>20</v>
      </c>
      <c r="D1465" s="151">
        <v>2.4044225215911865</v>
      </c>
      <c r="E1465" s="162">
        <v>2.4044225215911865</v>
      </c>
    </row>
    <row r="1466" spans="1:5" ht="30">
      <c r="A1466" s="115" t="s">
        <v>2882</v>
      </c>
      <c r="B1466" s="125" t="s">
        <v>2883</v>
      </c>
      <c r="C1466" s="130" t="s">
        <v>50</v>
      </c>
      <c r="D1466" s="152">
        <v>60.384616851806641</v>
      </c>
      <c r="E1466" s="163">
        <v>60.384616851806641</v>
      </c>
    </row>
    <row r="1467" spans="1:5" ht="30">
      <c r="A1467" s="115" t="s">
        <v>2884</v>
      </c>
      <c r="B1467" s="125" t="s">
        <v>2885</v>
      </c>
      <c r="C1467" s="130" t="s">
        <v>50</v>
      </c>
      <c r="D1467" s="151">
        <v>7.2299995422363281</v>
      </c>
      <c r="E1467" s="162">
        <v>7.2299995422363281</v>
      </c>
    </row>
    <row r="1468" spans="1:5" ht="30">
      <c r="A1468" s="115" t="s">
        <v>2886</v>
      </c>
      <c r="B1468" s="125" t="s">
        <v>2887</v>
      </c>
      <c r="C1468" s="130" t="s">
        <v>42</v>
      </c>
      <c r="D1468" s="156">
        <v>526.10595703125</v>
      </c>
      <c r="E1468" s="167">
        <v>526.10595703125</v>
      </c>
    </row>
    <row r="1469" spans="1:5" ht="30">
      <c r="A1469" s="115" t="s">
        <v>2888</v>
      </c>
      <c r="B1469" s="125" t="s">
        <v>2889</v>
      </c>
      <c r="C1469" s="130" t="s">
        <v>42</v>
      </c>
      <c r="D1469" s="156">
        <v>501.11782836914063</v>
      </c>
      <c r="E1469" s="167">
        <v>501.11782836914063</v>
      </c>
    </row>
    <row r="1470" spans="1:5" ht="30">
      <c r="A1470" s="115" t="s">
        <v>2890</v>
      </c>
      <c r="B1470" s="125" t="s">
        <v>2891</v>
      </c>
      <c r="C1470" s="130" t="s">
        <v>280</v>
      </c>
      <c r="D1470" s="153">
        <v>3484.42724609375</v>
      </c>
      <c r="E1470" s="164">
        <v>3484.42724609375</v>
      </c>
    </row>
    <row r="1471" spans="1:5" ht="30">
      <c r="A1471" s="115" t="s">
        <v>2892</v>
      </c>
      <c r="B1471" s="125" t="s">
        <v>2893</v>
      </c>
      <c r="C1471" s="130" t="s">
        <v>332</v>
      </c>
      <c r="D1471" s="152">
        <v>18.303443908691406</v>
      </c>
      <c r="E1471" s="163">
        <v>18.303443908691406</v>
      </c>
    </row>
    <row r="1472" spans="1:5" ht="30">
      <c r="A1472" s="115" t="s">
        <v>2894</v>
      </c>
      <c r="B1472" s="125" t="s">
        <v>2895</v>
      </c>
      <c r="C1472" s="130" t="s">
        <v>20</v>
      </c>
      <c r="D1472" s="158">
        <v>0.3261338472366333</v>
      </c>
      <c r="E1472" s="169">
        <v>0.3261338472366333</v>
      </c>
    </row>
    <row r="1473" spans="1:5" ht="30">
      <c r="A1473" s="115" t="s">
        <v>2896</v>
      </c>
      <c r="B1473" s="125" t="s">
        <v>2897</v>
      </c>
      <c r="C1473" s="130" t="s">
        <v>50</v>
      </c>
      <c r="D1473" s="151">
        <v>7.2299995422363281</v>
      </c>
      <c r="E1473" s="162">
        <v>7.2299995422363281</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501.11782836914063</v>
      </c>
      <c r="E1475" s="167">
        <v>501.11782836914063</v>
      </c>
    </row>
    <row r="1476" spans="1:5" ht="30">
      <c r="A1476" s="115" t="s">
        <v>2902</v>
      </c>
      <c r="B1476" s="125" t="s">
        <v>2903</v>
      </c>
      <c r="C1476" s="130" t="s">
        <v>42</v>
      </c>
      <c r="D1476" s="156">
        <v>498.04150390625</v>
      </c>
      <c r="E1476" s="167">
        <v>498.04150390625</v>
      </c>
    </row>
    <row r="1477" spans="1:5" ht="30">
      <c r="A1477" s="115" t="s">
        <v>2904</v>
      </c>
      <c r="B1477" s="125" t="s">
        <v>2905</v>
      </c>
      <c r="C1477" s="130" t="s">
        <v>280</v>
      </c>
      <c r="D1477" s="153">
        <v>3484.42724609375</v>
      </c>
      <c r="E1477" s="164">
        <v>3484.42724609375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0.3261338472366333</v>
      </c>
      <c r="E1480" s="169">
        <v>0.3261338472366333</v>
      </c>
    </row>
    <row r="1481" spans="1:5" ht="30">
      <c r="A1481" s="115" t="s">
        <v>2904</v>
      </c>
      <c r="B1481" s="125" t="s">
        <v>2911</v>
      </c>
      <c r="C1481" s="130" t="s">
        <v>280</v>
      </c>
      <c r="D1481" s="153">
        <v>3484.42724609375</v>
      </c>
      <c r="E1481" s="164">
        <v>3484.42724609375</v>
      </c>
    </row>
    <row r="1482" spans="1:5" ht="30">
      <c r="A1482" s="115" t="s">
        <v>2912</v>
      </c>
      <c r="B1482" s="125" t="s">
        <v>2913</v>
      </c>
      <c r="C1482" s="130" t="s">
        <v>20</v>
      </c>
      <c r="D1482" s="155">
        <v>0</v>
      </c>
      <c r="E1482" s="166">
        <v>0</v>
      </c>
    </row>
    <row r="1483" spans="1:5" ht="30">
      <c r="A1483" s="115" t="s">
        <v>2914</v>
      </c>
      <c r="B1483" s="125" t="s">
        <v>2915</v>
      </c>
      <c r="C1483" s="130" t="s">
        <v>20</v>
      </c>
      <c r="D1483" s="158">
        <v>7.4449360370635986E-2</v>
      </c>
      <c r="E1483" s="169">
        <v>7.4449360370635986E-2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0.10574833303689957</v>
      </c>
      <c r="E1487" s="169">
        <v>0.10574833303689957</v>
      </c>
    </row>
    <row r="1488" spans="1:5" ht="30">
      <c r="A1488" s="115" t="s">
        <v>2924</v>
      </c>
      <c r="B1488" s="125" t="s">
        <v>2925</v>
      </c>
      <c r="C1488" s="130" t="s">
        <v>45</v>
      </c>
      <c r="D1488" s="152">
        <v>88.148719787597656</v>
      </c>
      <c r="E1488" s="163">
        <v>88.148719787597656</v>
      </c>
    </row>
    <row r="1489" spans="1:5" ht="30">
      <c r="A1489" s="115" t="s">
        <v>2926</v>
      </c>
      <c r="B1489" s="125" t="s">
        <v>2927</v>
      </c>
      <c r="C1489" s="130" t="s">
        <v>45</v>
      </c>
      <c r="D1489" s="152">
        <v>79.752838134765625</v>
      </c>
      <c r="E1489" s="163">
        <v>79.752838134765625</v>
      </c>
    </row>
    <row r="1490" spans="1:5">
      <c r="A1490" s="115" t="s">
        <v>2928</v>
      </c>
      <c r="B1490" s="125" t="s">
        <v>2929</v>
      </c>
      <c r="C1490" s="130" t="s">
        <v>2930</v>
      </c>
      <c r="D1490" s="152">
        <v>66.549591064453125</v>
      </c>
      <c r="E1490" s="163">
        <v>66.549591064453125</v>
      </c>
    </row>
    <row r="1491" spans="1:5">
      <c r="A1491" s="115" t="s">
        <v>2931</v>
      </c>
      <c r="B1491" s="125" t="s">
        <v>2932</v>
      </c>
      <c r="C1491" s="130" t="s">
        <v>2930</v>
      </c>
      <c r="D1491" s="152">
        <v>73.555526733398438</v>
      </c>
      <c r="E1491" s="163">
        <v>73.555526733398438</v>
      </c>
    </row>
    <row r="1492" spans="1:5">
      <c r="A1492" s="115" t="s">
        <v>2933</v>
      </c>
      <c r="B1492" s="125" t="s">
        <v>2934</v>
      </c>
      <c r="C1492" s="130" t="s">
        <v>20</v>
      </c>
      <c r="D1492" s="152">
        <v>15.808704376220703</v>
      </c>
      <c r="E1492" s="163">
        <v>15.808704376220703</v>
      </c>
    </row>
    <row r="1493" spans="1:5" ht="30">
      <c r="A1493" s="115" t="s">
        <v>2935</v>
      </c>
      <c r="B1493" s="125" t="s">
        <v>2936</v>
      </c>
      <c r="C1493" s="130" t="s">
        <v>15</v>
      </c>
      <c r="D1493" s="153">
        <v>58662.6171875</v>
      </c>
      <c r="E1493" s="164">
        <v>58662.6171875</v>
      </c>
    </row>
    <row r="1494" spans="1:5">
      <c r="A1494" s="115" t="s">
        <v>2937</v>
      </c>
      <c r="B1494" s="125" t="s">
        <v>2938</v>
      </c>
      <c r="C1494" s="130" t="s">
        <v>50</v>
      </c>
      <c r="D1494" s="152">
        <v>78.5</v>
      </c>
      <c r="E1494" s="163">
        <v>78.5</v>
      </c>
    </row>
    <row r="1495" spans="1:5">
      <c r="A1495" s="115" t="s">
        <v>2939</v>
      </c>
      <c r="B1495" s="125" t="s">
        <v>2940</v>
      </c>
      <c r="C1495" s="130" t="s">
        <v>42</v>
      </c>
      <c r="D1495" s="156">
        <v>534</v>
      </c>
      <c r="E1495" s="167">
        <v>534</v>
      </c>
    </row>
    <row r="1496" spans="1:5">
      <c r="A1496" s="115" t="s">
        <v>2941</v>
      </c>
      <c r="B1496" s="125" t="s">
        <v>2942</v>
      </c>
      <c r="C1496" s="130" t="s">
        <v>20</v>
      </c>
      <c r="D1496" s="152">
        <v>82.675033569335938</v>
      </c>
      <c r="E1496" s="163">
        <v>82.675033569335938</v>
      </c>
    </row>
    <row r="1497" spans="1:5">
      <c r="A1497" s="115" t="s">
        <v>2943</v>
      </c>
      <c r="B1497" s="125" t="s">
        <v>2944</v>
      </c>
      <c r="C1497" s="130" t="s">
        <v>280</v>
      </c>
      <c r="D1497" s="153">
        <v>3484.42724609375</v>
      </c>
      <c r="E1497" s="164">
        <v>3484.42724609375</v>
      </c>
    </row>
    <row r="1498" spans="1:5">
      <c r="A1498" s="115" t="s">
        <v>2945</v>
      </c>
      <c r="B1498" s="125" t="s">
        <v>2946</v>
      </c>
      <c r="C1498" s="130" t="s">
        <v>50</v>
      </c>
      <c r="D1498" s="152">
        <v>83.709381103515625</v>
      </c>
      <c r="E1498" s="163">
        <v>83.709381103515625</v>
      </c>
    </row>
    <row r="1499" spans="1:5">
      <c r="A1499" s="115" t="s">
        <v>2947</v>
      </c>
      <c r="B1499" s="125" t="s">
        <v>2948</v>
      </c>
      <c r="C1499" s="130" t="s">
        <v>42</v>
      </c>
      <c r="D1499" s="156">
        <v>222.58811950683594</v>
      </c>
      <c r="E1499" s="167">
        <v>222.58811950683594</v>
      </c>
    </row>
    <row r="1500" spans="1:5">
      <c r="A1500" s="115" t="s">
        <v>2949</v>
      </c>
      <c r="B1500" s="125" t="s">
        <v>2950</v>
      </c>
      <c r="C1500" s="130" t="s">
        <v>20</v>
      </c>
      <c r="D1500" s="152">
        <v>76.775169372558594</v>
      </c>
      <c r="E1500" s="163">
        <v>76.775169372558594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67.783645629882812</v>
      </c>
      <c r="E1504" s="163">
        <v>67.783645629882812</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3.059040941298008E-2</v>
      </c>
      <c r="E1511" s="169">
        <v>3.059040941298008E-2</v>
      </c>
    </row>
    <row r="1512" spans="1:5" ht="45">
      <c r="A1512" s="115" t="s">
        <v>2974</v>
      </c>
      <c r="B1512" s="125" t="s">
        <v>2975</v>
      </c>
      <c r="C1512" s="130" t="s">
        <v>154</v>
      </c>
      <c r="D1512" s="152">
        <v>16.377887725830078</v>
      </c>
      <c r="E1512" s="163">
        <v>16.377887725830078</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53082.35546875</v>
      </c>
      <c r="E1528" s="164">
        <v>53082.35546875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67.783645629882812</v>
      </c>
      <c r="E1531" s="163">
        <v>67.783645629882812</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3.059040941298008E-2</v>
      </c>
      <c r="E1538" s="169">
        <v>3.059040941298008E-2</v>
      </c>
    </row>
    <row r="1539" spans="1:5" ht="60">
      <c r="A1539" s="115" t="s">
        <v>3030</v>
      </c>
      <c r="B1539" s="125" t="s">
        <v>3031</v>
      </c>
      <c r="C1539" s="130" t="s">
        <v>154</v>
      </c>
      <c r="D1539" s="152">
        <v>15.766194343566895</v>
      </c>
      <c r="E1539" s="163">
        <v>15.766194343566895</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53082.35546875</v>
      </c>
      <c r="E1555" s="164">
        <v>53082.35546875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45.189094543457031</v>
      </c>
      <c r="E1558" s="163">
        <v>45.189094543457031</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2.0393604412674904E-2</v>
      </c>
      <c r="E1565" s="169">
        <v>2.0393604412674904E-2</v>
      </c>
    </row>
    <row r="1566" spans="1:5" ht="45">
      <c r="A1566" s="115" t="s">
        <v>3084</v>
      </c>
      <c r="B1566" s="125" t="s">
        <v>3085</v>
      </c>
      <c r="C1566" s="130" t="s">
        <v>154</v>
      </c>
      <c r="D1566" s="152">
        <v>10.324308395385742</v>
      </c>
      <c r="E1566" s="163">
        <v>10.324308395385742</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35388.23828125</v>
      </c>
      <c r="E1582" s="164">
        <v>35388.23828125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812.0999755859375</v>
      </c>
      <c r="E1584" s="167">
        <v>812.0999755859375</v>
      </c>
    </row>
    <row r="1585" spans="1:5" ht="60">
      <c r="A1585" s="115" t="s">
        <v>3122</v>
      </c>
      <c r="B1585" s="125" t="s">
        <v>3123</v>
      </c>
      <c r="C1585" s="130" t="s">
        <v>20</v>
      </c>
      <c r="D1585" s="156">
        <v>128.23490905761719</v>
      </c>
      <c r="E1585" s="167">
        <v>128.23490905761719</v>
      </c>
    </row>
    <row r="1586" spans="1:5" ht="60">
      <c r="A1586" s="115" t="s">
        <v>3124</v>
      </c>
      <c r="B1586" s="125" t="s">
        <v>3125</v>
      </c>
      <c r="C1586" s="130" t="s">
        <v>20</v>
      </c>
      <c r="D1586" s="158">
        <v>0.44782423973083496</v>
      </c>
      <c r="E1586" s="169">
        <v>0.44782423973083496</v>
      </c>
    </row>
    <row r="1587" spans="1:5" ht="60">
      <c r="A1587" s="115" t="s">
        <v>3126</v>
      </c>
      <c r="B1587" s="125" t="s">
        <v>3127</v>
      </c>
      <c r="C1587" s="130" t="s">
        <v>280</v>
      </c>
      <c r="D1587" s="156">
        <v>871.060546875</v>
      </c>
      <c r="E1587" s="167">
        <v>871.060546875</v>
      </c>
    </row>
    <row r="1588" spans="1:5" ht="60">
      <c r="A1588" s="115" t="s">
        <v>3128</v>
      </c>
      <c r="B1588" s="125" t="s">
        <v>3129</v>
      </c>
      <c r="C1588" s="130" t="s">
        <v>45</v>
      </c>
      <c r="D1588" s="155">
        <v>0</v>
      </c>
      <c r="E1588" s="166">
        <v>0</v>
      </c>
    </row>
    <row r="1589" spans="1:5" ht="60">
      <c r="A1589" s="115" t="s">
        <v>3130</v>
      </c>
      <c r="B1589" s="125" t="s">
        <v>3131</v>
      </c>
      <c r="C1589" s="130" t="s">
        <v>285</v>
      </c>
      <c r="D1589" s="151">
        <v>1.7895267009735107</v>
      </c>
      <c r="E1589" s="162">
        <v>1.7895267009735107</v>
      </c>
    </row>
    <row r="1590" spans="1:5" ht="60">
      <c r="A1590" s="115" t="s">
        <v>3132</v>
      </c>
      <c r="B1590" s="125" t="s">
        <v>3133</v>
      </c>
      <c r="C1590" s="130" t="s">
        <v>280</v>
      </c>
      <c r="D1590" s="156">
        <v>935.4066162109375</v>
      </c>
      <c r="E1590" s="167">
        <v>935.4066162109375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26.249225616455078</v>
      </c>
      <c r="E1592" s="163">
        <v>26.249225616455078</v>
      </c>
    </row>
    <row r="1593" spans="1:5" ht="60">
      <c r="A1593" s="115" t="s">
        <v>3138</v>
      </c>
      <c r="B1593" s="125" t="s">
        <v>3139</v>
      </c>
      <c r="C1593" s="130" t="s">
        <v>154</v>
      </c>
      <c r="D1593" s="156">
        <v>112.44889068603516</v>
      </c>
      <c r="E1593" s="167">
        <v>112.44889068603516</v>
      </c>
    </row>
    <row r="1594" spans="1:5" ht="60">
      <c r="A1594" s="115" t="s">
        <v>3140</v>
      </c>
      <c r="B1594" s="125" t="s">
        <v>3141</v>
      </c>
      <c r="C1594" s="130" t="s">
        <v>2978</v>
      </c>
      <c r="D1594" s="158">
        <v>0.31677350401878357</v>
      </c>
      <c r="E1594" s="169">
        <v>0.31677350401878357</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99776.1640625</v>
      </c>
      <c r="E1609" s="164">
        <v>99776.1640625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658.19915771484375</v>
      </c>
      <c r="E1611" s="167">
        <v>658.19915771484375</v>
      </c>
    </row>
    <row r="1612" spans="1:5" ht="60">
      <c r="A1612" s="115" t="s">
        <v>3176</v>
      </c>
      <c r="B1612" s="125" t="s">
        <v>3177</v>
      </c>
      <c r="C1612" s="130" t="s">
        <v>20</v>
      </c>
      <c r="D1612" s="156">
        <v>128.23490905761719</v>
      </c>
      <c r="E1612" s="167">
        <v>128.23490905761719</v>
      </c>
    </row>
    <row r="1613" spans="1:5" ht="60">
      <c r="A1613" s="115" t="s">
        <v>3178</v>
      </c>
      <c r="B1613" s="125" t="s">
        <v>3179</v>
      </c>
      <c r="C1613" s="130" t="s">
        <v>20</v>
      </c>
      <c r="D1613" s="158">
        <v>0.44782423973083496</v>
      </c>
      <c r="E1613" s="169">
        <v>0.44782423973083496</v>
      </c>
    </row>
    <row r="1614" spans="1:5" ht="60">
      <c r="A1614" s="115" t="s">
        <v>3180</v>
      </c>
      <c r="B1614" s="125" t="s">
        <v>3181</v>
      </c>
      <c r="C1614" s="130" t="s">
        <v>280</v>
      </c>
      <c r="D1614" s="156">
        <v>678.8970947265625</v>
      </c>
      <c r="E1614" s="167">
        <v>678.8970947265625</v>
      </c>
    </row>
    <row r="1615" spans="1:5" ht="60">
      <c r="A1615" s="115" t="s">
        <v>3182</v>
      </c>
      <c r="B1615" s="125" t="s">
        <v>3183</v>
      </c>
      <c r="C1615" s="130" t="s">
        <v>45</v>
      </c>
      <c r="D1615" s="155">
        <v>0</v>
      </c>
      <c r="E1615" s="166">
        <v>0</v>
      </c>
    </row>
    <row r="1616" spans="1:5" ht="60">
      <c r="A1616" s="115" t="s">
        <v>3184</v>
      </c>
      <c r="B1616" s="125" t="s">
        <v>3185</v>
      </c>
      <c r="C1616" s="130" t="s">
        <v>285</v>
      </c>
      <c r="D1616" s="151">
        <v>1.5940364599227905</v>
      </c>
      <c r="E1616" s="162">
        <v>1.5940364599227905</v>
      </c>
    </row>
    <row r="1617" spans="1:5" ht="60">
      <c r="A1617" s="115" t="s">
        <v>3186</v>
      </c>
      <c r="B1617" s="125" t="s">
        <v>3187</v>
      </c>
      <c r="C1617" s="130" t="s">
        <v>280</v>
      </c>
      <c r="D1617" s="156">
        <v>737.86920166015625</v>
      </c>
      <c r="E1617" s="167">
        <v>737.86920166015625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26.249225616455078</v>
      </c>
      <c r="E1619" s="163">
        <v>26.249225616455078</v>
      </c>
    </row>
    <row r="1620" spans="1:5" ht="60">
      <c r="A1620" s="115" t="s">
        <v>3192</v>
      </c>
      <c r="B1620" s="125" t="s">
        <v>3193</v>
      </c>
      <c r="C1620" s="130" t="s">
        <v>154</v>
      </c>
      <c r="D1620" s="152">
        <v>96.745399475097656</v>
      </c>
      <c r="E1620" s="163">
        <v>96.745399475097656</v>
      </c>
    </row>
    <row r="1621" spans="1:5" ht="60">
      <c r="A1621" s="115" t="s">
        <v>3194</v>
      </c>
      <c r="B1621" s="125" t="s">
        <v>3195</v>
      </c>
      <c r="C1621" s="130" t="s">
        <v>2978</v>
      </c>
      <c r="D1621" s="158">
        <v>0.36819148063659668</v>
      </c>
      <c r="E1621" s="169">
        <v>0.36819148063659668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99776.1640625</v>
      </c>
      <c r="E1636" s="164">
        <v>99776.1640625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422.9525146484375</v>
      </c>
      <c r="E1638" s="167">
        <v>422.9525146484375</v>
      </c>
    </row>
    <row r="1639" spans="1:5" ht="60">
      <c r="A1639" s="115" t="s">
        <v>3230</v>
      </c>
      <c r="B1639" s="125" t="s">
        <v>3231</v>
      </c>
      <c r="C1639" s="130" t="s">
        <v>20</v>
      </c>
      <c r="D1639" s="156">
        <v>128.23490905761719</v>
      </c>
      <c r="E1639" s="167">
        <v>128.23490905761719</v>
      </c>
    </row>
    <row r="1640" spans="1:5" ht="60">
      <c r="A1640" s="115" t="s">
        <v>3232</v>
      </c>
      <c r="B1640" s="125" t="s">
        <v>3233</v>
      </c>
      <c r="C1640" s="130" t="s">
        <v>20</v>
      </c>
      <c r="D1640" s="158">
        <v>0.44782423973083496</v>
      </c>
      <c r="E1640" s="169">
        <v>0.44782423973083496</v>
      </c>
    </row>
    <row r="1641" spans="1:5" ht="60">
      <c r="A1641" s="115" t="s">
        <v>3234</v>
      </c>
      <c r="B1641" s="125" t="s">
        <v>3235</v>
      </c>
      <c r="C1641" s="130" t="s">
        <v>280</v>
      </c>
      <c r="D1641" s="156">
        <v>391.63845825195312</v>
      </c>
      <c r="E1641" s="167">
        <v>391.63845825195312</v>
      </c>
    </row>
    <row r="1642" spans="1:5" ht="60">
      <c r="A1642" s="115" t="s">
        <v>3236</v>
      </c>
      <c r="B1642" s="125" t="s">
        <v>3237</v>
      </c>
      <c r="C1642" s="130" t="s">
        <v>45</v>
      </c>
      <c r="D1642" s="155">
        <v>0</v>
      </c>
      <c r="E1642" s="166">
        <v>0</v>
      </c>
    </row>
    <row r="1643" spans="1:5" ht="60">
      <c r="A1643" s="115" t="s">
        <v>3238</v>
      </c>
      <c r="B1643" s="125" t="s">
        <v>3239</v>
      </c>
      <c r="C1643" s="130" t="s">
        <v>285</v>
      </c>
      <c r="D1643" s="151">
        <v>1.2378681898117065</v>
      </c>
      <c r="E1643" s="162">
        <v>1.2378681898117065</v>
      </c>
    </row>
    <row r="1644" spans="1:5" ht="60">
      <c r="A1644" s="115" t="s">
        <v>3240</v>
      </c>
      <c r="B1644" s="125" t="s">
        <v>3241</v>
      </c>
      <c r="C1644" s="130" t="s">
        <v>280</v>
      </c>
      <c r="D1644" s="156">
        <v>449.07418823242187</v>
      </c>
      <c r="E1644" s="167">
        <v>449.07418823242187</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26.249225616455078</v>
      </c>
      <c r="E1646" s="163">
        <v>26.249225616455078</v>
      </c>
    </row>
    <row r="1647" spans="1:5" ht="60">
      <c r="A1647" s="115" t="s">
        <v>3246</v>
      </c>
      <c r="B1647" s="125" t="s">
        <v>3247</v>
      </c>
      <c r="C1647" s="130" t="s">
        <v>154</v>
      </c>
      <c r="D1647" s="152">
        <v>72.4913330078125</v>
      </c>
      <c r="E1647" s="163">
        <v>72.4913330078125</v>
      </c>
    </row>
    <row r="1648" spans="1:5" ht="60">
      <c r="A1648" s="115" t="s">
        <v>3248</v>
      </c>
      <c r="B1648" s="125" t="s">
        <v>3249</v>
      </c>
      <c r="C1648" s="130" t="s">
        <v>2978</v>
      </c>
      <c r="D1648" s="158">
        <v>0.4913804829120636</v>
      </c>
      <c r="E1648" s="169">
        <v>0.4913804829120636</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99776.1640625</v>
      </c>
      <c r="E1663" s="164">
        <v>99776.1640625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45.189094543457031</v>
      </c>
      <c r="E1666" s="163">
        <v>45.189094543457031</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2.0393604412674904E-2</v>
      </c>
      <c r="E1673" s="169">
        <v>2.0393604412674904E-2</v>
      </c>
    </row>
    <row r="1674" spans="1:5" ht="60">
      <c r="A1674" s="115" t="s">
        <v>3300</v>
      </c>
      <c r="B1674" s="125" t="s">
        <v>3301</v>
      </c>
      <c r="C1674" s="130" t="s">
        <v>154</v>
      </c>
      <c r="D1674" s="152">
        <v>20.266250610351562</v>
      </c>
      <c r="E1674" s="163">
        <v>20.266250610351562</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35388.23828125</v>
      </c>
      <c r="E1690" s="164">
        <v>35388.23828125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67.783645629882812</v>
      </c>
      <c r="E1693" s="163">
        <v>67.783645629882812</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3.059040941298008E-2</v>
      </c>
      <c r="E1700" s="169">
        <v>3.059040941298008E-2</v>
      </c>
    </row>
    <row r="1701" spans="1:5" ht="60">
      <c r="A1701" s="115" t="s">
        <v>3354</v>
      </c>
      <c r="B1701" s="125" t="s">
        <v>3355</v>
      </c>
      <c r="C1701" s="130" t="s">
        <v>154</v>
      </c>
      <c r="D1701" s="152">
        <v>31.197795867919922</v>
      </c>
      <c r="E1701" s="163">
        <v>31.197795867919922</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53082.35546875</v>
      </c>
      <c r="E1717" s="164">
        <v>53082.35546875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45.189094543457031</v>
      </c>
      <c r="E1720" s="163">
        <v>45.189094543457031</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2.0393604412674904E-2</v>
      </c>
      <c r="E1727" s="169">
        <v>2.0393604412674904E-2</v>
      </c>
    </row>
    <row r="1728" spans="1:5" ht="60">
      <c r="A1728" s="115" t="s">
        <v>3408</v>
      </c>
      <c r="B1728" s="125" t="s">
        <v>3409</v>
      </c>
      <c r="C1728" s="130" t="s">
        <v>154</v>
      </c>
      <c r="D1728" s="152">
        <v>10.337978363037109</v>
      </c>
      <c r="E1728" s="163">
        <v>10.337978363037109</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35388.23828125</v>
      </c>
      <c r="E1744" s="164">
        <v>35388.23828125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354.23818969726562</v>
      </c>
      <c r="E1746" s="167">
        <v>354.23818969726562</v>
      </c>
    </row>
    <row r="1747" spans="1:5" ht="60">
      <c r="A1747" s="115" t="s">
        <v>3446</v>
      </c>
      <c r="B1747" s="125" t="s">
        <v>3447</v>
      </c>
      <c r="C1747" s="130" t="s">
        <v>20</v>
      </c>
      <c r="D1747" s="156">
        <v>128.23490905761719</v>
      </c>
      <c r="E1747" s="167">
        <v>128.23490905761719</v>
      </c>
    </row>
    <row r="1748" spans="1:5" ht="60">
      <c r="A1748" s="115" t="s">
        <v>3448</v>
      </c>
      <c r="B1748" s="125" t="s">
        <v>3449</v>
      </c>
      <c r="C1748" s="130" t="s">
        <v>20</v>
      </c>
      <c r="D1748" s="158">
        <v>0.44782423973083496</v>
      </c>
      <c r="E1748" s="169">
        <v>0.44782423973083496</v>
      </c>
    </row>
    <row r="1749" spans="1:5" ht="60">
      <c r="A1749" s="115" t="s">
        <v>3450</v>
      </c>
      <c r="B1749" s="125" t="s">
        <v>3451</v>
      </c>
      <c r="C1749" s="130" t="s">
        <v>280</v>
      </c>
      <c r="D1749" s="156">
        <v>312.89682006835937</v>
      </c>
      <c r="E1749" s="167">
        <v>312.89682006835937</v>
      </c>
    </row>
    <row r="1750" spans="1:5" ht="60">
      <c r="A1750" s="115" t="s">
        <v>3452</v>
      </c>
      <c r="B1750" s="125" t="s">
        <v>3453</v>
      </c>
      <c r="C1750" s="130" t="s">
        <v>45</v>
      </c>
      <c r="D1750" s="155">
        <v>0</v>
      </c>
      <c r="E1750" s="166">
        <v>0</v>
      </c>
    </row>
    <row r="1751" spans="1:5" ht="60">
      <c r="A1751" s="115" t="s">
        <v>3454</v>
      </c>
      <c r="B1751" s="125" t="s">
        <v>3455</v>
      </c>
      <c r="C1751" s="130" t="s">
        <v>285</v>
      </c>
      <c r="D1751" s="151">
        <v>1.1160556077957153</v>
      </c>
      <c r="E1751" s="162">
        <v>1.1160556077957153</v>
      </c>
    </row>
    <row r="1752" spans="1:5" ht="60">
      <c r="A1752" s="115" t="s">
        <v>3456</v>
      </c>
      <c r="B1752" s="125" t="s">
        <v>3457</v>
      </c>
      <c r="C1752" s="130" t="s">
        <v>280</v>
      </c>
      <c r="D1752" s="156">
        <v>368.04241943359375</v>
      </c>
      <c r="E1752" s="167">
        <v>368.04241943359375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26.249225616455078</v>
      </c>
      <c r="E1754" s="163">
        <v>26.249225616455078</v>
      </c>
    </row>
    <row r="1755" spans="1:5" ht="60">
      <c r="A1755" s="115" t="s">
        <v>3462</v>
      </c>
      <c r="B1755" s="125" t="s">
        <v>3463</v>
      </c>
      <c r="C1755" s="130" t="s">
        <v>154</v>
      </c>
      <c r="D1755" s="152">
        <v>65.500885009765625</v>
      </c>
      <c r="E1755" s="163">
        <v>65.500885009765625</v>
      </c>
    </row>
    <row r="1756" spans="1:5" ht="60">
      <c r="A1756" s="115" t="s">
        <v>3464</v>
      </c>
      <c r="B1756" s="125" t="s">
        <v>3465</v>
      </c>
      <c r="C1756" s="130" t="s">
        <v>2978</v>
      </c>
      <c r="D1756" s="158">
        <v>0.54382210969924927</v>
      </c>
      <c r="E1756" s="169">
        <v>0.54382210969924927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99776.1640625</v>
      </c>
      <c r="E1771" s="164">
        <v>99776.1640625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114.4498291015625</v>
      </c>
      <c r="E1773" s="167">
        <v>114.4498291015625</v>
      </c>
    </row>
    <row r="1774" spans="1:5" ht="60">
      <c r="A1774" s="115" t="s">
        <v>3500</v>
      </c>
      <c r="B1774" s="125" t="s">
        <v>3501</v>
      </c>
      <c r="C1774" s="130" t="s">
        <v>20</v>
      </c>
      <c r="D1774" s="156">
        <v>128.23490905761719</v>
      </c>
      <c r="E1774" s="167">
        <v>128.23490905761719</v>
      </c>
    </row>
    <row r="1775" spans="1:5" ht="60">
      <c r="A1775" s="115" t="s">
        <v>3502</v>
      </c>
      <c r="B1775" s="125" t="s">
        <v>3503</v>
      </c>
      <c r="C1775" s="130" t="s">
        <v>20</v>
      </c>
      <c r="D1775" s="158">
        <v>0.44782423973083496</v>
      </c>
      <c r="E1775" s="169">
        <v>0.44782423973083496</v>
      </c>
    </row>
    <row r="1776" spans="1:5" ht="60">
      <c r="A1776" s="115" t="s">
        <v>3504</v>
      </c>
      <c r="B1776" s="125" t="s">
        <v>3505</v>
      </c>
      <c r="C1776" s="130" t="s">
        <v>280</v>
      </c>
      <c r="D1776" s="152">
        <v>71.922142028808594</v>
      </c>
      <c r="E1776" s="163">
        <v>71.922142028808594</v>
      </c>
    </row>
    <row r="1777" spans="1:5" ht="60">
      <c r="A1777" s="115" t="s">
        <v>3506</v>
      </c>
      <c r="B1777" s="125" t="s">
        <v>3507</v>
      </c>
      <c r="C1777" s="130" t="s">
        <v>45</v>
      </c>
      <c r="D1777" s="151">
        <v>9.1715755462646484</v>
      </c>
      <c r="E1777" s="162">
        <v>9.1715755462646484</v>
      </c>
    </row>
    <row r="1778" spans="1:5" ht="60">
      <c r="A1778" s="115" t="s">
        <v>3508</v>
      </c>
      <c r="B1778" s="125" t="s">
        <v>3509</v>
      </c>
      <c r="C1778" s="130" t="s">
        <v>285</v>
      </c>
      <c r="D1778" s="158">
        <v>0.57680428028106689</v>
      </c>
      <c r="E1778" s="169">
        <v>0.57680428028106689</v>
      </c>
    </row>
    <row r="1779" spans="1:5" ht="60">
      <c r="A1779" s="115" t="s">
        <v>3510</v>
      </c>
      <c r="B1779" s="125" t="s">
        <v>3511</v>
      </c>
      <c r="C1779" s="130" t="s">
        <v>280</v>
      </c>
      <c r="D1779" s="152">
        <v>97.016342163085937</v>
      </c>
      <c r="E1779" s="163">
        <v>97.016342163085937</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26.249225616455078</v>
      </c>
      <c r="E1781" s="163">
        <v>26.249225616455078</v>
      </c>
    </row>
    <row r="1782" spans="1:5" ht="60">
      <c r="A1782" s="115" t="s">
        <v>3516</v>
      </c>
      <c r="B1782" s="125" t="s">
        <v>3517</v>
      </c>
      <c r="C1782" s="130" t="s">
        <v>154</v>
      </c>
      <c r="D1782" s="152">
        <v>40.985103607177734</v>
      </c>
      <c r="E1782" s="163">
        <v>40.985103607177734</v>
      </c>
    </row>
    <row r="1783" spans="1:5" ht="60">
      <c r="A1783" s="115" t="s">
        <v>3518</v>
      </c>
      <c r="B1783" s="125" t="s">
        <v>3519</v>
      </c>
      <c r="C1783" s="130" t="s">
        <v>2978</v>
      </c>
      <c r="D1783" s="158">
        <v>0.86911648511886597</v>
      </c>
      <c r="E1783" s="169">
        <v>0.86911648511886597</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99776.1640625</v>
      </c>
      <c r="E1798" s="164">
        <v>99776.1640625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114.4498291015625</v>
      </c>
      <c r="E1800" s="167">
        <v>114.4498291015625</v>
      </c>
    </row>
    <row r="1801" spans="1:5" ht="60">
      <c r="A1801" s="115" t="s">
        <v>3554</v>
      </c>
      <c r="B1801" s="125" t="s">
        <v>3555</v>
      </c>
      <c r="C1801" s="130" t="s">
        <v>20</v>
      </c>
      <c r="D1801" s="156">
        <v>128.23490905761719</v>
      </c>
      <c r="E1801" s="167">
        <v>128.23490905761719</v>
      </c>
    </row>
    <row r="1802" spans="1:5" ht="60">
      <c r="A1802" s="115" t="s">
        <v>3556</v>
      </c>
      <c r="B1802" s="125" t="s">
        <v>3557</v>
      </c>
      <c r="C1802" s="130" t="s">
        <v>20</v>
      </c>
      <c r="D1802" s="160">
        <v>2.4488368071615696E-3</v>
      </c>
      <c r="E1802" s="171">
        <v>2.4488368071615696E-3</v>
      </c>
    </row>
    <row r="1803" spans="1:5" ht="60">
      <c r="A1803" s="115" t="s">
        <v>3558</v>
      </c>
      <c r="B1803" s="125" t="s">
        <v>3559</v>
      </c>
      <c r="C1803" s="130" t="s">
        <v>280</v>
      </c>
      <c r="D1803" s="152">
        <v>71.922142028808594</v>
      </c>
      <c r="E1803" s="163">
        <v>71.922142028808594</v>
      </c>
    </row>
    <row r="1804" spans="1:5" ht="60">
      <c r="A1804" s="115" t="s">
        <v>3560</v>
      </c>
      <c r="B1804" s="125" t="s">
        <v>3561</v>
      </c>
      <c r="C1804" s="130" t="s">
        <v>45</v>
      </c>
      <c r="D1804" s="151">
        <v>9.0951566696166992</v>
      </c>
      <c r="E1804" s="162">
        <v>9.0951566696166992</v>
      </c>
    </row>
    <row r="1805" spans="1:5" ht="60">
      <c r="A1805" s="115" t="s">
        <v>3562</v>
      </c>
      <c r="B1805" s="125" t="s">
        <v>3563</v>
      </c>
      <c r="C1805" s="130" t="s">
        <v>285</v>
      </c>
      <c r="D1805" s="158">
        <v>0.57921904325485229</v>
      </c>
      <c r="E1805" s="169">
        <v>0.57921904325485229</v>
      </c>
    </row>
    <row r="1806" spans="1:5" ht="60">
      <c r="A1806" s="115" t="s">
        <v>3564</v>
      </c>
      <c r="B1806" s="125" t="s">
        <v>3565</v>
      </c>
      <c r="C1806" s="130" t="s">
        <v>280</v>
      </c>
      <c r="D1806" s="152">
        <v>97.016342163085937</v>
      </c>
      <c r="E1806" s="163">
        <v>97.016342163085937</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26.249225616455078</v>
      </c>
      <c r="E1808" s="163">
        <v>26.249225616455078</v>
      </c>
    </row>
    <row r="1809" spans="1:5" ht="60">
      <c r="A1809" s="115" t="s">
        <v>3570</v>
      </c>
      <c r="B1809" s="125" t="s">
        <v>3571</v>
      </c>
      <c r="C1809" s="130" t="s">
        <v>154</v>
      </c>
      <c r="D1809" s="152">
        <v>41.329460144042969</v>
      </c>
      <c r="E1809" s="163">
        <v>41.329460144042969</v>
      </c>
    </row>
    <row r="1810" spans="1:5" ht="60">
      <c r="A1810" s="115" t="s">
        <v>3572</v>
      </c>
      <c r="B1810" s="125" t="s">
        <v>3573</v>
      </c>
      <c r="C1810" s="130" t="s">
        <v>2978</v>
      </c>
      <c r="D1810" s="158">
        <v>0.86187499761581421</v>
      </c>
      <c r="E1810" s="169">
        <v>0.86187499761581421</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99776.1640625</v>
      </c>
      <c r="E1825" s="164">
        <v>99776.1640625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113.33871459960937</v>
      </c>
      <c r="E1827" s="167">
        <v>113.33871459960937</v>
      </c>
    </row>
    <row r="1828" spans="1:5" ht="45">
      <c r="A1828" s="115" t="s">
        <v>3608</v>
      </c>
      <c r="B1828" s="125" t="s">
        <v>3609</v>
      </c>
      <c r="C1828" s="130" t="s">
        <v>20</v>
      </c>
      <c r="D1828" s="156">
        <v>128.23490905761719</v>
      </c>
      <c r="E1828" s="167">
        <v>128.23490905761719</v>
      </c>
    </row>
    <row r="1829" spans="1:5" ht="45">
      <c r="A1829" s="115" t="s">
        <v>3610</v>
      </c>
      <c r="B1829" s="125" t="s">
        <v>3611</v>
      </c>
      <c r="C1829" s="130" t="s">
        <v>20</v>
      </c>
      <c r="D1829" s="160">
        <v>2.4488368071615696E-3</v>
      </c>
      <c r="E1829" s="171">
        <v>2.4488368071615696E-3</v>
      </c>
    </row>
    <row r="1830" spans="1:5" ht="60">
      <c r="A1830" s="115" t="s">
        <v>3612</v>
      </c>
      <c r="B1830" s="125" t="s">
        <v>3613</v>
      </c>
      <c r="C1830" s="130" t="s">
        <v>280</v>
      </c>
      <c r="D1830" s="152">
        <v>70.959815979003906</v>
      </c>
      <c r="E1830" s="163">
        <v>70.959815979003906</v>
      </c>
    </row>
    <row r="1831" spans="1:5" ht="60">
      <c r="A1831" s="115" t="s">
        <v>3614</v>
      </c>
      <c r="B1831" s="125" t="s">
        <v>3615</v>
      </c>
      <c r="C1831" s="130" t="s">
        <v>45</v>
      </c>
      <c r="D1831" s="151">
        <v>9.3843479156494141</v>
      </c>
      <c r="E1831" s="162">
        <v>9.3843479156494141</v>
      </c>
    </row>
    <row r="1832" spans="1:5" ht="45">
      <c r="A1832" s="115" t="s">
        <v>3616</v>
      </c>
      <c r="B1832" s="125" t="s">
        <v>3617</v>
      </c>
      <c r="C1832" s="130" t="s">
        <v>285</v>
      </c>
      <c r="D1832" s="158">
        <v>0.5775713324546814</v>
      </c>
      <c r="E1832" s="169">
        <v>0.5775713324546814</v>
      </c>
    </row>
    <row r="1833" spans="1:5" ht="45">
      <c r="A1833" s="115" t="s">
        <v>3618</v>
      </c>
      <c r="B1833" s="125" t="s">
        <v>3619</v>
      </c>
      <c r="C1833" s="130" t="s">
        <v>280</v>
      </c>
      <c r="D1833" s="152">
        <v>95.799537658691406</v>
      </c>
      <c r="E1833" s="163">
        <v>95.799537658691406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26.249225616455078</v>
      </c>
      <c r="E1835" s="163">
        <v>26.249225616455078</v>
      </c>
    </row>
    <row r="1836" spans="1:5" ht="45">
      <c r="A1836" s="115" t="s">
        <v>3624</v>
      </c>
      <c r="B1836" s="125" t="s">
        <v>3625</v>
      </c>
      <c r="C1836" s="130" t="s">
        <v>154</v>
      </c>
      <c r="D1836" s="152">
        <v>41.425174713134766</v>
      </c>
      <c r="E1836" s="163">
        <v>41.425174713134766</v>
      </c>
    </row>
    <row r="1837" spans="1:5" ht="45">
      <c r="A1837" s="115" t="s">
        <v>3626</v>
      </c>
      <c r="B1837" s="125" t="s">
        <v>3627</v>
      </c>
      <c r="C1837" s="130" t="s">
        <v>2978</v>
      </c>
      <c r="D1837" s="158">
        <v>0.85988354682922363</v>
      </c>
      <c r="E1837" s="169">
        <v>0.85988354682922363</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99776.1640625</v>
      </c>
      <c r="E1852" s="164">
        <v>99776.1640625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120.2579345703125</v>
      </c>
      <c r="E1854" s="167">
        <v>120.2579345703125</v>
      </c>
    </row>
    <row r="1855" spans="1:5" ht="45">
      <c r="A1855" s="115" t="s">
        <v>3662</v>
      </c>
      <c r="B1855" s="125" t="s">
        <v>3663</v>
      </c>
      <c r="C1855" s="130" t="s">
        <v>20</v>
      </c>
      <c r="D1855" s="156">
        <v>128.23490905761719</v>
      </c>
      <c r="E1855" s="167">
        <v>128.23490905761719</v>
      </c>
    </row>
    <row r="1856" spans="1:5" ht="45">
      <c r="A1856" s="115" t="s">
        <v>3664</v>
      </c>
      <c r="B1856" s="125" t="s">
        <v>3665</v>
      </c>
      <c r="C1856" s="130" t="s">
        <v>20</v>
      </c>
      <c r="D1856" s="160">
        <v>2.4488368071615696E-3</v>
      </c>
      <c r="E1856" s="171">
        <v>2.4488368071615696E-3</v>
      </c>
    </row>
    <row r="1857" spans="1:5" ht="45">
      <c r="A1857" s="115" t="s">
        <v>3666</v>
      </c>
      <c r="B1857" s="125" t="s">
        <v>3667</v>
      </c>
      <c r="C1857" s="130" t="s">
        <v>280</v>
      </c>
      <c r="D1857" s="152">
        <v>76.979324340820313</v>
      </c>
      <c r="E1857" s="163">
        <v>76.979324340820313</v>
      </c>
    </row>
    <row r="1858" spans="1:5" ht="60">
      <c r="A1858" s="115" t="s">
        <v>3668</v>
      </c>
      <c r="B1858" s="125" t="s">
        <v>3669</v>
      </c>
      <c r="C1858" s="130" t="s">
        <v>45</v>
      </c>
      <c r="D1858" s="151">
        <v>7.9221286773681641</v>
      </c>
      <c r="E1858" s="162">
        <v>7.9221286773681641</v>
      </c>
    </row>
    <row r="1859" spans="1:5" ht="45">
      <c r="A1859" s="115" t="s">
        <v>3670</v>
      </c>
      <c r="B1859" s="125" t="s">
        <v>3671</v>
      </c>
      <c r="C1859" s="130" t="s">
        <v>285</v>
      </c>
      <c r="D1859" s="158">
        <v>0.58143281936645508</v>
      </c>
      <c r="E1859" s="169">
        <v>0.58143281936645508</v>
      </c>
    </row>
    <row r="1860" spans="1:5" ht="45">
      <c r="A1860" s="115" t="s">
        <v>3672</v>
      </c>
      <c r="B1860" s="125" t="s">
        <v>3673</v>
      </c>
      <c r="C1860" s="130" t="s">
        <v>280</v>
      </c>
      <c r="D1860" s="156">
        <v>103.38214111328125</v>
      </c>
      <c r="E1860" s="167">
        <v>103.38214111328125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26.249225616455078</v>
      </c>
      <c r="E1862" s="163">
        <v>26.249225616455078</v>
      </c>
    </row>
    <row r="1863" spans="1:5" ht="45">
      <c r="A1863" s="115" t="s">
        <v>3678</v>
      </c>
      <c r="B1863" s="125" t="s">
        <v>3679</v>
      </c>
      <c r="C1863" s="130" t="s">
        <v>154</v>
      </c>
      <c r="D1863" s="152">
        <v>39.950283050537109</v>
      </c>
      <c r="E1863" s="163">
        <v>39.950283050537109</v>
      </c>
    </row>
    <row r="1864" spans="1:5" ht="45">
      <c r="A1864" s="115" t="s">
        <v>3680</v>
      </c>
      <c r="B1864" s="125" t="s">
        <v>3681</v>
      </c>
      <c r="C1864" s="130" t="s">
        <v>2978</v>
      </c>
      <c r="D1864" s="158">
        <v>0.89162898063659668</v>
      </c>
      <c r="E1864" s="169">
        <v>0.89162898063659668</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99776.1640625</v>
      </c>
      <c r="E1879" s="164">
        <v>99776.1640625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67.783645629882812</v>
      </c>
      <c r="E1882" s="163">
        <v>67.783645629882812</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3.059040941298008E-2</v>
      </c>
      <c r="E1889" s="169">
        <v>3.059040941298008E-2</v>
      </c>
    </row>
    <row r="1890" spans="1:5" ht="45">
      <c r="A1890" s="115" t="s">
        <v>3732</v>
      </c>
      <c r="B1890" s="125" t="s">
        <v>3733</v>
      </c>
      <c r="C1890" s="130" t="s">
        <v>154</v>
      </c>
      <c r="D1890" s="152">
        <v>15.743962287902832</v>
      </c>
      <c r="E1890" s="163">
        <v>15.743962287902832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53082.35546875</v>
      </c>
      <c r="E1906" s="164">
        <v>53082.35546875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45.189094543457031</v>
      </c>
      <c r="E1909" s="163">
        <v>45.189094543457031</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2.0393604412674904E-2</v>
      </c>
      <c r="E1916" s="169">
        <v>2.0393604412674904E-2</v>
      </c>
    </row>
    <row r="1917" spans="1:5" ht="45">
      <c r="A1917" s="115" t="s">
        <v>3786</v>
      </c>
      <c r="B1917" s="125" t="s">
        <v>3787</v>
      </c>
      <c r="C1917" s="130" t="s">
        <v>154</v>
      </c>
      <c r="D1917" s="152">
        <v>10.918590545654297</v>
      </c>
      <c r="E1917" s="163">
        <v>10.918590545654297</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35388.23828125</v>
      </c>
      <c r="E1933" s="164">
        <v>35388.23828125</v>
      </c>
    </row>
    <row r="1934" spans="1:5" ht="30">
      <c r="A1934" s="115" t="s">
        <v>3820</v>
      </c>
      <c r="B1934" s="125" t="s">
        <v>3821</v>
      </c>
      <c r="C1934" s="130" t="s">
        <v>50</v>
      </c>
      <c r="D1934" s="152">
        <v>28.110000610351563</v>
      </c>
      <c r="E1934" s="163">
        <v>28.110000610351563</v>
      </c>
    </row>
    <row r="1935" spans="1:5" ht="30">
      <c r="A1935" s="115" t="s">
        <v>3822</v>
      </c>
      <c r="B1935" s="125" t="s">
        <v>3823</v>
      </c>
      <c r="C1935" s="130" t="s">
        <v>42</v>
      </c>
      <c r="D1935" s="156">
        <v>386.22183227539062</v>
      </c>
      <c r="E1935" s="167">
        <v>386.22183227539062</v>
      </c>
    </row>
    <row r="1936" spans="1:5" ht="30">
      <c r="A1936" s="115" t="s">
        <v>3824</v>
      </c>
      <c r="B1936" s="125" t="s">
        <v>3825</v>
      </c>
      <c r="C1936" s="130" t="s">
        <v>20</v>
      </c>
      <c r="D1936" s="152">
        <v>79.117721557617188</v>
      </c>
      <c r="E1936" s="163">
        <v>79.117721557617188</v>
      </c>
    </row>
    <row r="1937" spans="1:5" ht="30">
      <c r="A1937" s="115" t="s">
        <v>3826</v>
      </c>
      <c r="B1937" s="125" t="s">
        <v>3827</v>
      </c>
      <c r="C1937" s="130" t="s">
        <v>285</v>
      </c>
      <c r="D1937" s="151">
        <v>6.9099392890930176</v>
      </c>
      <c r="E1937" s="162">
        <v>6.9099392890930176</v>
      </c>
    </row>
    <row r="1938" spans="1:5" ht="30">
      <c r="A1938" s="115" t="s">
        <v>3828</v>
      </c>
      <c r="B1938" s="125" t="s">
        <v>3829</v>
      </c>
      <c r="C1938" s="130" t="s">
        <v>280</v>
      </c>
      <c r="D1938" s="153">
        <v>3203.5</v>
      </c>
      <c r="E1938" s="164">
        <v>3203.5</v>
      </c>
    </row>
    <row r="1939" spans="1:5" ht="30">
      <c r="A1939" s="115" t="s">
        <v>3830</v>
      </c>
      <c r="B1939" s="125" t="s">
        <v>3831</v>
      </c>
      <c r="C1939" s="130" t="s">
        <v>280</v>
      </c>
      <c r="D1939" s="156">
        <v>656.01153564453125</v>
      </c>
      <c r="E1939" s="167">
        <v>656.01153564453125</v>
      </c>
    </row>
    <row r="1940" spans="1:5" ht="30">
      <c r="A1940" s="115" t="s">
        <v>3832</v>
      </c>
      <c r="B1940" s="125" t="s">
        <v>3833</v>
      </c>
      <c r="C1940" s="130"/>
      <c r="D1940" s="151">
        <v>1.2210633754730225</v>
      </c>
      <c r="E1940" s="162">
        <v>1.2210633754730225</v>
      </c>
    </row>
    <row r="1941" spans="1:5" ht="30">
      <c r="A1941" s="115" t="s">
        <v>3834</v>
      </c>
      <c r="B1941" s="125" t="s">
        <v>3835</v>
      </c>
      <c r="C1941" s="130" t="s">
        <v>2978</v>
      </c>
      <c r="D1941" s="151">
        <v>9.6327314376831055</v>
      </c>
      <c r="E1941" s="162">
        <v>9.6327314376831055</v>
      </c>
    </row>
    <row r="1942" spans="1:5" ht="30">
      <c r="A1942" s="115" t="s">
        <v>3836</v>
      </c>
      <c r="B1942" s="125" t="s">
        <v>3837</v>
      </c>
      <c r="C1942" s="130" t="s">
        <v>285</v>
      </c>
      <c r="D1942" s="151">
        <v>2.2605171203613281</v>
      </c>
      <c r="E1942" s="162">
        <v>2.2605171203613281</v>
      </c>
    </row>
    <row r="1943" spans="1:5" ht="45">
      <c r="A1943" s="115" t="s">
        <v>3838</v>
      </c>
      <c r="B1943" s="125" t="s">
        <v>3839</v>
      </c>
      <c r="C1943" s="130" t="s">
        <v>3840</v>
      </c>
      <c r="D1943" s="158">
        <v>5.5649559944868088E-2</v>
      </c>
      <c r="E1943" s="169">
        <v>5.5649559944868088E-2</v>
      </c>
    </row>
    <row r="1944" spans="1:5" ht="45">
      <c r="A1944" s="115" t="s">
        <v>3841</v>
      </c>
      <c r="B1944" s="125" t="s">
        <v>3842</v>
      </c>
      <c r="C1944" s="130" t="s">
        <v>3843</v>
      </c>
      <c r="D1944" s="161">
        <v>2.3807144316378981E-5</v>
      </c>
      <c r="E1944" s="172">
        <v>2.3807144316378981E-5</v>
      </c>
    </row>
    <row r="1945" spans="1:5" ht="30">
      <c r="A1945" s="115" t="s">
        <v>3844</v>
      </c>
      <c r="B1945" s="125" t="s">
        <v>3845</v>
      </c>
      <c r="C1945" s="130" t="s">
        <v>50</v>
      </c>
      <c r="D1945" s="152">
        <v>28.110000610351563</v>
      </c>
      <c r="E1945" s="163">
        <v>28.110000610351563</v>
      </c>
    </row>
    <row r="1946" spans="1:5" ht="45">
      <c r="A1946" s="115" t="s">
        <v>3846</v>
      </c>
      <c r="B1946" s="125" t="s">
        <v>3847</v>
      </c>
      <c r="C1946" s="130" t="s">
        <v>42</v>
      </c>
      <c r="D1946" s="156">
        <v>386.22183227539062</v>
      </c>
      <c r="E1946" s="167">
        <v>386.22183227539062</v>
      </c>
    </row>
    <row r="1947" spans="1:5" ht="45">
      <c r="A1947" s="115" t="s">
        <v>3848</v>
      </c>
      <c r="B1947" s="125" t="s">
        <v>3849</v>
      </c>
      <c r="C1947" s="130" t="s">
        <v>20</v>
      </c>
      <c r="D1947" s="152">
        <v>72.388412475585938</v>
      </c>
      <c r="E1947" s="163">
        <v>72.388412475585938</v>
      </c>
    </row>
    <row r="1948" spans="1:5" ht="30">
      <c r="A1948" s="115" t="s">
        <v>3850</v>
      </c>
      <c r="B1948" s="125" t="s">
        <v>3851</v>
      </c>
      <c r="C1948" s="130" t="s">
        <v>285</v>
      </c>
      <c r="D1948" s="151">
        <v>6.9099392890930176</v>
      </c>
      <c r="E1948" s="162">
        <v>6.9099392890930176</v>
      </c>
    </row>
    <row r="1949" spans="1:5" ht="30">
      <c r="A1949" s="115" t="s">
        <v>3852</v>
      </c>
      <c r="B1949" s="125" t="s">
        <v>3853</v>
      </c>
      <c r="C1949" s="130" t="s">
        <v>280</v>
      </c>
      <c r="D1949" s="153">
        <v>3203.5</v>
      </c>
      <c r="E1949" s="164">
        <v>3203.5</v>
      </c>
    </row>
    <row r="1950" spans="1:5" ht="45">
      <c r="A1950" s="115" t="s">
        <v>3854</v>
      </c>
      <c r="B1950" s="125" t="s">
        <v>3855</v>
      </c>
      <c r="C1950" s="130" t="s">
        <v>280</v>
      </c>
      <c r="D1950" s="156">
        <v>656.01153564453125</v>
      </c>
      <c r="E1950" s="167">
        <v>656.01153564453125</v>
      </c>
    </row>
    <row r="1951" spans="1:5" ht="45">
      <c r="A1951" s="115" t="s">
        <v>3856</v>
      </c>
      <c r="B1951" s="125" t="s">
        <v>3857</v>
      </c>
      <c r="C1951" s="130"/>
      <c r="D1951" s="151">
        <v>1.2210633754730225</v>
      </c>
      <c r="E1951" s="162">
        <v>1.2210633754730225</v>
      </c>
    </row>
    <row r="1952" spans="1:5" ht="30">
      <c r="A1952" s="115" t="s">
        <v>3858</v>
      </c>
      <c r="B1952" s="125" t="s">
        <v>3859</v>
      </c>
      <c r="C1952" s="130" t="s">
        <v>2978</v>
      </c>
      <c r="D1952" s="151">
        <v>9.6327314376831055</v>
      </c>
      <c r="E1952" s="162">
        <v>9.6327314376831055</v>
      </c>
    </row>
    <row r="1953" spans="1:5" ht="45">
      <c r="A1953" s="115" t="s">
        <v>3860</v>
      </c>
      <c r="B1953" s="125" t="s">
        <v>3861</v>
      </c>
      <c r="C1953" s="130" t="s">
        <v>285</v>
      </c>
      <c r="D1953" s="151">
        <v>2.2605171203613281</v>
      </c>
      <c r="E1953" s="162">
        <v>2.2605171203613281</v>
      </c>
    </row>
    <row r="1954" spans="1:5" ht="45">
      <c r="A1954" s="115" t="s">
        <v>3862</v>
      </c>
      <c r="B1954" s="125" t="s">
        <v>3863</v>
      </c>
      <c r="C1954" s="130" t="s">
        <v>3840</v>
      </c>
      <c r="D1954" s="158">
        <v>5.5649559944868088E-2</v>
      </c>
      <c r="E1954" s="169">
        <v>5.5649559944868088E-2</v>
      </c>
    </row>
    <row r="1955" spans="1:5" ht="45">
      <c r="A1955" s="115" t="s">
        <v>3864</v>
      </c>
      <c r="B1955" s="125" t="s">
        <v>3865</v>
      </c>
      <c r="C1955" s="130" t="s">
        <v>3843</v>
      </c>
      <c r="D1955" s="161">
        <v>2.3807144316378981E-5</v>
      </c>
      <c r="E1955" s="172">
        <v>2.3807144316378981E-5</v>
      </c>
    </row>
    <row r="1956" spans="1:5" ht="30">
      <c r="A1956" s="115" t="s">
        <v>3866</v>
      </c>
      <c r="B1956" s="125" t="s">
        <v>3867</v>
      </c>
      <c r="C1956" s="130" t="s">
        <v>50</v>
      </c>
      <c r="D1956" s="152">
        <v>14.100001335144043</v>
      </c>
      <c r="E1956" s="163">
        <v>14.100001335144043</v>
      </c>
    </row>
    <row r="1957" spans="1:5" ht="30">
      <c r="A1957" s="115" t="s">
        <v>3868</v>
      </c>
      <c r="B1957" s="125" t="s">
        <v>3869</v>
      </c>
      <c r="C1957" s="130" t="s">
        <v>42</v>
      </c>
      <c r="D1957" s="156">
        <v>299.66778564453125</v>
      </c>
      <c r="E1957" s="167">
        <v>299.66778564453125</v>
      </c>
    </row>
    <row r="1958" spans="1:5" ht="30">
      <c r="A1958" s="115" t="s">
        <v>3870</v>
      </c>
      <c r="B1958" s="125" t="s">
        <v>3871</v>
      </c>
      <c r="C1958" s="130" t="s">
        <v>20</v>
      </c>
      <c r="D1958" s="152">
        <v>72.388412475585938</v>
      </c>
      <c r="E1958" s="163">
        <v>72.388412475585938</v>
      </c>
    </row>
    <row r="1959" spans="1:5" ht="30">
      <c r="A1959" s="115" t="s">
        <v>3872</v>
      </c>
      <c r="B1959" s="125" t="s">
        <v>3873</v>
      </c>
      <c r="C1959" s="130" t="s">
        <v>285</v>
      </c>
      <c r="D1959" s="151">
        <v>6.950416088104248</v>
      </c>
      <c r="E1959" s="162">
        <v>6.950416088104248</v>
      </c>
    </row>
    <row r="1960" spans="1:5" ht="30">
      <c r="A1960" s="115" t="s">
        <v>3874</v>
      </c>
      <c r="B1960" s="125" t="s">
        <v>3875</v>
      </c>
      <c r="C1960" s="130" t="s">
        <v>280</v>
      </c>
      <c r="D1960" s="153">
        <v>3039.999267578125</v>
      </c>
      <c r="E1960" s="164">
        <v>3039.999267578125</v>
      </c>
    </row>
    <row r="1961" spans="1:5" ht="30">
      <c r="A1961" s="115" t="s">
        <v>3876</v>
      </c>
      <c r="B1961" s="125" t="s">
        <v>3877</v>
      </c>
      <c r="C1961" s="130" t="s">
        <v>280</v>
      </c>
      <c r="D1961" s="156">
        <v>492.51083374023437</v>
      </c>
      <c r="E1961" s="167">
        <v>492.51083374023437</v>
      </c>
    </row>
    <row r="1962" spans="1:5" ht="30">
      <c r="A1962" s="115" t="s">
        <v>3878</v>
      </c>
      <c r="B1962" s="125" t="s">
        <v>3879</v>
      </c>
      <c r="C1962" s="130"/>
      <c r="D1962" s="151">
        <v>1.1281652450561523</v>
      </c>
      <c r="E1962" s="162">
        <v>1.1281652450561523</v>
      </c>
    </row>
    <row r="1963" spans="1:5" ht="30">
      <c r="A1963" s="115" t="s">
        <v>3880</v>
      </c>
      <c r="B1963" s="125" t="s">
        <v>3881</v>
      </c>
      <c r="C1963" s="130" t="s">
        <v>2978</v>
      </c>
      <c r="D1963" s="151">
        <v>5.5295238494873047</v>
      </c>
      <c r="E1963" s="162">
        <v>5.5295238494873047</v>
      </c>
    </row>
    <row r="1964" spans="1:5" ht="30">
      <c r="A1964" s="115" t="s">
        <v>3882</v>
      </c>
      <c r="B1964" s="125" t="s">
        <v>3883</v>
      </c>
      <c r="C1964" s="130" t="s">
        <v>285</v>
      </c>
      <c r="D1964" s="151">
        <v>2.2183763980865479</v>
      </c>
      <c r="E1964" s="162">
        <v>2.2183763980865479</v>
      </c>
    </row>
    <row r="1965" spans="1:5" ht="45">
      <c r="A1965" s="115" t="s">
        <v>3884</v>
      </c>
      <c r="B1965" s="125" t="s">
        <v>3885</v>
      </c>
      <c r="C1965" s="130" t="s">
        <v>3840</v>
      </c>
      <c r="D1965" s="158">
        <v>4.5053143054246902E-2</v>
      </c>
      <c r="E1965" s="169">
        <v>4.5053143054246902E-2</v>
      </c>
    </row>
    <row r="1966" spans="1:5" ht="45">
      <c r="A1966" s="115" t="s">
        <v>3886</v>
      </c>
      <c r="B1966" s="125" t="s">
        <v>3887</v>
      </c>
      <c r="C1966" s="130" t="s">
        <v>3843</v>
      </c>
      <c r="D1966" s="161">
        <v>2.015192512772046E-5</v>
      </c>
      <c r="E1966" s="172">
        <v>2.015192512772046E-5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76.775169372558594</v>
      </c>
      <c r="E1969" s="163">
        <v>76.775169372558594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14.100001335144043</v>
      </c>
      <c r="E1978" s="163">
        <v>14.100001335144043</v>
      </c>
    </row>
    <row r="1979" spans="1:5" ht="45">
      <c r="A1979" s="115" t="s">
        <v>3912</v>
      </c>
      <c r="B1979" s="125" t="s">
        <v>3913</v>
      </c>
      <c r="C1979" s="130" t="s">
        <v>42</v>
      </c>
      <c r="D1979" s="156">
        <v>299.66778564453125</v>
      </c>
      <c r="E1979" s="167">
        <v>299.66778564453125</v>
      </c>
    </row>
    <row r="1980" spans="1:5" ht="45">
      <c r="A1980" s="115" t="s">
        <v>3914</v>
      </c>
      <c r="B1980" s="125" t="s">
        <v>3915</v>
      </c>
      <c r="C1980" s="130" t="s">
        <v>20</v>
      </c>
      <c r="D1980" s="152">
        <v>70.981216430664063</v>
      </c>
      <c r="E1980" s="163">
        <v>70.981216430664063</v>
      </c>
    </row>
    <row r="1981" spans="1:5" ht="30">
      <c r="A1981" s="115" t="s">
        <v>3916</v>
      </c>
      <c r="B1981" s="125" t="s">
        <v>3917</v>
      </c>
      <c r="C1981" s="130" t="s">
        <v>285</v>
      </c>
      <c r="D1981" s="151">
        <v>6.950416088104248</v>
      </c>
      <c r="E1981" s="162">
        <v>6.950416088104248</v>
      </c>
    </row>
    <row r="1982" spans="1:5" ht="30">
      <c r="A1982" s="115" t="s">
        <v>3918</v>
      </c>
      <c r="B1982" s="125" t="s">
        <v>3919</v>
      </c>
      <c r="C1982" s="130" t="s">
        <v>280</v>
      </c>
      <c r="D1982" s="153">
        <v>3039.999267578125</v>
      </c>
      <c r="E1982" s="164">
        <v>3039.999267578125</v>
      </c>
    </row>
    <row r="1983" spans="1:5" ht="45">
      <c r="A1983" s="115" t="s">
        <v>3920</v>
      </c>
      <c r="B1983" s="125" t="s">
        <v>3921</v>
      </c>
      <c r="C1983" s="130" t="s">
        <v>280</v>
      </c>
      <c r="D1983" s="156">
        <v>492.51083374023437</v>
      </c>
      <c r="E1983" s="167">
        <v>492.51083374023437</v>
      </c>
    </row>
    <row r="1984" spans="1:5" ht="45">
      <c r="A1984" s="115" t="s">
        <v>3922</v>
      </c>
      <c r="B1984" s="125" t="s">
        <v>3923</v>
      </c>
      <c r="C1984" s="130"/>
      <c r="D1984" s="151">
        <v>1.1281652450561523</v>
      </c>
      <c r="E1984" s="162">
        <v>1.1281652450561523</v>
      </c>
    </row>
    <row r="1985" spans="1:5" ht="30">
      <c r="A1985" s="115" t="s">
        <v>3924</v>
      </c>
      <c r="B1985" s="125" t="s">
        <v>3925</v>
      </c>
      <c r="C1985" s="130" t="s">
        <v>2978</v>
      </c>
      <c r="D1985" s="151">
        <v>5.5295238494873047</v>
      </c>
      <c r="E1985" s="162">
        <v>5.5295238494873047</v>
      </c>
    </row>
    <row r="1986" spans="1:5" ht="45">
      <c r="A1986" s="115" t="s">
        <v>3926</v>
      </c>
      <c r="B1986" s="125" t="s">
        <v>3927</v>
      </c>
      <c r="C1986" s="130" t="s">
        <v>285</v>
      </c>
      <c r="D1986" s="151">
        <v>2.2183763980865479</v>
      </c>
      <c r="E1986" s="162">
        <v>2.2183763980865479</v>
      </c>
    </row>
    <row r="1987" spans="1:5" ht="45">
      <c r="A1987" s="115" t="s">
        <v>3928</v>
      </c>
      <c r="B1987" s="125" t="s">
        <v>3929</v>
      </c>
      <c r="C1987" s="130" t="s">
        <v>3840</v>
      </c>
      <c r="D1987" s="158">
        <v>4.5053143054246902E-2</v>
      </c>
      <c r="E1987" s="169">
        <v>4.5053143054246902E-2</v>
      </c>
    </row>
    <row r="1988" spans="1:5" ht="45">
      <c r="A1988" s="115" t="s">
        <v>3930</v>
      </c>
      <c r="B1988" s="125" t="s">
        <v>3931</v>
      </c>
      <c r="C1988" s="130" t="s">
        <v>3843</v>
      </c>
      <c r="D1988" s="161">
        <v>2.015192512772046E-5</v>
      </c>
      <c r="E1988" s="172">
        <v>2.015192512772046E-5</v>
      </c>
    </row>
    <row r="1989" spans="1:5" ht="30">
      <c r="A1989" s="115" t="s">
        <v>3932</v>
      </c>
      <c r="B1989" s="125" t="s">
        <v>3933</v>
      </c>
      <c r="C1989" s="130" t="s">
        <v>50</v>
      </c>
      <c r="D1989" s="151">
        <v>7.2299995422363281</v>
      </c>
      <c r="E1989" s="162">
        <v>7.2299995422363281</v>
      </c>
    </row>
    <row r="1990" spans="1:5" ht="30">
      <c r="A1990" s="115" t="s">
        <v>3934</v>
      </c>
      <c r="B1990" s="125" t="s">
        <v>3935</v>
      </c>
      <c r="C1990" s="130" t="s">
        <v>42</v>
      </c>
      <c r="D1990" s="156">
        <v>243.77824401855469</v>
      </c>
      <c r="E1990" s="167">
        <v>243.77824401855469</v>
      </c>
    </row>
    <row r="1991" spans="1:5" ht="30">
      <c r="A1991" s="115" t="s">
        <v>3936</v>
      </c>
      <c r="B1991" s="125" t="s">
        <v>3937</v>
      </c>
      <c r="C1991" s="130" t="s">
        <v>20</v>
      </c>
      <c r="D1991" s="152">
        <v>70.981216430664063</v>
      </c>
      <c r="E1991" s="163">
        <v>70.981216430664063</v>
      </c>
    </row>
    <row r="1992" spans="1:5" ht="30">
      <c r="A1992" s="115" t="s">
        <v>3938</v>
      </c>
      <c r="B1992" s="125" t="s">
        <v>3939</v>
      </c>
      <c r="C1992" s="130" t="s">
        <v>285</v>
      </c>
      <c r="D1992" s="151">
        <v>7.0654234886169434</v>
      </c>
      <c r="E1992" s="162">
        <v>7.0654234886169434</v>
      </c>
    </row>
    <row r="1993" spans="1:5" ht="30">
      <c r="A1993" s="115" t="s">
        <v>3940</v>
      </c>
      <c r="B1993" s="125" t="s">
        <v>3941</v>
      </c>
      <c r="C1993" s="130" t="s">
        <v>280</v>
      </c>
      <c r="D1993" s="154">
        <v>2940</v>
      </c>
      <c r="E1993" s="165">
        <v>2940</v>
      </c>
    </row>
    <row r="1994" spans="1:5" ht="30">
      <c r="A1994" s="115" t="s">
        <v>3942</v>
      </c>
      <c r="B1994" s="125" t="s">
        <v>3943</v>
      </c>
      <c r="C1994" s="130" t="s">
        <v>280</v>
      </c>
      <c r="D1994" s="156">
        <v>392.51138305664062</v>
      </c>
      <c r="E1994" s="167">
        <v>392.51138305664062</v>
      </c>
    </row>
    <row r="1995" spans="1:5" ht="30">
      <c r="A1995" s="115" t="s">
        <v>3944</v>
      </c>
      <c r="B1995" s="125" t="s">
        <v>3945</v>
      </c>
      <c r="C1995" s="130"/>
      <c r="D1995" s="151">
        <v>1.0853315591812134</v>
      </c>
      <c r="E1995" s="162">
        <v>1.0853315591812134</v>
      </c>
    </row>
    <row r="1996" spans="1:5" ht="30">
      <c r="A1996" s="115" t="s">
        <v>3946</v>
      </c>
      <c r="B1996" s="125" t="s">
        <v>3947</v>
      </c>
      <c r="C1996" s="130" t="s">
        <v>2978</v>
      </c>
      <c r="D1996" s="151">
        <v>3.1146471500396729</v>
      </c>
      <c r="E1996" s="162">
        <v>3.1146471500396729</v>
      </c>
    </row>
    <row r="1997" spans="1:5" ht="30">
      <c r="A1997" s="115" t="s">
        <v>3948</v>
      </c>
      <c r="B1997" s="125" t="s">
        <v>3949</v>
      </c>
      <c r="C1997" s="130" t="s">
        <v>285</v>
      </c>
      <c r="D1997" s="151">
        <v>2.1597750186920166</v>
      </c>
      <c r="E1997" s="162">
        <v>2.1597750186920166</v>
      </c>
    </row>
    <row r="1998" spans="1:5" ht="45">
      <c r="A1998" s="115" t="s">
        <v>3950</v>
      </c>
      <c r="B1998" s="125" t="s">
        <v>3951</v>
      </c>
      <c r="C1998" s="130" t="s">
        <v>3840</v>
      </c>
      <c r="D1998" s="158">
        <v>3.8631439208984375E-2</v>
      </c>
      <c r="E1998" s="169">
        <v>3.8631439208984375E-2</v>
      </c>
    </row>
    <row r="1999" spans="1:5" ht="45">
      <c r="A1999" s="115" t="s">
        <v>3952</v>
      </c>
      <c r="B1999" s="125" t="s">
        <v>3953</v>
      </c>
      <c r="C1999" s="130" t="s">
        <v>3843</v>
      </c>
      <c r="D1999" s="161">
        <v>1.7860722437035292E-5</v>
      </c>
      <c r="E1999" s="172">
        <v>1.7860722437035292E-5</v>
      </c>
    </row>
    <row r="2000" spans="1:5" ht="45">
      <c r="A2000" s="115" t="s">
        <v>3954</v>
      </c>
      <c r="B2000" s="125" t="s">
        <v>3955</v>
      </c>
      <c r="C2000" s="130" t="s">
        <v>50</v>
      </c>
      <c r="D2000" s="151">
        <v>7.2299995422363281</v>
      </c>
      <c r="E2000" s="162">
        <v>7.2299995422363281</v>
      </c>
    </row>
    <row r="2001" spans="1:5" ht="45">
      <c r="A2001" s="115" t="s">
        <v>3956</v>
      </c>
      <c r="B2001" s="125" t="s">
        <v>3957</v>
      </c>
      <c r="C2001" s="130" t="s">
        <v>42</v>
      </c>
      <c r="D2001" s="156">
        <v>243.77824401855469</v>
      </c>
      <c r="E2001" s="167">
        <v>243.77824401855469</v>
      </c>
    </row>
    <row r="2002" spans="1:5" ht="45">
      <c r="A2002" s="115" t="s">
        <v>3958</v>
      </c>
      <c r="B2002" s="125" t="s">
        <v>3959</v>
      </c>
      <c r="C2002" s="130" t="s">
        <v>20</v>
      </c>
      <c r="D2002" s="152">
        <v>70.505683898925781</v>
      </c>
      <c r="E2002" s="163">
        <v>70.505683898925781</v>
      </c>
    </row>
    <row r="2003" spans="1:5" ht="30">
      <c r="A2003" s="115" t="s">
        <v>3960</v>
      </c>
      <c r="B2003" s="125" t="s">
        <v>3961</v>
      </c>
      <c r="C2003" s="130" t="s">
        <v>285</v>
      </c>
      <c r="D2003" s="151">
        <v>7.0654234886169434</v>
      </c>
      <c r="E2003" s="162">
        <v>7.0654234886169434</v>
      </c>
    </row>
    <row r="2004" spans="1:5" ht="45">
      <c r="A2004" s="115" t="s">
        <v>3962</v>
      </c>
      <c r="B2004" s="125" t="s">
        <v>3963</v>
      </c>
      <c r="C2004" s="130" t="s">
        <v>280</v>
      </c>
      <c r="D2004" s="154">
        <v>2940</v>
      </c>
      <c r="E2004" s="165">
        <v>2940</v>
      </c>
    </row>
    <row r="2005" spans="1:5" ht="45">
      <c r="A2005" s="115" t="s">
        <v>3964</v>
      </c>
      <c r="B2005" s="125" t="s">
        <v>3965</v>
      </c>
      <c r="C2005" s="130" t="s">
        <v>280</v>
      </c>
      <c r="D2005" s="156">
        <v>392.51138305664062</v>
      </c>
      <c r="E2005" s="167">
        <v>392.51138305664062</v>
      </c>
    </row>
    <row r="2006" spans="1:5" ht="45">
      <c r="A2006" s="115" t="s">
        <v>3966</v>
      </c>
      <c r="B2006" s="125" t="s">
        <v>3967</v>
      </c>
      <c r="C2006" s="130"/>
      <c r="D2006" s="151">
        <v>1.0853315591812134</v>
      </c>
      <c r="E2006" s="162">
        <v>1.0853315591812134</v>
      </c>
    </row>
    <row r="2007" spans="1:5" ht="30">
      <c r="A2007" s="115" t="s">
        <v>3968</v>
      </c>
      <c r="B2007" s="125" t="s">
        <v>3969</v>
      </c>
      <c r="C2007" s="130" t="s">
        <v>2978</v>
      </c>
      <c r="D2007" s="151">
        <v>3.1146471500396729</v>
      </c>
      <c r="E2007" s="162">
        <v>3.1146471500396729</v>
      </c>
    </row>
    <row r="2008" spans="1:5" ht="45">
      <c r="A2008" s="115" t="s">
        <v>3970</v>
      </c>
      <c r="B2008" s="125" t="s">
        <v>3971</v>
      </c>
      <c r="C2008" s="130" t="s">
        <v>285</v>
      </c>
      <c r="D2008" s="151">
        <v>2.1597750186920166</v>
      </c>
      <c r="E2008" s="162">
        <v>2.1597750186920166</v>
      </c>
    </row>
    <row r="2009" spans="1:5" ht="45">
      <c r="A2009" s="115" t="s">
        <v>3972</v>
      </c>
      <c r="B2009" s="125" t="s">
        <v>3973</v>
      </c>
      <c r="C2009" s="130" t="s">
        <v>3840</v>
      </c>
      <c r="D2009" s="158">
        <v>3.8631439208984375E-2</v>
      </c>
      <c r="E2009" s="169">
        <v>3.8631439208984375E-2</v>
      </c>
    </row>
    <row r="2010" spans="1:5" ht="45">
      <c r="A2010" s="115" t="s">
        <v>3974</v>
      </c>
      <c r="B2010" s="125" t="s">
        <v>3975</v>
      </c>
      <c r="C2010" s="130" t="s">
        <v>3843</v>
      </c>
      <c r="D2010" s="161">
        <v>1.7860722437035292E-5</v>
      </c>
      <c r="E2010" s="172">
        <v>1.7860722437035292E-5</v>
      </c>
    </row>
    <row r="2011" spans="1:5" ht="60">
      <c r="A2011" s="115" t="s">
        <v>3976</v>
      </c>
      <c r="B2011" s="125" t="s">
        <v>3977</v>
      </c>
      <c r="C2011" s="130" t="s">
        <v>50</v>
      </c>
      <c r="D2011" s="152">
        <v>82.880577087402344</v>
      </c>
      <c r="E2011" s="163">
        <v>82.880577087402344</v>
      </c>
    </row>
    <row r="2012" spans="1:5" ht="60">
      <c r="A2012" s="115" t="s">
        <v>3978</v>
      </c>
      <c r="B2012" s="125" t="s">
        <v>3979</v>
      </c>
      <c r="C2012" s="130" t="s">
        <v>42</v>
      </c>
      <c r="D2012" s="156">
        <v>297.4892578125</v>
      </c>
      <c r="E2012" s="167">
        <v>297.4892578125</v>
      </c>
    </row>
    <row r="2013" spans="1:5" ht="60">
      <c r="A2013" s="115" t="s">
        <v>3980</v>
      </c>
      <c r="B2013" s="125" t="s">
        <v>3981</v>
      </c>
      <c r="C2013" s="130" t="s">
        <v>20</v>
      </c>
      <c r="D2013" s="152">
        <v>79.345024108886719</v>
      </c>
      <c r="E2013" s="163">
        <v>79.345024108886719</v>
      </c>
    </row>
    <row r="2014" spans="1:5" ht="60">
      <c r="A2014" s="115" t="s">
        <v>3982</v>
      </c>
      <c r="B2014" s="125" t="s">
        <v>3983</v>
      </c>
      <c r="C2014" s="130" t="s">
        <v>285</v>
      </c>
      <c r="D2014" s="151">
        <v>5.5717020034790039</v>
      </c>
      <c r="E2014" s="162">
        <v>5.5717020034790039</v>
      </c>
    </row>
    <row r="2015" spans="1:5" ht="60">
      <c r="A2015" s="115" t="s">
        <v>3984</v>
      </c>
      <c r="B2015" s="125" t="s">
        <v>3985</v>
      </c>
      <c r="C2015" s="130" t="s">
        <v>280</v>
      </c>
      <c r="D2015" s="154">
        <v>2666.47021484375</v>
      </c>
      <c r="E2015" s="165">
        <v>2666.47021484375</v>
      </c>
    </row>
    <row r="2016" spans="1:5" ht="60">
      <c r="A2016" s="115" t="s">
        <v>3986</v>
      </c>
      <c r="B2016" s="125" t="s">
        <v>3987</v>
      </c>
      <c r="C2016" s="130" t="s">
        <v>280</v>
      </c>
      <c r="D2016" s="156">
        <v>118.98161315917969</v>
      </c>
      <c r="E2016" s="167">
        <v>118.98161315917969</v>
      </c>
    </row>
    <row r="2017" spans="1:5" ht="60">
      <c r="A2017" s="115" t="s">
        <v>3988</v>
      </c>
      <c r="B2017" s="125" t="s">
        <v>3989</v>
      </c>
      <c r="C2017" s="130"/>
      <c r="D2017" s="158">
        <v>0.93833011388778687</v>
      </c>
      <c r="E2017" s="169">
        <v>0.93833011388778687</v>
      </c>
    </row>
    <row r="2018" spans="1:5" ht="45">
      <c r="A2018" s="115" t="s">
        <v>3990</v>
      </c>
      <c r="B2018" s="125" t="s">
        <v>3991</v>
      </c>
      <c r="C2018" s="130" t="s">
        <v>2978</v>
      </c>
      <c r="D2018" s="152">
        <v>47.003688812255859</v>
      </c>
      <c r="E2018" s="163">
        <v>47.003688812255859</v>
      </c>
    </row>
    <row r="2019" spans="1:5" ht="60">
      <c r="A2019" s="115" t="s">
        <v>3992</v>
      </c>
      <c r="B2019" s="125" t="s">
        <v>3993</v>
      </c>
      <c r="C2019" s="130" t="s">
        <v>285</v>
      </c>
      <c r="D2019" s="151">
        <v>5.6890907287597656</v>
      </c>
      <c r="E2019" s="162">
        <v>5.6890907287597656</v>
      </c>
    </row>
    <row r="2020" spans="1:5" ht="60">
      <c r="A2020" s="115" t="s">
        <v>3994</v>
      </c>
      <c r="B2020" s="125" t="s">
        <v>3995</v>
      </c>
      <c r="C2020" s="130" t="s">
        <v>3840</v>
      </c>
      <c r="D2020" s="158">
        <v>7.0332124829292297E-2</v>
      </c>
      <c r="E2020" s="169">
        <v>7.0332124829292297E-2</v>
      </c>
    </row>
    <row r="2021" spans="1:5" ht="60">
      <c r="A2021" s="115" t="s">
        <v>3996</v>
      </c>
      <c r="B2021" s="125" t="s">
        <v>3997</v>
      </c>
      <c r="C2021" s="130" t="s">
        <v>3843</v>
      </c>
      <c r="D2021" s="161">
        <v>1.9617276848293841E-5</v>
      </c>
      <c r="E2021" s="172">
        <v>1.9617276848293841E-5</v>
      </c>
    </row>
    <row r="2022" spans="1:5" ht="30">
      <c r="A2022" s="115" t="s">
        <v>3998</v>
      </c>
      <c r="B2022" s="125" t="s">
        <v>3999</v>
      </c>
      <c r="C2022" s="130" t="s">
        <v>50</v>
      </c>
      <c r="D2022" s="151">
        <v>1.3200000524520874</v>
      </c>
      <c r="E2022" s="162">
        <v>1.3200000524520874</v>
      </c>
    </row>
    <row r="2023" spans="1:5" ht="30">
      <c r="A2023" s="115" t="s">
        <v>4000</v>
      </c>
      <c r="B2023" s="125" t="s">
        <v>4001</v>
      </c>
      <c r="C2023" s="130" t="s">
        <v>42</v>
      </c>
      <c r="D2023" s="156">
        <v>109.52866363525391</v>
      </c>
      <c r="E2023" s="167">
        <v>109.52866363525391</v>
      </c>
    </row>
    <row r="2024" spans="1:5" ht="30">
      <c r="A2024" s="115" t="s">
        <v>4002</v>
      </c>
      <c r="B2024" s="125" t="s">
        <v>4003</v>
      </c>
      <c r="C2024" s="130" t="s">
        <v>20</v>
      </c>
      <c r="D2024" s="152">
        <v>67.7740478515625</v>
      </c>
      <c r="E2024" s="163">
        <v>67.7740478515625</v>
      </c>
    </row>
    <row r="2025" spans="1:5" ht="30">
      <c r="A2025" s="115" t="s">
        <v>4004</v>
      </c>
      <c r="B2025" s="125" t="s">
        <v>4005</v>
      </c>
      <c r="C2025" s="130" t="s">
        <v>285</v>
      </c>
      <c r="D2025" s="151">
        <v>7.2765817642211914</v>
      </c>
      <c r="E2025" s="162">
        <v>7.2765817642211914</v>
      </c>
    </row>
    <row r="2026" spans="1:5" ht="30">
      <c r="A2026" s="115" t="s">
        <v>4006</v>
      </c>
      <c r="B2026" s="125" t="s">
        <v>4007</v>
      </c>
      <c r="C2026" s="130" t="s">
        <v>280</v>
      </c>
      <c r="D2026" s="154">
        <v>2691.488037109375</v>
      </c>
      <c r="E2026" s="165">
        <v>2691.488037109375</v>
      </c>
    </row>
    <row r="2027" spans="1:5" ht="30">
      <c r="A2027" s="115" t="s">
        <v>4008</v>
      </c>
      <c r="B2027" s="125" t="s">
        <v>4009</v>
      </c>
      <c r="C2027" s="130" t="s">
        <v>280</v>
      </c>
      <c r="D2027" s="156">
        <v>143.99960327148437</v>
      </c>
      <c r="E2027" s="167">
        <v>143.99960327148437</v>
      </c>
    </row>
    <row r="2028" spans="1:5" ht="30">
      <c r="A2028" s="115" t="s">
        <v>4010</v>
      </c>
      <c r="B2028" s="125" t="s">
        <v>4011</v>
      </c>
      <c r="C2028" s="130"/>
      <c r="D2028" s="151">
        <v>1.0018564462661743</v>
      </c>
      <c r="E2028" s="162">
        <v>1.0018564462661743</v>
      </c>
    </row>
    <row r="2029" spans="1:5" ht="30">
      <c r="A2029" s="115" t="s">
        <v>4012</v>
      </c>
      <c r="B2029" s="125" t="s">
        <v>4013</v>
      </c>
      <c r="C2029" s="130" t="s">
        <v>2978</v>
      </c>
      <c r="D2029" s="158">
        <v>0.76104241609573364</v>
      </c>
      <c r="E2029" s="169">
        <v>0.76104241609573364</v>
      </c>
    </row>
    <row r="2030" spans="1:5" ht="30">
      <c r="A2030" s="115" t="s">
        <v>4014</v>
      </c>
      <c r="B2030" s="125" t="s">
        <v>4015</v>
      </c>
      <c r="C2030" s="130" t="s">
        <v>285</v>
      </c>
      <c r="D2030" s="151">
        <v>2.0563247203826904</v>
      </c>
      <c r="E2030" s="162">
        <v>2.0563247203826904</v>
      </c>
    </row>
    <row r="2031" spans="1:5" ht="45">
      <c r="A2031" s="115" t="s">
        <v>4016</v>
      </c>
      <c r="B2031" s="125" t="s">
        <v>4017</v>
      </c>
      <c r="C2031" s="130" t="s">
        <v>3840</v>
      </c>
      <c r="D2031" s="158">
        <v>2.5739880278706551E-2</v>
      </c>
      <c r="E2031" s="169">
        <v>2.5739880278706551E-2</v>
      </c>
    </row>
    <row r="2032" spans="1:5" ht="45">
      <c r="A2032" s="115" t="s">
        <v>4018</v>
      </c>
      <c r="B2032" s="125" t="s">
        <v>4019</v>
      </c>
      <c r="C2032" s="130" t="s">
        <v>3843</v>
      </c>
      <c r="D2032" s="161">
        <v>1.2615092600753997E-5</v>
      </c>
      <c r="E2032" s="172">
        <v>1.2615092600753997E-5</v>
      </c>
    </row>
    <row r="2033" spans="1:5" ht="45">
      <c r="A2033" s="115" t="s">
        <v>4020</v>
      </c>
      <c r="B2033" s="125" t="s">
        <v>4021</v>
      </c>
      <c r="C2033" s="130" t="s">
        <v>50</v>
      </c>
      <c r="D2033" s="151">
        <v>1.3200000524520874</v>
      </c>
      <c r="E2033" s="162">
        <v>1.3200000524520874</v>
      </c>
    </row>
    <row r="2034" spans="1:5" ht="45">
      <c r="A2034" s="115" t="s">
        <v>4022</v>
      </c>
      <c r="B2034" s="125" t="s">
        <v>4023</v>
      </c>
      <c r="C2034" s="130" t="s">
        <v>42</v>
      </c>
      <c r="D2034" s="156">
        <v>109.52866363525391</v>
      </c>
      <c r="E2034" s="167">
        <v>109.52866363525391</v>
      </c>
    </row>
    <row r="2035" spans="1:5" ht="45">
      <c r="A2035" s="115" t="s">
        <v>4024</v>
      </c>
      <c r="B2035" s="125" t="s">
        <v>4025</v>
      </c>
      <c r="C2035" s="130" t="s">
        <v>20</v>
      </c>
      <c r="D2035" s="152">
        <v>64.64544677734375</v>
      </c>
      <c r="E2035" s="163">
        <v>64.64544677734375</v>
      </c>
    </row>
    <row r="2036" spans="1:5" ht="30">
      <c r="A2036" s="115" t="s">
        <v>4026</v>
      </c>
      <c r="B2036" s="125" t="s">
        <v>4027</v>
      </c>
      <c r="C2036" s="130" t="s">
        <v>285</v>
      </c>
      <c r="D2036" s="151">
        <v>7.2765817642211914</v>
      </c>
      <c r="E2036" s="162">
        <v>7.2765817642211914</v>
      </c>
    </row>
    <row r="2037" spans="1:5" ht="45">
      <c r="A2037" s="115" t="s">
        <v>4028</v>
      </c>
      <c r="B2037" s="125" t="s">
        <v>4029</v>
      </c>
      <c r="C2037" s="130" t="s">
        <v>280</v>
      </c>
      <c r="D2037" s="154">
        <v>2691.488037109375</v>
      </c>
      <c r="E2037" s="165">
        <v>2691.488037109375</v>
      </c>
    </row>
    <row r="2038" spans="1:5" ht="45">
      <c r="A2038" s="115" t="s">
        <v>4030</v>
      </c>
      <c r="B2038" s="125" t="s">
        <v>4031</v>
      </c>
      <c r="C2038" s="130" t="s">
        <v>280</v>
      </c>
      <c r="D2038" s="156">
        <v>143.99960327148437</v>
      </c>
      <c r="E2038" s="167">
        <v>143.99960327148437</v>
      </c>
    </row>
    <row r="2039" spans="1:5" ht="45">
      <c r="A2039" s="115" t="s">
        <v>4032</v>
      </c>
      <c r="B2039" s="125" t="s">
        <v>4033</v>
      </c>
      <c r="C2039" s="130"/>
      <c r="D2039" s="151">
        <v>1.0018564462661743</v>
      </c>
      <c r="E2039" s="162">
        <v>1.0018564462661743</v>
      </c>
    </row>
    <row r="2040" spans="1:5" ht="30">
      <c r="A2040" s="115" t="s">
        <v>4034</v>
      </c>
      <c r="B2040" s="125" t="s">
        <v>4035</v>
      </c>
      <c r="C2040" s="130" t="s">
        <v>2978</v>
      </c>
      <c r="D2040" s="158">
        <v>0.76104241609573364</v>
      </c>
      <c r="E2040" s="169">
        <v>0.76104241609573364</v>
      </c>
    </row>
    <row r="2041" spans="1:5" ht="45">
      <c r="A2041" s="115" t="s">
        <v>4036</v>
      </c>
      <c r="B2041" s="125" t="s">
        <v>4037</v>
      </c>
      <c r="C2041" s="130" t="s">
        <v>285</v>
      </c>
      <c r="D2041" s="151">
        <v>2.0563247203826904</v>
      </c>
      <c r="E2041" s="162">
        <v>2.0563247203826904</v>
      </c>
    </row>
    <row r="2042" spans="1:5" ht="45">
      <c r="A2042" s="115" t="s">
        <v>4038</v>
      </c>
      <c r="B2042" s="125" t="s">
        <v>4039</v>
      </c>
      <c r="C2042" s="130" t="s">
        <v>3840</v>
      </c>
      <c r="D2042" s="158">
        <v>2.5739880278706551E-2</v>
      </c>
      <c r="E2042" s="169">
        <v>2.5739880278706551E-2</v>
      </c>
    </row>
    <row r="2043" spans="1:5" ht="45">
      <c r="A2043" s="115" t="s">
        <v>4040</v>
      </c>
      <c r="B2043" s="125" t="s">
        <v>4041</v>
      </c>
      <c r="C2043" s="130" t="s">
        <v>3843</v>
      </c>
      <c r="D2043" s="161">
        <v>1.2615092600753997E-5</v>
      </c>
      <c r="E2043" s="172">
        <v>1.2615092600753997E-5</v>
      </c>
    </row>
    <row r="2044" spans="1:5" ht="30">
      <c r="A2044" s="115" t="s">
        <v>4042</v>
      </c>
      <c r="B2044" s="125" t="s">
        <v>4043</v>
      </c>
      <c r="C2044" s="130" t="s">
        <v>50</v>
      </c>
      <c r="D2044" s="158">
        <v>0.51999998092651367</v>
      </c>
      <c r="E2044" s="169">
        <v>0.51999998092651367</v>
      </c>
    </row>
    <row r="2045" spans="1:5" ht="30">
      <c r="A2045" s="115" t="s">
        <v>4044</v>
      </c>
      <c r="B2045" s="125" t="s">
        <v>4045</v>
      </c>
      <c r="C2045" s="130" t="s">
        <v>42</v>
      </c>
      <c r="D2045" s="152">
        <v>82.296745300292969</v>
      </c>
      <c r="E2045" s="163">
        <v>82.296745300292969</v>
      </c>
    </row>
    <row r="2046" spans="1:5" ht="30">
      <c r="A2046" s="115" t="s">
        <v>4046</v>
      </c>
      <c r="B2046" s="125" t="s">
        <v>4047</v>
      </c>
      <c r="C2046" s="130" t="s">
        <v>20</v>
      </c>
      <c r="D2046" s="152">
        <v>64.64544677734375</v>
      </c>
      <c r="E2046" s="163">
        <v>64.64544677734375</v>
      </c>
    </row>
    <row r="2047" spans="1:5" ht="30">
      <c r="A2047" s="115" t="s">
        <v>4048</v>
      </c>
      <c r="B2047" s="125" t="s">
        <v>4049</v>
      </c>
      <c r="C2047" s="130" t="s">
        <v>285</v>
      </c>
      <c r="D2047" s="151">
        <v>7.3893089294433594</v>
      </c>
      <c r="E2047" s="162">
        <v>7.3893089294433594</v>
      </c>
    </row>
    <row r="2048" spans="1:5" ht="30">
      <c r="A2048" s="115" t="s">
        <v>4050</v>
      </c>
      <c r="B2048" s="125" t="s">
        <v>4051</v>
      </c>
      <c r="C2048" s="130" t="s">
        <v>280</v>
      </c>
      <c r="D2048" s="154">
        <v>2579.193359375</v>
      </c>
      <c r="E2048" s="165">
        <v>2579.193359375</v>
      </c>
    </row>
    <row r="2049" spans="1:5" ht="30">
      <c r="A2049" s="115" t="s">
        <v>4052</v>
      </c>
      <c r="B2049" s="125" t="s">
        <v>4053</v>
      </c>
      <c r="C2049" s="130" t="s">
        <v>280</v>
      </c>
      <c r="D2049" s="152">
        <v>31.704854965209961</v>
      </c>
      <c r="E2049" s="163">
        <v>31.704854965209961</v>
      </c>
    </row>
    <row r="2050" spans="1:5" ht="30">
      <c r="A2050" s="115" t="s">
        <v>4054</v>
      </c>
      <c r="B2050" s="125" t="s">
        <v>4055</v>
      </c>
      <c r="C2050" s="130"/>
      <c r="D2050" s="158">
        <v>0.9706149697303772</v>
      </c>
      <c r="E2050" s="169">
        <v>0.9706149697303772</v>
      </c>
    </row>
    <row r="2051" spans="1:5" ht="30">
      <c r="A2051" s="115" t="s">
        <v>4056</v>
      </c>
      <c r="B2051" s="125" t="s">
        <v>4057</v>
      </c>
      <c r="C2051" s="130" t="s">
        <v>2978</v>
      </c>
      <c r="D2051" s="158">
        <v>0.32987174391746521</v>
      </c>
      <c r="E2051" s="169">
        <v>0.32987174391746521</v>
      </c>
    </row>
    <row r="2052" spans="1:5" ht="30">
      <c r="A2052" s="115" t="s">
        <v>4058</v>
      </c>
      <c r="B2052" s="125" t="s">
        <v>4059</v>
      </c>
      <c r="C2052" s="130" t="s">
        <v>285</v>
      </c>
      <c r="D2052" s="151">
        <v>4.1980233192443848</v>
      </c>
      <c r="E2052" s="162">
        <v>4.1980233192443848</v>
      </c>
    </row>
    <row r="2053" spans="1:5" ht="45">
      <c r="A2053" s="115" t="s">
        <v>4060</v>
      </c>
      <c r="B2053" s="125" t="s">
        <v>4061</v>
      </c>
      <c r="C2053" s="130" t="s">
        <v>3840</v>
      </c>
      <c r="D2053" s="158">
        <v>2.3091219365596771E-2</v>
      </c>
      <c r="E2053" s="169">
        <v>2.3091219365596771E-2</v>
      </c>
    </row>
    <row r="2054" spans="1:5" ht="45">
      <c r="A2054" s="115" t="s">
        <v>4062</v>
      </c>
      <c r="B2054" s="125" t="s">
        <v>4063</v>
      </c>
      <c r="C2054" s="130" t="s">
        <v>3843</v>
      </c>
      <c r="D2054" s="161">
        <v>1.16761684694211E-5</v>
      </c>
      <c r="E2054" s="172">
        <v>1.16761684694211E-5</v>
      </c>
    </row>
    <row r="2055" spans="1:5" ht="45">
      <c r="A2055" s="115" t="s">
        <v>4064</v>
      </c>
      <c r="B2055" s="125" t="s">
        <v>4065</v>
      </c>
      <c r="C2055" s="130" t="s">
        <v>50</v>
      </c>
      <c r="D2055" s="158">
        <v>0.51999998092651367</v>
      </c>
      <c r="E2055" s="169">
        <v>0.51999998092651367</v>
      </c>
    </row>
    <row r="2056" spans="1:5" ht="45">
      <c r="A2056" s="115" t="s">
        <v>4066</v>
      </c>
      <c r="B2056" s="125" t="s">
        <v>4067</v>
      </c>
      <c r="C2056" s="130" t="s">
        <v>42</v>
      </c>
      <c r="D2056" s="152">
        <v>82.296745300292969</v>
      </c>
      <c r="E2056" s="163">
        <v>82.296745300292969</v>
      </c>
    </row>
    <row r="2057" spans="1:5" ht="45">
      <c r="A2057" s="115" t="s">
        <v>4068</v>
      </c>
      <c r="B2057" s="125" t="s">
        <v>4069</v>
      </c>
      <c r="C2057" s="130" t="s">
        <v>20</v>
      </c>
      <c r="D2057" s="152">
        <v>61.763080596923828</v>
      </c>
      <c r="E2057" s="163">
        <v>61.763080596923828</v>
      </c>
    </row>
    <row r="2058" spans="1:5" ht="30">
      <c r="A2058" s="115" t="s">
        <v>4070</v>
      </c>
      <c r="B2058" s="125" t="s">
        <v>4071</v>
      </c>
      <c r="C2058" s="130" t="s">
        <v>285</v>
      </c>
      <c r="D2058" s="151">
        <v>7.3893089294433594</v>
      </c>
      <c r="E2058" s="162">
        <v>7.3893089294433594</v>
      </c>
    </row>
    <row r="2059" spans="1:5" ht="45">
      <c r="A2059" s="115" t="s">
        <v>4072</v>
      </c>
      <c r="B2059" s="125" t="s">
        <v>4073</v>
      </c>
      <c r="C2059" s="130" t="s">
        <v>280</v>
      </c>
      <c r="D2059" s="154">
        <v>2579.193359375</v>
      </c>
      <c r="E2059" s="165">
        <v>2579.193359375</v>
      </c>
    </row>
    <row r="2060" spans="1:5" ht="45">
      <c r="A2060" s="115" t="s">
        <v>4074</v>
      </c>
      <c r="B2060" s="125" t="s">
        <v>4075</v>
      </c>
      <c r="C2060" s="130" t="s">
        <v>280</v>
      </c>
      <c r="D2060" s="152">
        <v>31.704854965209961</v>
      </c>
      <c r="E2060" s="163">
        <v>31.704854965209961</v>
      </c>
    </row>
    <row r="2061" spans="1:5" ht="45">
      <c r="A2061" s="115" t="s">
        <v>4076</v>
      </c>
      <c r="B2061" s="125" t="s">
        <v>4077</v>
      </c>
      <c r="C2061" s="130"/>
      <c r="D2061" s="158">
        <v>0.9706149697303772</v>
      </c>
      <c r="E2061" s="169">
        <v>0.9706149697303772</v>
      </c>
    </row>
    <row r="2062" spans="1:5" ht="30">
      <c r="A2062" s="115" t="s">
        <v>4078</v>
      </c>
      <c r="B2062" s="125" t="s">
        <v>4079</v>
      </c>
      <c r="C2062" s="130" t="s">
        <v>2978</v>
      </c>
      <c r="D2062" s="158">
        <v>0.32987174391746521</v>
      </c>
      <c r="E2062" s="169">
        <v>0.32987174391746521</v>
      </c>
    </row>
    <row r="2063" spans="1:5" ht="45">
      <c r="A2063" s="115" t="s">
        <v>4080</v>
      </c>
      <c r="B2063" s="125" t="s">
        <v>4081</v>
      </c>
      <c r="C2063" s="130" t="s">
        <v>285</v>
      </c>
      <c r="D2063" s="151">
        <v>4.1980233192443848</v>
      </c>
      <c r="E2063" s="162">
        <v>4.1980233192443848</v>
      </c>
    </row>
    <row r="2064" spans="1:5" ht="45">
      <c r="A2064" s="115" t="s">
        <v>4082</v>
      </c>
      <c r="B2064" s="125" t="s">
        <v>4083</v>
      </c>
      <c r="C2064" s="130" t="s">
        <v>3840</v>
      </c>
      <c r="D2064" s="158">
        <v>2.3091219365596771E-2</v>
      </c>
      <c r="E2064" s="169">
        <v>2.3091219365596771E-2</v>
      </c>
    </row>
    <row r="2065" spans="1:5" ht="45">
      <c r="A2065" s="115" t="s">
        <v>4084</v>
      </c>
      <c r="B2065" s="125" t="s">
        <v>4085</v>
      </c>
      <c r="C2065" s="130" t="s">
        <v>3843</v>
      </c>
      <c r="D2065" s="161">
        <v>1.16761684694211E-5</v>
      </c>
      <c r="E2065" s="172">
        <v>1.16761684694211E-5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61.944511413574219</v>
      </c>
      <c r="E2068" s="163">
        <v>61.944511413574219</v>
      </c>
    </row>
    <row r="2069" spans="1:5" ht="30">
      <c r="A2069" s="115" t="s">
        <v>4092</v>
      </c>
      <c r="B2069" s="125" t="s">
        <v>4093</v>
      </c>
      <c r="C2069" s="130" t="s">
        <v>285</v>
      </c>
      <c r="D2069" s="151">
        <v>7.5629491806030273</v>
      </c>
      <c r="E2069" s="162">
        <v>7.5629491806030273</v>
      </c>
    </row>
    <row r="2070" spans="1:5" ht="30">
      <c r="A2070" s="115" t="s">
        <v>4094</v>
      </c>
      <c r="B2070" s="125" t="s">
        <v>4095</v>
      </c>
      <c r="C2070" s="130" t="s">
        <v>280</v>
      </c>
      <c r="D2070" s="154">
        <v>2457.640625</v>
      </c>
      <c r="E2070" s="165">
        <v>2457.640625</v>
      </c>
    </row>
    <row r="2071" spans="1:5" ht="30">
      <c r="A2071" s="115" t="s">
        <v>4096</v>
      </c>
      <c r="B2071" s="125" t="s">
        <v>4097</v>
      </c>
      <c r="C2071" s="130" t="s">
        <v>280</v>
      </c>
      <c r="D2071" s="152">
        <v>-89.847869873046875</v>
      </c>
      <c r="E2071" s="163">
        <v>-89.847869873046875</v>
      </c>
    </row>
    <row r="2072" spans="1:5" ht="30">
      <c r="A2072" s="115" t="s">
        <v>4098</v>
      </c>
      <c r="B2072" s="125" t="s">
        <v>4099</v>
      </c>
      <c r="C2072" s="130"/>
      <c r="D2072" s="158">
        <v>0.9401625394821167</v>
      </c>
      <c r="E2072" s="169">
        <v>0.9401625394821167</v>
      </c>
    </row>
    <row r="2073" spans="1:5" ht="30">
      <c r="A2073" s="115" t="s">
        <v>4100</v>
      </c>
      <c r="B2073" s="125" t="s">
        <v>4101</v>
      </c>
      <c r="C2073" s="130" t="s">
        <v>2978</v>
      </c>
      <c r="D2073" s="158">
        <v>0.10947270691394806</v>
      </c>
      <c r="E2073" s="169">
        <v>0.10947270691394806</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78.5</v>
      </c>
      <c r="E2077" s="163">
        <v>78.5</v>
      </c>
    </row>
    <row r="2078" spans="1:5" ht="45">
      <c r="A2078" s="115" t="s">
        <v>4110</v>
      </c>
      <c r="B2078" s="125" t="s">
        <v>4111</v>
      </c>
      <c r="C2078" s="130" t="s">
        <v>42</v>
      </c>
      <c r="D2078" s="156">
        <v>533.9993896484375</v>
      </c>
      <c r="E2078" s="167">
        <v>533.9993896484375</v>
      </c>
    </row>
    <row r="2079" spans="1:5" ht="45">
      <c r="A2079" s="115" t="s">
        <v>4112</v>
      </c>
      <c r="B2079" s="125" t="s">
        <v>4113</v>
      </c>
      <c r="C2079" s="130" t="s">
        <v>20</v>
      </c>
      <c r="D2079" s="152">
        <v>81.848281860351563</v>
      </c>
      <c r="E2079" s="163">
        <v>81.848281860351563</v>
      </c>
    </row>
    <row r="2080" spans="1:5" ht="30">
      <c r="A2080" s="115" t="s">
        <v>4114</v>
      </c>
      <c r="B2080" s="125" t="s">
        <v>4115</v>
      </c>
      <c r="C2080" s="130" t="s">
        <v>285</v>
      </c>
      <c r="D2080" s="151">
        <v>6.8422789573669434</v>
      </c>
      <c r="E2080" s="162">
        <v>6.8422789573669434</v>
      </c>
    </row>
    <row r="2081" spans="1:5" ht="30">
      <c r="A2081" s="115" t="s">
        <v>4116</v>
      </c>
      <c r="B2081" s="125" t="s">
        <v>4117</v>
      </c>
      <c r="C2081" s="130" t="s">
        <v>280</v>
      </c>
      <c r="D2081" s="153">
        <v>3484.427001953125</v>
      </c>
      <c r="E2081" s="164">
        <v>3484.427001953125</v>
      </c>
    </row>
    <row r="2082" spans="1:5" ht="45">
      <c r="A2082" s="115" t="s">
        <v>4118</v>
      </c>
      <c r="B2082" s="125" t="s">
        <v>4119</v>
      </c>
      <c r="C2082" s="130" t="s">
        <v>280</v>
      </c>
      <c r="D2082" s="156">
        <v>936.9385986328125</v>
      </c>
      <c r="E2082" s="167">
        <v>936.9385986328125</v>
      </c>
    </row>
    <row r="2083" spans="1:5" ht="45">
      <c r="A2083" s="115" t="s">
        <v>4120</v>
      </c>
      <c r="B2083" s="125" t="s">
        <v>4121</v>
      </c>
      <c r="C2083" s="130"/>
      <c r="D2083" s="151">
        <v>1.4987044334411621</v>
      </c>
      <c r="E2083" s="162">
        <v>1.4987044334411621</v>
      </c>
    </row>
    <row r="2084" spans="1:5" ht="30">
      <c r="A2084" s="115" t="s">
        <v>4122</v>
      </c>
      <c r="B2084" s="125" t="s">
        <v>4123</v>
      </c>
      <c r="C2084" s="130" t="s">
        <v>2978</v>
      </c>
      <c r="D2084" s="152">
        <v>22.228511810302734</v>
      </c>
      <c r="E2084" s="163">
        <v>22.228511810302734</v>
      </c>
    </row>
    <row r="2085" spans="1:5" ht="45">
      <c r="A2085" s="115" t="s">
        <v>4124</v>
      </c>
      <c r="B2085" s="125" t="s">
        <v>4125</v>
      </c>
      <c r="C2085" s="130" t="s">
        <v>285</v>
      </c>
      <c r="D2085" s="151">
        <v>2.405665397644043</v>
      </c>
      <c r="E2085" s="162">
        <v>2.405665397644043</v>
      </c>
    </row>
    <row r="2086" spans="1:5" ht="45">
      <c r="A2086" s="115" t="s">
        <v>4126</v>
      </c>
      <c r="B2086" s="125" t="s">
        <v>4127</v>
      </c>
      <c r="C2086" s="130" t="s">
        <v>3840</v>
      </c>
      <c r="D2086" s="158">
        <v>7.7118299901485443E-2</v>
      </c>
      <c r="E2086" s="169">
        <v>7.7118299901485443E-2</v>
      </c>
    </row>
    <row r="2087" spans="1:5" ht="45">
      <c r="A2087" s="115" t="s">
        <v>4128</v>
      </c>
      <c r="B2087" s="125" t="s">
        <v>4129</v>
      </c>
      <c r="C2087" s="130" t="s">
        <v>3843</v>
      </c>
      <c r="D2087" s="161">
        <v>3.0232049539336003E-5</v>
      </c>
      <c r="E2087" s="172">
        <v>3.0232049539336003E-5</v>
      </c>
    </row>
    <row r="2088" spans="1:5" ht="30">
      <c r="A2088" s="115" t="s">
        <v>4130</v>
      </c>
      <c r="B2088" s="125" t="s">
        <v>4131</v>
      </c>
      <c r="C2088" s="130" t="s">
        <v>50</v>
      </c>
      <c r="D2088" s="151">
        <v>3.0899996757507324</v>
      </c>
      <c r="E2088" s="162">
        <v>3.0899996757507324</v>
      </c>
    </row>
    <row r="2089" spans="1:5" ht="30">
      <c r="A2089" s="115" t="s">
        <v>4132</v>
      </c>
      <c r="B2089" s="125" t="s">
        <v>4133</v>
      </c>
      <c r="C2089" s="130" t="s">
        <v>42</v>
      </c>
      <c r="D2089" s="156">
        <v>171.61454772949219</v>
      </c>
      <c r="E2089" s="167">
        <v>171.61454772949219</v>
      </c>
    </row>
    <row r="2090" spans="1:5" ht="30">
      <c r="A2090" s="115" t="s">
        <v>4134</v>
      </c>
      <c r="B2090" s="125" t="s">
        <v>4135</v>
      </c>
      <c r="C2090" s="130" t="s">
        <v>20</v>
      </c>
      <c r="D2090" s="152">
        <v>70.505683898925781</v>
      </c>
      <c r="E2090" s="163">
        <v>70.505683898925781</v>
      </c>
    </row>
    <row r="2091" spans="1:5" ht="30">
      <c r="A2091" s="115" t="s">
        <v>4136</v>
      </c>
      <c r="B2091" s="125" t="s">
        <v>4137</v>
      </c>
      <c r="C2091" s="130" t="s">
        <v>285</v>
      </c>
      <c r="D2091" s="151">
        <v>7.170264720916748</v>
      </c>
      <c r="E2091" s="162">
        <v>7.170264720916748</v>
      </c>
    </row>
    <row r="2092" spans="1:5" ht="30">
      <c r="A2092" s="115" t="s">
        <v>4138</v>
      </c>
      <c r="B2092" s="125" t="s">
        <v>4139</v>
      </c>
      <c r="C2092" s="130" t="s">
        <v>280</v>
      </c>
      <c r="D2092" s="154">
        <v>2806.531005859375</v>
      </c>
      <c r="E2092" s="165">
        <v>2806.531005859375</v>
      </c>
    </row>
    <row r="2093" spans="1:5" ht="30">
      <c r="A2093" s="115" t="s">
        <v>4140</v>
      </c>
      <c r="B2093" s="125" t="s">
        <v>4141</v>
      </c>
      <c r="C2093" s="130" t="s">
        <v>280</v>
      </c>
      <c r="D2093" s="156">
        <v>259.04238891601562</v>
      </c>
      <c r="E2093" s="167">
        <v>259.04238891601562</v>
      </c>
    </row>
    <row r="2094" spans="1:5" ht="30">
      <c r="A2094" s="115" t="s">
        <v>4142</v>
      </c>
      <c r="B2094" s="125" t="s">
        <v>4143</v>
      </c>
      <c r="C2094" s="130"/>
      <c r="D2094" s="151">
        <v>1.0371588468551636</v>
      </c>
      <c r="E2094" s="162">
        <v>1.0371588468551636</v>
      </c>
    </row>
    <row r="2095" spans="1:5" ht="30">
      <c r="A2095" s="115" t="s">
        <v>4144</v>
      </c>
      <c r="B2095" s="125" t="s">
        <v>4145</v>
      </c>
      <c r="C2095" s="130" t="s">
        <v>2978</v>
      </c>
      <c r="D2095" s="151">
        <v>1.5381580591201782</v>
      </c>
      <c r="E2095" s="162">
        <v>1.5381580591201782</v>
      </c>
    </row>
    <row r="2096" spans="1:5" ht="30">
      <c r="A2096" s="115" t="s">
        <v>4146</v>
      </c>
      <c r="B2096" s="125" t="s">
        <v>4147</v>
      </c>
      <c r="C2096" s="130" t="s">
        <v>285</v>
      </c>
      <c r="D2096" s="151">
        <v>2.1098895072937012</v>
      </c>
      <c r="E2096" s="162">
        <v>2.1098895072937012</v>
      </c>
    </row>
    <row r="2097" spans="1:5" ht="45">
      <c r="A2097" s="115" t="s">
        <v>4148</v>
      </c>
      <c r="B2097" s="125" t="s">
        <v>4149</v>
      </c>
      <c r="C2097" s="130" t="s">
        <v>3840</v>
      </c>
      <c r="D2097" s="158">
        <v>3.1339690089225769E-2</v>
      </c>
      <c r="E2097" s="169">
        <v>3.1339690089225769E-2</v>
      </c>
    </row>
    <row r="2098" spans="1:5" ht="45">
      <c r="A2098" s="115" t="s">
        <v>4150</v>
      </c>
      <c r="B2098" s="125" t="s">
        <v>4151</v>
      </c>
      <c r="C2098" s="130" t="s">
        <v>3843</v>
      </c>
      <c r="D2098" s="161">
        <v>1.4971379641792737E-5</v>
      </c>
      <c r="E2098" s="172">
        <v>1.4971379641792737E-5</v>
      </c>
    </row>
    <row r="2099" spans="1:5" ht="30">
      <c r="A2099" s="115" t="s">
        <v>4152</v>
      </c>
      <c r="B2099" s="125" t="s">
        <v>4153</v>
      </c>
      <c r="C2099" s="130" t="s">
        <v>50</v>
      </c>
      <c r="D2099" s="152">
        <v>28.110000610351563</v>
      </c>
      <c r="E2099" s="163">
        <v>28.110000610351563</v>
      </c>
    </row>
    <row r="2100" spans="1:5" ht="30">
      <c r="A2100" s="115" t="s">
        <v>4154</v>
      </c>
      <c r="B2100" s="125" t="s">
        <v>4155</v>
      </c>
      <c r="C2100" s="130" t="s">
        <v>42</v>
      </c>
      <c r="D2100" s="156">
        <v>386.22183227539062</v>
      </c>
      <c r="E2100" s="167">
        <v>386.22183227539062</v>
      </c>
    </row>
    <row r="2101" spans="1:5" ht="30">
      <c r="A2101" s="115" t="s">
        <v>4156</v>
      </c>
      <c r="B2101" s="125" t="s">
        <v>4157</v>
      </c>
      <c r="C2101" s="130" t="s">
        <v>20</v>
      </c>
      <c r="D2101" s="151">
        <v>6.7293124198913574</v>
      </c>
      <c r="E2101" s="162">
        <v>6.7293124198913574</v>
      </c>
    </row>
    <row r="2102" spans="1:5" ht="30">
      <c r="A2102" s="115" t="s">
        <v>4158</v>
      </c>
      <c r="B2102" s="125" t="s">
        <v>4159</v>
      </c>
      <c r="C2102" s="130" t="s">
        <v>285</v>
      </c>
      <c r="D2102" s="151">
        <v>6.9099392890930176</v>
      </c>
      <c r="E2102" s="162">
        <v>6.9099392890930176</v>
      </c>
    </row>
    <row r="2103" spans="1:5" ht="30">
      <c r="A2103" s="115" t="s">
        <v>4160</v>
      </c>
      <c r="B2103" s="125" t="s">
        <v>4161</v>
      </c>
      <c r="C2103" s="130" t="s">
        <v>280</v>
      </c>
      <c r="D2103" s="153">
        <v>3203.5</v>
      </c>
      <c r="E2103" s="164">
        <v>3203.5</v>
      </c>
    </row>
    <row r="2104" spans="1:5" ht="30">
      <c r="A2104" s="115" t="s">
        <v>4162</v>
      </c>
      <c r="B2104" s="125" t="s">
        <v>4163</v>
      </c>
      <c r="C2104" s="130" t="s">
        <v>280</v>
      </c>
      <c r="D2104" s="156">
        <v>656.01153564453125</v>
      </c>
      <c r="E2104" s="167">
        <v>656.01153564453125</v>
      </c>
    </row>
    <row r="2105" spans="1:5" ht="30">
      <c r="A2105" s="115" t="s">
        <v>4164</v>
      </c>
      <c r="B2105" s="125" t="s">
        <v>4165</v>
      </c>
      <c r="C2105" s="130"/>
      <c r="D2105" s="151">
        <v>1.2210633754730225</v>
      </c>
      <c r="E2105" s="162">
        <v>1.2210633754730225</v>
      </c>
    </row>
    <row r="2106" spans="1:5" ht="30">
      <c r="A2106" s="115" t="s">
        <v>4166</v>
      </c>
      <c r="B2106" s="125" t="s">
        <v>4167</v>
      </c>
      <c r="C2106" s="130" t="s">
        <v>2978</v>
      </c>
      <c r="D2106" s="151">
        <v>9.6327314376831055</v>
      </c>
      <c r="E2106" s="162">
        <v>9.6327314376831055</v>
      </c>
    </row>
    <row r="2107" spans="1:5" ht="30">
      <c r="A2107" s="115" t="s">
        <v>4168</v>
      </c>
      <c r="B2107" s="125" t="s">
        <v>4169</v>
      </c>
      <c r="C2107" s="130" t="s">
        <v>285</v>
      </c>
      <c r="D2107" s="151">
        <v>2.2605171203613281</v>
      </c>
      <c r="E2107" s="162">
        <v>2.2605171203613281</v>
      </c>
    </row>
    <row r="2108" spans="1:5" ht="30">
      <c r="A2108" s="115" t="s">
        <v>4170</v>
      </c>
      <c r="B2108" s="125" t="s">
        <v>4171</v>
      </c>
      <c r="C2108" s="130" t="s">
        <v>3840</v>
      </c>
      <c r="D2108" s="158">
        <v>5.5649559944868088E-2</v>
      </c>
      <c r="E2108" s="169">
        <v>5.5649559944868088E-2</v>
      </c>
    </row>
    <row r="2109" spans="1:5" ht="30">
      <c r="A2109" s="115" t="s">
        <v>4172</v>
      </c>
      <c r="B2109" s="125" t="s">
        <v>4173</v>
      </c>
      <c r="C2109" s="130" t="s">
        <v>3843</v>
      </c>
      <c r="D2109" s="161">
        <v>2.3807144316378981E-5</v>
      </c>
      <c r="E2109" s="172">
        <v>2.3807144316378981E-5</v>
      </c>
    </row>
    <row r="2110" spans="1:5" ht="30">
      <c r="A2110" s="115" t="s">
        <v>4174</v>
      </c>
      <c r="B2110" s="125" t="s">
        <v>4175</v>
      </c>
      <c r="C2110" s="130" t="s">
        <v>50</v>
      </c>
      <c r="D2110" s="152">
        <v>14.100001335144043</v>
      </c>
      <c r="E2110" s="163">
        <v>14.100001335144043</v>
      </c>
    </row>
    <row r="2111" spans="1:5" ht="30">
      <c r="A2111" s="115" t="s">
        <v>4176</v>
      </c>
      <c r="B2111" s="125" t="s">
        <v>4177</v>
      </c>
      <c r="C2111" s="130" t="s">
        <v>42</v>
      </c>
      <c r="D2111" s="156">
        <v>299.66778564453125</v>
      </c>
      <c r="E2111" s="167">
        <v>299.66778564453125</v>
      </c>
    </row>
    <row r="2112" spans="1:5" ht="30">
      <c r="A2112" s="115" t="s">
        <v>4178</v>
      </c>
      <c r="B2112" s="125" t="s">
        <v>4179</v>
      </c>
      <c r="C2112" s="130" t="s">
        <v>20</v>
      </c>
      <c r="D2112" s="151">
        <v>1.4071918725967407</v>
      </c>
      <c r="E2112" s="162">
        <v>1.4071918725967407</v>
      </c>
    </row>
    <row r="2113" spans="1:5" ht="30">
      <c r="A2113" s="115" t="s">
        <v>4180</v>
      </c>
      <c r="B2113" s="125" t="s">
        <v>4181</v>
      </c>
      <c r="C2113" s="130" t="s">
        <v>285</v>
      </c>
      <c r="D2113" s="151">
        <v>6.950416088104248</v>
      </c>
      <c r="E2113" s="162">
        <v>6.950416088104248</v>
      </c>
    </row>
    <row r="2114" spans="1:5" ht="30">
      <c r="A2114" s="115" t="s">
        <v>4182</v>
      </c>
      <c r="B2114" s="125" t="s">
        <v>4183</v>
      </c>
      <c r="C2114" s="130" t="s">
        <v>280</v>
      </c>
      <c r="D2114" s="153">
        <v>3039.999267578125</v>
      </c>
      <c r="E2114" s="164">
        <v>3039.999267578125</v>
      </c>
    </row>
    <row r="2115" spans="1:5" ht="30">
      <c r="A2115" s="115" t="s">
        <v>4184</v>
      </c>
      <c r="B2115" s="125" t="s">
        <v>4185</v>
      </c>
      <c r="C2115" s="130" t="s">
        <v>280</v>
      </c>
      <c r="D2115" s="156">
        <v>492.51083374023437</v>
      </c>
      <c r="E2115" s="167">
        <v>492.51083374023437</v>
      </c>
    </row>
    <row r="2116" spans="1:5" ht="30">
      <c r="A2116" s="115" t="s">
        <v>4186</v>
      </c>
      <c r="B2116" s="125" t="s">
        <v>4187</v>
      </c>
      <c r="C2116" s="130"/>
      <c r="D2116" s="151">
        <v>1.1281652450561523</v>
      </c>
      <c r="E2116" s="162">
        <v>1.1281652450561523</v>
      </c>
    </row>
    <row r="2117" spans="1:5" ht="30">
      <c r="A2117" s="115" t="s">
        <v>4188</v>
      </c>
      <c r="B2117" s="125" t="s">
        <v>4189</v>
      </c>
      <c r="C2117" s="130" t="s">
        <v>2978</v>
      </c>
      <c r="D2117" s="151">
        <v>5.5295238494873047</v>
      </c>
      <c r="E2117" s="162">
        <v>5.5295238494873047</v>
      </c>
    </row>
    <row r="2118" spans="1:5" ht="30">
      <c r="A2118" s="115" t="s">
        <v>4190</v>
      </c>
      <c r="B2118" s="125" t="s">
        <v>4191</v>
      </c>
      <c r="C2118" s="130" t="s">
        <v>285</v>
      </c>
      <c r="D2118" s="151">
        <v>2.2183763980865479</v>
      </c>
      <c r="E2118" s="162">
        <v>2.2183763980865479</v>
      </c>
    </row>
    <row r="2119" spans="1:5" ht="30">
      <c r="A2119" s="115" t="s">
        <v>4192</v>
      </c>
      <c r="B2119" s="125" t="s">
        <v>4193</v>
      </c>
      <c r="C2119" s="130" t="s">
        <v>3840</v>
      </c>
      <c r="D2119" s="158">
        <v>4.5053143054246902E-2</v>
      </c>
      <c r="E2119" s="169">
        <v>4.5053143054246902E-2</v>
      </c>
    </row>
    <row r="2120" spans="1:5" ht="30">
      <c r="A2120" s="115" t="s">
        <v>4194</v>
      </c>
      <c r="B2120" s="125" t="s">
        <v>4195</v>
      </c>
      <c r="C2120" s="130" t="s">
        <v>3843</v>
      </c>
      <c r="D2120" s="161">
        <v>2.015192512772046E-5</v>
      </c>
      <c r="E2120" s="172">
        <v>2.015192512772046E-5</v>
      </c>
    </row>
    <row r="2121" spans="1:5" ht="30">
      <c r="A2121" s="115" t="s">
        <v>4196</v>
      </c>
      <c r="B2121" s="125" t="s">
        <v>4197</v>
      </c>
      <c r="C2121" s="130" t="s">
        <v>50</v>
      </c>
      <c r="D2121" s="151">
        <v>7.2299995422363281</v>
      </c>
      <c r="E2121" s="162">
        <v>7.2299995422363281</v>
      </c>
    </row>
    <row r="2122" spans="1:5" ht="30">
      <c r="A2122" s="115" t="s">
        <v>4198</v>
      </c>
      <c r="B2122" s="125" t="s">
        <v>4199</v>
      </c>
      <c r="C2122" s="130" t="s">
        <v>42</v>
      </c>
      <c r="D2122" s="156">
        <v>243.77824401855469</v>
      </c>
      <c r="E2122" s="167">
        <v>243.77824401855469</v>
      </c>
    </row>
    <row r="2123" spans="1:5" ht="30">
      <c r="A2123" s="115" t="s">
        <v>4200</v>
      </c>
      <c r="B2123" s="125" t="s">
        <v>4201</v>
      </c>
      <c r="C2123" s="130" t="s">
        <v>20</v>
      </c>
      <c r="D2123" s="158">
        <v>0.4755338728427887</v>
      </c>
      <c r="E2123" s="169">
        <v>0.4755338728427887</v>
      </c>
    </row>
    <row r="2124" spans="1:5" ht="30">
      <c r="A2124" s="115" t="s">
        <v>4202</v>
      </c>
      <c r="B2124" s="125" t="s">
        <v>4203</v>
      </c>
      <c r="C2124" s="130" t="s">
        <v>285</v>
      </c>
      <c r="D2124" s="151">
        <v>7.0654234886169434</v>
      </c>
      <c r="E2124" s="162">
        <v>7.0654234886169434</v>
      </c>
    </row>
    <row r="2125" spans="1:5" ht="30">
      <c r="A2125" s="115" t="s">
        <v>4204</v>
      </c>
      <c r="B2125" s="125" t="s">
        <v>4205</v>
      </c>
      <c r="C2125" s="130" t="s">
        <v>280</v>
      </c>
      <c r="D2125" s="154">
        <v>2940</v>
      </c>
      <c r="E2125" s="165">
        <v>2940</v>
      </c>
    </row>
    <row r="2126" spans="1:5" ht="30">
      <c r="A2126" s="115" t="s">
        <v>4206</v>
      </c>
      <c r="B2126" s="125" t="s">
        <v>4207</v>
      </c>
      <c r="C2126" s="130" t="s">
        <v>280</v>
      </c>
      <c r="D2126" s="156">
        <v>392.51138305664062</v>
      </c>
      <c r="E2126" s="167">
        <v>392.51138305664062</v>
      </c>
    </row>
    <row r="2127" spans="1:5" ht="30">
      <c r="A2127" s="115" t="s">
        <v>4208</v>
      </c>
      <c r="B2127" s="125" t="s">
        <v>4209</v>
      </c>
      <c r="C2127" s="130"/>
      <c r="D2127" s="151">
        <v>1.0853315591812134</v>
      </c>
      <c r="E2127" s="162">
        <v>1.0853315591812134</v>
      </c>
    </row>
    <row r="2128" spans="1:5" ht="30">
      <c r="A2128" s="115" t="s">
        <v>4210</v>
      </c>
      <c r="B2128" s="125" t="s">
        <v>4211</v>
      </c>
      <c r="C2128" s="130" t="s">
        <v>2978</v>
      </c>
      <c r="D2128" s="151">
        <v>3.1146471500396729</v>
      </c>
      <c r="E2128" s="162">
        <v>3.1146471500396729</v>
      </c>
    </row>
    <row r="2129" spans="1:5" ht="30">
      <c r="A2129" s="115" t="s">
        <v>4212</v>
      </c>
      <c r="B2129" s="125" t="s">
        <v>4213</v>
      </c>
      <c r="C2129" s="130" t="s">
        <v>285</v>
      </c>
      <c r="D2129" s="151">
        <v>2.1597750186920166</v>
      </c>
      <c r="E2129" s="162">
        <v>2.1597750186920166</v>
      </c>
    </row>
    <row r="2130" spans="1:5" ht="30">
      <c r="A2130" s="115" t="s">
        <v>4214</v>
      </c>
      <c r="B2130" s="125" t="s">
        <v>4215</v>
      </c>
      <c r="C2130" s="130" t="s">
        <v>3840</v>
      </c>
      <c r="D2130" s="158">
        <v>3.8631439208984375E-2</v>
      </c>
      <c r="E2130" s="169">
        <v>3.8631439208984375E-2</v>
      </c>
    </row>
    <row r="2131" spans="1:5" ht="30">
      <c r="A2131" s="115" t="s">
        <v>4216</v>
      </c>
      <c r="B2131" s="125" t="s">
        <v>4217</v>
      </c>
      <c r="C2131" s="130" t="s">
        <v>3843</v>
      </c>
      <c r="D2131" s="161">
        <v>1.7860722437035292E-5</v>
      </c>
      <c r="E2131" s="172">
        <v>1.7860722437035292E-5</v>
      </c>
    </row>
    <row r="2132" spans="1:5" ht="30">
      <c r="A2132" s="115" t="s">
        <v>4218</v>
      </c>
      <c r="B2132" s="125" t="s">
        <v>4219</v>
      </c>
      <c r="C2132" s="130" t="s">
        <v>50</v>
      </c>
      <c r="D2132" s="151">
        <v>7.2299995422363281</v>
      </c>
      <c r="E2132" s="162">
        <v>7.2299995422363281</v>
      </c>
    </row>
    <row r="2133" spans="1:5" ht="30">
      <c r="A2133" s="115" t="s">
        <v>4220</v>
      </c>
      <c r="B2133" s="125" t="s">
        <v>4221</v>
      </c>
      <c r="C2133" s="130" t="s">
        <v>42</v>
      </c>
      <c r="D2133" s="156">
        <v>243.77824401855469</v>
      </c>
      <c r="E2133" s="167">
        <v>243.77824401855469</v>
      </c>
    </row>
    <row r="2134" spans="1:5" ht="30">
      <c r="A2134" s="115" t="s">
        <v>4222</v>
      </c>
      <c r="B2134" s="125" t="s">
        <v>4223</v>
      </c>
      <c r="C2134" s="130" t="s">
        <v>20</v>
      </c>
      <c r="D2134" s="158">
        <v>0.4755338728427887</v>
      </c>
      <c r="E2134" s="169">
        <v>0.4755338728427887</v>
      </c>
    </row>
    <row r="2135" spans="1:5" ht="30">
      <c r="A2135" s="115" t="s">
        <v>4224</v>
      </c>
      <c r="B2135" s="125" t="s">
        <v>4225</v>
      </c>
      <c r="C2135" s="130" t="s">
        <v>285</v>
      </c>
      <c r="D2135" s="151">
        <v>7.0654234886169434</v>
      </c>
      <c r="E2135" s="162">
        <v>7.0654234886169434</v>
      </c>
    </row>
    <row r="2136" spans="1:5" ht="30">
      <c r="A2136" s="115" t="s">
        <v>4226</v>
      </c>
      <c r="B2136" s="125" t="s">
        <v>4227</v>
      </c>
      <c r="C2136" s="130" t="s">
        <v>280</v>
      </c>
      <c r="D2136" s="154">
        <v>2940</v>
      </c>
      <c r="E2136" s="165">
        <v>2940</v>
      </c>
    </row>
    <row r="2137" spans="1:5" ht="30">
      <c r="A2137" s="115" t="s">
        <v>4228</v>
      </c>
      <c r="B2137" s="125" t="s">
        <v>4229</v>
      </c>
      <c r="C2137" s="130" t="s">
        <v>280</v>
      </c>
      <c r="D2137" s="156">
        <v>392.51138305664062</v>
      </c>
      <c r="E2137" s="167">
        <v>392.51138305664062</v>
      </c>
    </row>
    <row r="2138" spans="1:5" ht="30">
      <c r="A2138" s="115" t="s">
        <v>4230</v>
      </c>
      <c r="B2138" s="125" t="s">
        <v>4231</v>
      </c>
      <c r="C2138" s="130"/>
      <c r="D2138" s="151">
        <v>1.0853315591812134</v>
      </c>
      <c r="E2138" s="162">
        <v>1.0853315591812134</v>
      </c>
    </row>
    <row r="2139" spans="1:5" ht="30">
      <c r="A2139" s="115" t="s">
        <v>4232</v>
      </c>
      <c r="B2139" s="125" t="s">
        <v>4233</v>
      </c>
      <c r="C2139" s="130" t="s">
        <v>2978</v>
      </c>
      <c r="D2139" s="151">
        <v>3.1146471500396729</v>
      </c>
      <c r="E2139" s="162">
        <v>3.1146471500396729</v>
      </c>
    </row>
    <row r="2140" spans="1:5" ht="30">
      <c r="A2140" s="115" t="s">
        <v>4234</v>
      </c>
      <c r="B2140" s="125" t="s">
        <v>4235</v>
      </c>
      <c r="C2140" s="130" t="s">
        <v>285</v>
      </c>
      <c r="D2140" s="151">
        <v>2.1597750186920166</v>
      </c>
      <c r="E2140" s="162">
        <v>2.1597750186920166</v>
      </c>
    </row>
    <row r="2141" spans="1:5" ht="30">
      <c r="A2141" s="115" t="s">
        <v>4236</v>
      </c>
      <c r="B2141" s="125" t="s">
        <v>4237</v>
      </c>
      <c r="C2141" s="130" t="s">
        <v>3840</v>
      </c>
      <c r="D2141" s="158">
        <v>3.8631439208984375E-2</v>
      </c>
      <c r="E2141" s="169">
        <v>3.8631439208984375E-2</v>
      </c>
    </row>
    <row r="2142" spans="1:5" ht="30">
      <c r="A2142" s="115" t="s">
        <v>4238</v>
      </c>
      <c r="B2142" s="125" t="s">
        <v>4239</v>
      </c>
      <c r="C2142" s="130" t="s">
        <v>3843</v>
      </c>
      <c r="D2142" s="161">
        <v>1.7860722437035292E-5</v>
      </c>
      <c r="E2142" s="172">
        <v>1.7860722437035292E-5</v>
      </c>
    </row>
    <row r="2143" spans="1:5" ht="60">
      <c r="A2143" s="115" t="s">
        <v>4240</v>
      </c>
      <c r="B2143" s="125" t="s">
        <v>4241</v>
      </c>
      <c r="C2143" s="130" t="s">
        <v>50</v>
      </c>
      <c r="D2143" s="152">
        <v>82.059967041015625</v>
      </c>
      <c r="E2143" s="163">
        <v>82.059967041015625</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2">
        <v>79.345024108886719</v>
      </c>
      <c r="E2145" s="163">
        <v>79.345024108886719</v>
      </c>
    </row>
    <row r="2146" spans="1:5" ht="60">
      <c r="A2146" s="115" t="s">
        <v>4246</v>
      </c>
      <c r="B2146" s="125" t="s">
        <v>4247</v>
      </c>
      <c r="C2146" s="130" t="s">
        <v>285</v>
      </c>
      <c r="D2146" s="151">
        <v>6.3105998039245605</v>
      </c>
      <c r="E2146" s="162">
        <v>6.3105998039245605</v>
      </c>
    </row>
    <row r="2147" spans="1:5" ht="60">
      <c r="A2147" s="115" t="s">
        <v>4248</v>
      </c>
      <c r="B2147" s="125" t="s">
        <v>4249</v>
      </c>
      <c r="C2147" s="130" t="s">
        <v>280</v>
      </c>
      <c r="D2147" s="153">
        <v>3109.369384765625</v>
      </c>
      <c r="E2147" s="164">
        <v>3109.369384765625</v>
      </c>
    </row>
    <row r="2148" spans="1:5" ht="60">
      <c r="A2148" s="115" t="s">
        <v>4250</v>
      </c>
      <c r="B2148" s="125" t="s">
        <v>4251</v>
      </c>
      <c r="C2148" s="130" t="s">
        <v>280</v>
      </c>
      <c r="D2148" s="156">
        <v>561.88104248046875</v>
      </c>
      <c r="E2148" s="167">
        <v>561.88104248046875</v>
      </c>
    </row>
    <row r="2149" spans="1:5" ht="60">
      <c r="A2149" s="115" t="s">
        <v>4252</v>
      </c>
      <c r="B2149" s="125" t="s">
        <v>4253</v>
      </c>
      <c r="C2149" s="130"/>
      <c r="D2149" s="151">
        <v>1.2476933002471924</v>
      </c>
      <c r="E2149" s="162">
        <v>1.2476933002471924</v>
      </c>
    </row>
    <row r="2150" spans="1:5" ht="60">
      <c r="A2150" s="115" t="s">
        <v>4254</v>
      </c>
      <c r="B2150" s="125" t="s">
        <v>4255</v>
      </c>
      <c r="C2150" s="130" t="s">
        <v>2978</v>
      </c>
      <c r="D2150" s="152">
        <v>30.644998550415039</v>
      </c>
      <c r="E2150" s="163">
        <v>30.644998550415039</v>
      </c>
    </row>
    <row r="2151" spans="1:5" ht="60">
      <c r="A2151" s="115" t="s">
        <v>4256</v>
      </c>
      <c r="B2151" s="125" t="s">
        <v>4257</v>
      </c>
      <c r="C2151" s="130" t="s">
        <v>285</v>
      </c>
      <c r="D2151" s="151">
        <v>2.8918280601501465</v>
      </c>
      <c r="E2151" s="162">
        <v>2.8918280601501465</v>
      </c>
    </row>
    <row r="2152" spans="1:5" ht="60">
      <c r="A2152" s="115" t="s">
        <v>4258</v>
      </c>
      <c r="B2152" s="125" t="s">
        <v>4259</v>
      </c>
      <c r="C2152" s="130" t="s">
        <v>3840</v>
      </c>
      <c r="D2152" s="158">
        <v>6.3524506986141205E-2</v>
      </c>
      <c r="E2152" s="169">
        <v>6.3524506986141205E-2</v>
      </c>
    </row>
    <row r="2153" spans="1:5" ht="60">
      <c r="A2153" s="115" t="s">
        <v>4260</v>
      </c>
      <c r="B2153" s="125" t="s">
        <v>4261</v>
      </c>
      <c r="C2153" s="130" t="s">
        <v>3843</v>
      </c>
      <c r="D2153" s="161">
        <v>2.4025404854910448E-5</v>
      </c>
      <c r="E2153" s="172">
        <v>2.4025404854910448E-5</v>
      </c>
    </row>
    <row r="2154" spans="1:5" ht="45">
      <c r="A2154" s="115" t="s">
        <v>4262</v>
      </c>
      <c r="B2154" s="125" t="s">
        <v>4263</v>
      </c>
      <c r="C2154" s="130" t="s">
        <v>50</v>
      </c>
      <c r="D2154" s="152">
        <v>82.880577087402344</v>
      </c>
      <c r="E2154" s="163">
        <v>82.880577087402344</v>
      </c>
    </row>
    <row r="2155" spans="1:5" ht="45">
      <c r="A2155" s="115" t="s">
        <v>4264</v>
      </c>
      <c r="B2155" s="125" t="s">
        <v>4265</v>
      </c>
      <c r="C2155" s="130" t="s">
        <v>42</v>
      </c>
      <c r="D2155" s="156">
        <v>297.49981689453125</v>
      </c>
      <c r="E2155" s="167">
        <v>297.49981689453125</v>
      </c>
    </row>
    <row r="2156" spans="1:5" ht="45">
      <c r="A2156" s="115" t="s">
        <v>4266</v>
      </c>
      <c r="B2156" s="125" t="s">
        <v>4267</v>
      </c>
      <c r="C2156" s="130" t="s">
        <v>20</v>
      </c>
      <c r="D2156" s="158">
        <v>0.76015043258666992</v>
      </c>
      <c r="E2156" s="169">
        <v>0.76015043258666992</v>
      </c>
    </row>
    <row r="2157" spans="1:5" ht="45">
      <c r="A2157" s="115" t="s">
        <v>4268</v>
      </c>
      <c r="B2157" s="125" t="s">
        <v>4269</v>
      </c>
      <c r="C2157" s="130" t="s">
        <v>285</v>
      </c>
      <c r="D2157" s="151">
        <v>3.2311043739318848</v>
      </c>
      <c r="E2157" s="162">
        <v>3.2311043739318848</v>
      </c>
    </row>
    <row r="2158" spans="1:5" ht="45">
      <c r="A2158" s="115" t="s">
        <v>4270</v>
      </c>
      <c r="B2158" s="125" t="s">
        <v>4271</v>
      </c>
      <c r="C2158" s="130" t="s">
        <v>280</v>
      </c>
      <c r="D2158" s="154">
        <v>1330.7740478515625</v>
      </c>
      <c r="E2158" s="165">
        <v>1330.7740478515625</v>
      </c>
    </row>
    <row r="2159" spans="1:5" ht="45">
      <c r="A2159" s="115" t="s">
        <v>4272</v>
      </c>
      <c r="B2159" s="125" t="s">
        <v>4273</v>
      </c>
      <c r="C2159" s="130" t="s">
        <v>280</v>
      </c>
      <c r="D2159" s="154">
        <v>-1216.71435546875</v>
      </c>
      <c r="E2159" s="165">
        <v>-1216.71435546875</v>
      </c>
    </row>
    <row r="2160" spans="1:5" ht="45">
      <c r="A2160" s="115" t="s">
        <v>4274</v>
      </c>
      <c r="B2160" s="125" t="s">
        <v>4275</v>
      </c>
      <c r="C2160" s="130"/>
      <c r="D2160" s="161">
        <v>-9.9726413793632673E-8</v>
      </c>
      <c r="E2160" s="172">
        <v>-9.9726413793632673E-8</v>
      </c>
    </row>
    <row r="2161" spans="1:5" ht="45">
      <c r="A2161" s="115" t="s">
        <v>4276</v>
      </c>
      <c r="B2161" s="125" t="s">
        <v>4277</v>
      </c>
      <c r="C2161" s="130" t="s">
        <v>2978</v>
      </c>
      <c r="D2161" s="156">
        <v>717.25421142578125</v>
      </c>
      <c r="E2161" s="167">
        <v>717.25421142578125</v>
      </c>
    </row>
    <row r="2162" spans="1:5" ht="45">
      <c r="A2162" s="115" t="s">
        <v>4278</v>
      </c>
      <c r="B2162" s="125" t="s">
        <v>4279</v>
      </c>
      <c r="C2162" s="130" t="s">
        <v>285</v>
      </c>
      <c r="D2162" s="151">
        <v>5.6881756782531738</v>
      </c>
      <c r="E2162" s="162">
        <v>5.6881756782531738</v>
      </c>
    </row>
    <row r="2163" spans="1:5" ht="45">
      <c r="A2163" s="115" t="s">
        <v>4280</v>
      </c>
      <c r="B2163" s="125" t="s">
        <v>4281</v>
      </c>
      <c r="C2163" s="130" t="s">
        <v>3840</v>
      </c>
      <c r="D2163" s="158">
        <v>0.54973679780960083</v>
      </c>
      <c r="E2163" s="169">
        <v>0.54973679780960083</v>
      </c>
    </row>
    <row r="2164" spans="1:5" ht="45">
      <c r="A2164" s="115" t="s">
        <v>4282</v>
      </c>
      <c r="B2164" s="125" t="s">
        <v>4283</v>
      </c>
      <c r="C2164" s="130" t="s">
        <v>3843</v>
      </c>
      <c r="D2164" s="161">
        <v>8.6766252934467047E-5</v>
      </c>
      <c r="E2164" s="172">
        <v>8.6766252934467047E-5</v>
      </c>
    </row>
    <row r="2165" spans="1:5" ht="30">
      <c r="A2165" s="115" t="s">
        <v>4284</v>
      </c>
      <c r="B2165" s="125" t="s">
        <v>4285</v>
      </c>
      <c r="C2165" s="130" t="s">
        <v>50</v>
      </c>
      <c r="D2165" s="151">
        <v>3.0899996757507324</v>
      </c>
      <c r="E2165" s="162">
        <v>3.0899996757507324</v>
      </c>
    </row>
    <row r="2166" spans="1:5" ht="30">
      <c r="A2166" s="115" t="s">
        <v>4286</v>
      </c>
      <c r="B2166" s="125" t="s">
        <v>4287</v>
      </c>
      <c r="C2166" s="130" t="s">
        <v>42</v>
      </c>
      <c r="D2166" s="156">
        <v>171.61454772949219</v>
      </c>
      <c r="E2166" s="167">
        <v>171.61454772949219</v>
      </c>
    </row>
    <row r="2167" spans="1:5" ht="30">
      <c r="A2167" s="115" t="s">
        <v>4288</v>
      </c>
      <c r="B2167" s="125" t="s">
        <v>4289</v>
      </c>
      <c r="C2167" s="130" t="s">
        <v>20</v>
      </c>
      <c r="D2167" s="151">
        <v>2.7316374778747559</v>
      </c>
      <c r="E2167" s="162">
        <v>2.7316374778747559</v>
      </c>
    </row>
    <row r="2168" spans="1:5" ht="30">
      <c r="A2168" s="115" t="s">
        <v>4290</v>
      </c>
      <c r="B2168" s="125" t="s">
        <v>4291</v>
      </c>
      <c r="C2168" s="130" t="s">
        <v>285</v>
      </c>
      <c r="D2168" s="151">
        <v>7.170264720916748</v>
      </c>
      <c r="E2168" s="162">
        <v>7.170264720916748</v>
      </c>
    </row>
    <row r="2169" spans="1:5" ht="30">
      <c r="A2169" s="115" t="s">
        <v>4292</v>
      </c>
      <c r="B2169" s="125" t="s">
        <v>4293</v>
      </c>
      <c r="C2169" s="130" t="s">
        <v>280</v>
      </c>
      <c r="D2169" s="154">
        <v>2806.531005859375</v>
      </c>
      <c r="E2169" s="165">
        <v>2806.531005859375</v>
      </c>
    </row>
    <row r="2170" spans="1:5" ht="30">
      <c r="A2170" s="115" t="s">
        <v>4294</v>
      </c>
      <c r="B2170" s="125" t="s">
        <v>4295</v>
      </c>
      <c r="C2170" s="130" t="s">
        <v>280</v>
      </c>
      <c r="D2170" s="156">
        <v>259.04238891601562</v>
      </c>
      <c r="E2170" s="167">
        <v>259.04238891601562</v>
      </c>
    </row>
    <row r="2171" spans="1:5" ht="30">
      <c r="A2171" s="115" t="s">
        <v>4296</v>
      </c>
      <c r="B2171" s="125" t="s">
        <v>4297</v>
      </c>
      <c r="C2171" s="130"/>
      <c r="D2171" s="151">
        <v>1.0371588468551636</v>
      </c>
      <c r="E2171" s="162">
        <v>1.0371588468551636</v>
      </c>
    </row>
    <row r="2172" spans="1:5" ht="30">
      <c r="A2172" s="115" t="s">
        <v>4298</v>
      </c>
      <c r="B2172" s="125" t="s">
        <v>4299</v>
      </c>
      <c r="C2172" s="130" t="s">
        <v>2978</v>
      </c>
      <c r="D2172" s="151">
        <v>1.5381580591201782</v>
      </c>
      <c r="E2172" s="162">
        <v>1.5381580591201782</v>
      </c>
    </row>
    <row r="2173" spans="1:5" ht="30">
      <c r="A2173" s="115" t="s">
        <v>4300</v>
      </c>
      <c r="B2173" s="125" t="s">
        <v>4301</v>
      </c>
      <c r="C2173" s="130" t="s">
        <v>285</v>
      </c>
      <c r="D2173" s="151">
        <v>2.1098895072937012</v>
      </c>
      <c r="E2173" s="162">
        <v>2.1098895072937012</v>
      </c>
    </row>
    <row r="2174" spans="1:5" ht="30">
      <c r="A2174" s="115" t="s">
        <v>4302</v>
      </c>
      <c r="B2174" s="125" t="s">
        <v>4303</v>
      </c>
      <c r="C2174" s="130" t="s">
        <v>3840</v>
      </c>
      <c r="D2174" s="158">
        <v>3.1339690089225769E-2</v>
      </c>
      <c r="E2174" s="169">
        <v>3.1339690089225769E-2</v>
      </c>
    </row>
    <row r="2175" spans="1:5" ht="30">
      <c r="A2175" s="115" t="s">
        <v>4304</v>
      </c>
      <c r="B2175" s="125" t="s">
        <v>4305</v>
      </c>
      <c r="C2175" s="130" t="s">
        <v>3843</v>
      </c>
      <c r="D2175" s="161">
        <v>1.4971379641792737E-5</v>
      </c>
      <c r="E2175" s="172">
        <v>1.4971379641792737E-5</v>
      </c>
    </row>
    <row r="2176" spans="1:5" ht="45">
      <c r="A2176" s="115" t="s">
        <v>4306</v>
      </c>
      <c r="B2176" s="125" t="s">
        <v>4307</v>
      </c>
      <c r="C2176" s="130" t="s">
        <v>50</v>
      </c>
      <c r="D2176" s="152">
        <v>28.110000610351563</v>
      </c>
      <c r="E2176" s="163">
        <v>28.110000610351563</v>
      </c>
    </row>
    <row r="2177" spans="1:5" ht="45">
      <c r="A2177" s="115" t="s">
        <v>4308</v>
      </c>
      <c r="B2177" s="125" t="s">
        <v>4309</v>
      </c>
      <c r="C2177" s="130" t="s">
        <v>42</v>
      </c>
      <c r="D2177" s="156">
        <v>386.22183227539062</v>
      </c>
      <c r="E2177" s="167">
        <v>386.22183227539062</v>
      </c>
    </row>
    <row r="2178" spans="1:5" ht="45">
      <c r="A2178" s="115" t="s">
        <v>4310</v>
      </c>
      <c r="B2178" s="125" t="s">
        <v>4311</v>
      </c>
      <c r="C2178" s="130" t="s">
        <v>20</v>
      </c>
      <c r="D2178" s="151">
        <v>6.7293124198913574</v>
      </c>
      <c r="E2178" s="162">
        <v>6.7293124198913574</v>
      </c>
    </row>
    <row r="2179" spans="1:5" ht="45">
      <c r="A2179" s="115" t="s">
        <v>4312</v>
      </c>
      <c r="B2179" s="125" t="s">
        <v>4313</v>
      </c>
      <c r="C2179" s="130" t="s">
        <v>285</v>
      </c>
      <c r="D2179" s="151">
        <v>6.9099392890930176</v>
      </c>
      <c r="E2179" s="162">
        <v>6.9099392890930176</v>
      </c>
    </row>
    <row r="2180" spans="1:5" ht="45">
      <c r="A2180" s="115" t="s">
        <v>4314</v>
      </c>
      <c r="B2180" s="125" t="s">
        <v>4315</v>
      </c>
      <c r="C2180" s="130" t="s">
        <v>280</v>
      </c>
      <c r="D2180" s="153">
        <v>3203.5</v>
      </c>
      <c r="E2180" s="164">
        <v>3203.5</v>
      </c>
    </row>
    <row r="2181" spans="1:5" ht="45">
      <c r="A2181" s="115" t="s">
        <v>4316</v>
      </c>
      <c r="B2181" s="125" t="s">
        <v>4317</v>
      </c>
      <c r="C2181" s="130" t="s">
        <v>280</v>
      </c>
      <c r="D2181" s="156">
        <v>656.01153564453125</v>
      </c>
      <c r="E2181" s="167">
        <v>656.01153564453125</v>
      </c>
    </row>
    <row r="2182" spans="1:5" ht="45">
      <c r="A2182" s="115" t="s">
        <v>4318</v>
      </c>
      <c r="B2182" s="125" t="s">
        <v>4319</v>
      </c>
      <c r="C2182" s="130"/>
      <c r="D2182" s="151">
        <v>1.2210633754730225</v>
      </c>
      <c r="E2182" s="162">
        <v>1.2210633754730225</v>
      </c>
    </row>
    <row r="2183" spans="1:5" ht="45">
      <c r="A2183" s="115" t="s">
        <v>4320</v>
      </c>
      <c r="B2183" s="125" t="s">
        <v>4321</v>
      </c>
      <c r="C2183" s="130" t="s">
        <v>2978</v>
      </c>
      <c r="D2183" s="151">
        <v>9.6327314376831055</v>
      </c>
      <c r="E2183" s="162">
        <v>9.6327314376831055</v>
      </c>
    </row>
    <row r="2184" spans="1:5" ht="45">
      <c r="A2184" s="115" t="s">
        <v>4322</v>
      </c>
      <c r="B2184" s="125" t="s">
        <v>4323</v>
      </c>
      <c r="C2184" s="130" t="s">
        <v>285</v>
      </c>
      <c r="D2184" s="151">
        <v>2.2605171203613281</v>
      </c>
      <c r="E2184" s="162">
        <v>2.2605171203613281</v>
      </c>
    </row>
    <row r="2185" spans="1:5" ht="45">
      <c r="A2185" s="115" t="s">
        <v>4324</v>
      </c>
      <c r="B2185" s="125" t="s">
        <v>4325</v>
      </c>
      <c r="C2185" s="130" t="s">
        <v>3840</v>
      </c>
      <c r="D2185" s="158">
        <v>5.5649559944868088E-2</v>
      </c>
      <c r="E2185" s="169">
        <v>5.5649559944868088E-2</v>
      </c>
    </row>
    <row r="2186" spans="1:5" ht="45">
      <c r="A2186" s="115" t="s">
        <v>4326</v>
      </c>
      <c r="B2186" s="125" t="s">
        <v>4327</v>
      </c>
      <c r="C2186" s="130" t="s">
        <v>3843</v>
      </c>
      <c r="D2186" s="161">
        <v>2.3807144316378981E-5</v>
      </c>
      <c r="E2186" s="172">
        <v>2.3807144316378981E-5</v>
      </c>
    </row>
    <row r="2187" spans="1:5" ht="30">
      <c r="A2187" s="115" t="s">
        <v>4328</v>
      </c>
      <c r="B2187" s="125" t="s">
        <v>4329</v>
      </c>
      <c r="C2187" s="130" t="s">
        <v>50</v>
      </c>
      <c r="D2187" s="151">
        <v>1.3200000524520874</v>
      </c>
      <c r="E2187" s="162">
        <v>1.3200000524520874</v>
      </c>
    </row>
    <row r="2188" spans="1:5" ht="30">
      <c r="A2188" s="115" t="s">
        <v>4330</v>
      </c>
      <c r="B2188" s="125" t="s">
        <v>4331</v>
      </c>
      <c r="C2188" s="130" t="s">
        <v>42</v>
      </c>
      <c r="D2188" s="156">
        <v>109.52866363525391</v>
      </c>
      <c r="E2188" s="167">
        <v>109.52866363525391</v>
      </c>
    </row>
    <row r="2189" spans="1:5" ht="30">
      <c r="A2189" s="115" t="s">
        <v>4332</v>
      </c>
      <c r="B2189" s="125" t="s">
        <v>4333</v>
      </c>
      <c r="C2189" s="130" t="s">
        <v>20</v>
      </c>
      <c r="D2189" s="151">
        <v>3.1285955905914307</v>
      </c>
      <c r="E2189" s="162">
        <v>3.1285955905914307</v>
      </c>
    </row>
    <row r="2190" spans="1:5" ht="30">
      <c r="A2190" s="115" t="s">
        <v>4334</v>
      </c>
      <c r="B2190" s="125" t="s">
        <v>4335</v>
      </c>
      <c r="C2190" s="130" t="s">
        <v>285</v>
      </c>
      <c r="D2190" s="151">
        <v>7.2765817642211914</v>
      </c>
      <c r="E2190" s="162">
        <v>7.2765817642211914</v>
      </c>
    </row>
    <row r="2191" spans="1:5" ht="30">
      <c r="A2191" s="115" t="s">
        <v>4336</v>
      </c>
      <c r="B2191" s="125" t="s">
        <v>4337</v>
      </c>
      <c r="C2191" s="130" t="s">
        <v>280</v>
      </c>
      <c r="D2191" s="154">
        <v>2691.488037109375</v>
      </c>
      <c r="E2191" s="165">
        <v>2691.488037109375</v>
      </c>
    </row>
    <row r="2192" spans="1:5" ht="30">
      <c r="A2192" s="115" t="s">
        <v>4338</v>
      </c>
      <c r="B2192" s="125" t="s">
        <v>4339</v>
      </c>
      <c r="C2192" s="130" t="s">
        <v>280</v>
      </c>
      <c r="D2192" s="156">
        <v>143.99960327148437</v>
      </c>
      <c r="E2192" s="167">
        <v>143.99960327148437</v>
      </c>
    </row>
    <row r="2193" spans="1:5" ht="30">
      <c r="A2193" s="115" t="s">
        <v>4340</v>
      </c>
      <c r="B2193" s="125" t="s">
        <v>4341</v>
      </c>
      <c r="C2193" s="130"/>
      <c r="D2193" s="151">
        <v>1.0018564462661743</v>
      </c>
      <c r="E2193" s="162">
        <v>1.0018564462661743</v>
      </c>
    </row>
    <row r="2194" spans="1:5" ht="30">
      <c r="A2194" s="115" t="s">
        <v>4342</v>
      </c>
      <c r="B2194" s="125" t="s">
        <v>4343</v>
      </c>
      <c r="C2194" s="130" t="s">
        <v>2978</v>
      </c>
      <c r="D2194" s="158">
        <v>0.76104241609573364</v>
      </c>
      <c r="E2194" s="169">
        <v>0.76104241609573364</v>
      </c>
    </row>
    <row r="2195" spans="1:5" ht="30">
      <c r="A2195" s="115" t="s">
        <v>4344</v>
      </c>
      <c r="B2195" s="125" t="s">
        <v>4345</v>
      </c>
      <c r="C2195" s="130" t="s">
        <v>285</v>
      </c>
      <c r="D2195" s="151">
        <v>2.0563247203826904</v>
      </c>
      <c r="E2195" s="162">
        <v>2.0563247203826904</v>
      </c>
    </row>
    <row r="2196" spans="1:5" ht="30">
      <c r="A2196" s="115" t="s">
        <v>4346</v>
      </c>
      <c r="B2196" s="125" t="s">
        <v>4347</v>
      </c>
      <c r="C2196" s="130" t="s">
        <v>3840</v>
      </c>
      <c r="D2196" s="158">
        <v>2.5739880278706551E-2</v>
      </c>
      <c r="E2196" s="169">
        <v>2.5739880278706551E-2</v>
      </c>
    </row>
    <row r="2197" spans="1:5" ht="30">
      <c r="A2197" s="115" t="s">
        <v>4348</v>
      </c>
      <c r="B2197" s="125" t="s">
        <v>4349</v>
      </c>
      <c r="C2197" s="130" t="s">
        <v>3843</v>
      </c>
      <c r="D2197" s="161">
        <v>1.2615092600753997E-5</v>
      </c>
      <c r="E2197" s="172">
        <v>1.2615092600753997E-5</v>
      </c>
    </row>
    <row r="2198" spans="1:5" ht="30">
      <c r="A2198" s="115" t="s">
        <v>4350</v>
      </c>
      <c r="B2198" s="125" t="s">
        <v>4351</v>
      </c>
      <c r="C2198" s="130" t="s">
        <v>50</v>
      </c>
      <c r="D2198" s="158">
        <v>0.51999998092651367</v>
      </c>
      <c r="E2198" s="169">
        <v>0.51999998092651367</v>
      </c>
    </row>
    <row r="2199" spans="1:5" ht="30">
      <c r="A2199" s="115" t="s">
        <v>4352</v>
      </c>
      <c r="B2199" s="125" t="s">
        <v>4353</v>
      </c>
      <c r="C2199" s="130" t="s">
        <v>42</v>
      </c>
      <c r="D2199" s="152">
        <v>82.296745300292969</v>
      </c>
      <c r="E2199" s="163">
        <v>82.296745300292969</v>
      </c>
    </row>
    <row r="2200" spans="1:5" ht="30">
      <c r="A2200" s="115" t="s">
        <v>4354</v>
      </c>
      <c r="B2200" s="125" t="s">
        <v>4355</v>
      </c>
      <c r="C2200" s="130" t="s">
        <v>20</v>
      </c>
      <c r="D2200" s="151">
        <v>2.8823716640472412</v>
      </c>
      <c r="E2200" s="162">
        <v>2.8823716640472412</v>
      </c>
    </row>
    <row r="2201" spans="1:5" ht="30">
      <c r="A2201" s="115" t="s">
        <v>4356</v>
      </c>
      <c r="B2201" s="125" t="s">
        <v>4357</v>
      </c>
      <c r="C2201" s="130" t="s">
        <v>285</v>
      </c>
      <c r="D2201" s="151">
        <v>7.3893089294433594</v>
      </c>
      <c r="E2201" s="162">
        <v>7.3893089294433594</v>
      </c>
    </row>
    <row r="2202" spans="1:5" ht="30">
      <c r="A2202" s="115" t="s">
        <v>4358</v>
      </c>
      <c r="B2202" s="125" t="s">
        <v>4359</v>
      </c>
      <c r="C2202" s="130" t="s">
        <v>280</v>
      </c>
      <c r="D2202" s="154">
        <v>2579.193359375</v>
      </c>
      <c r="E2202" s="165">
        <v>2579.193359375</v>
      </c>
    </row>
    <row r="2203" spans="1:5" ht="30">
      <c r="A2203" s="115" t="s">
        <v>4360</v>
      </c>
      <c r="B2203" s="125" t="s">
        <v>4361</v>
      </c>
      <c r="C2203" s="130" t="s">
        <v>280</v>
      </c>
      <c r="D2203" s="152">
        <v>31.704854965209961</v>
      </c>
      <c r="E2203" s="163">
        <v>31.704854965209961</v>
      </c>
    </row>
    <row r="2204" spans="1:5" ht="30">
      <c r="A2204" s="115" t="s">
        <v>4362</v>
      </c>
      <c r="B2204" s="125" t="s">
        <v>4363</v>
      </c>
      <c r="C2204" s="130"/>
      <c r="D2204" s="158">
        <v>0.9706149697303772</v>
      </c>
      <c r="E2204" s="169">
        <v>0.9706149697303772</v>
      </c>
    </row>
    <row r="2205" spans="1:5" ht="30">
      <c r="A2205" s="115" t="s">
        <v>4364</v>
      </c>
      <c r="B2205" s="125" t="s">
        <v>4365</v>
      </c>
      <c r="C2205" s="130" t="s">
        <v>2978</v>
      </c>
      <c r="D2205" s="158">
        <v>0.32987174391746521</v>
      </c>
      <c r="E2205" s="169">
        <v>0.32987174391746521</v>
      </c>
    </row>
    <row r="2206" spans="1:5" ht="30">
      <c r="A2206" s="115" t="s">
        <v>4366</v>
      </c>
      <c r="B2206" s="125" t="s">
        <v>4367</v>
      </c>
      <c r="C2206" s="130" t="s">
        <v>285</v>
      </c>
      <c r="D2206" s="151">
        <v>4.1980233192443848</v>
      </c>
      <c r="E2206" s="162">
        <v>4.1980233192443848</v>
      </c>
    </row>
    <row r="2207" spans="1:5" ht="30">
      <c r="A2207" s="115" t="s">
        <v>4368</v>
      </c>
      <c r="B2207" s="125" t="s">
        <v>4369</v>
      </c>
      <c r="C2207" s="130" t="s">
        <v>3840</v>
      </c>
      <c r="D2207" s="158">
        <v>2.3091219365596771E-2</v>
      </c>
      <c r="E2207" s="169">
        <v>2.3091219365596771E-2</v>
      </c>
    </row>
    <row r="2208" spans="1:5" ht="30">
      <c r="A2208" s="115" t="s">
        <v>4370</v>
      </c>
      <c r="B2208" s="125" t="s">
        <v>4371</v>
      </c>
      <c r="C2208" s="130" t="s">
        <v>3843</v>
      </c>
      <c r="D2208" s="161">
        <v>1.16761684694211E-5</v>
      </c>
      <c r="E2208" s="172">
        <v>1.16761684694211E-5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62.057903289794922</v>
      </c>
      <c r="E2211" s="163">
        <v>62.057903289794922</v>
      </c>
    </row>
    <row r="2212" spans="1:5" ht="45">
      <c r="A2212" s="115" t="s">
        <v>4378</v>
      </c>
      <c r="B2212" s="125" t="s">
        <v>4379</v>
      </c>
      <c r="C2212" s="130" t="s">
        <v>285</v>
      </c>
      <c r="D2212" s="151">
        <v>7.5512142181396484</v>
      </c>
      <c r="E2212" s="162">
        <v>7.5512142181396484</v>
      </c>
    </row>
    <row r="2213" spans="1:5" ht="45">
      <c r="A2213" s="115" t="s">
        <v>4380</v>
      </c>
      <c r="B2213" s="125" t="s">
        <v>4381</v>
      </c>
      <c r="C2213" s="130" t="s">
        <v>280</v>
      </c>
      <c r="D2213" s="154">
        <v>2453.7939453125</v>
      </c>
      <c r="E2213" s="165">
        <v>2453.7939453125</v>
      </c>
    </row>
    <row r="2214" spans="1:5" ht="45">
      <c r="A2214" s="115" t="s">
        <v>4382</v>
      </c>
      <c r="B2214" s="125" t="s">
        <v>4383</v>
      </c>
      <c r="C2214" s="130" t="s">
        <v>280</v>
      </c>
      <c r="D2214" s="152">
        <v>-93.694679260253906</v>
      </c>
      <c r="E2214" s="163">
        <v>-93.694679260253906</v>
      </c>
    </row>
    <row r="2215" spans="1:5" ht="45">
      <c r="A2215" s="115" t="s">
        <v>4384</v>
      </c>
      <c r="B2215" s="125" t="s">
        <v>4385</v>
      </c>
      <c r="C2215" s="130"/>
      <c r="D2215" s="158">
        <v>0.93853992223739624</v>
      </c>
      <c r="E2215" s="169">
        <v>0.93853992223739624</v>
      </c>
    </row>
    <row r="2216" spans="1:5" ht="45">
      <c r="A2216" s="115" t="s">
        <v>4386</v>
      </c>
      <c r="B2216" s="125" t="s">
        <v>4387</v>
      </c>
      <c r="C2216" s="130" t="s">
        <v>2978</v>
      </c>
      <c r="D2216" s="158">
        <v>0.10966195166110992</v>
      </c>
      <c r="E2216" s="169">
        <v>0.10966195166110992</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82.880577087402344</v>
      </c>
      <c r="E2220" s="163">
        <v>82.880577087402344</v>
      </c>
    </row>
    <row r="2221" spans="1:5" ht="60">
      <c r="A2221" s="115" t="s">
        <v>4396</v>
      </c>
      <c r="B2221" s="125" t="s">
        <v>4397</v>
      </c>
      <c r="C2221" s="130" t="s">
        <v>42</v>
      </c>
      <c r="D2221" s="156">
        <v>249.98063659667969</v>
      </c>
      <c r="E2221" s="167">
        <v>249.98063659667969</v>
      </c>
    </row>
    <row r="2222" spans="1:5" ht="60">
      <c r="A2222" s="115" t="s">
        <v>4398</v>
      </c>
      <c r="B2222" s="125" t="s">
        <v>4399</v>
      </c>
      <c r="C2222" s="130" t="s">
        <v>20</v>
      </c>
      <c r="D2222" s="152">
        <v>76.775169372558594</v>
      </c>
      <c r="E2222" s="163">
        <v>76.775169372558594</v>
      </c>
    </row>
    <row r="2223" spans="1:5" ht="60">
      <c r="A2223" s="115" t="s">
        <v>4400</v>
      </c>
      <c r="B2223" s="125" t="s">
        <v>4401</v>
      </c>
      <c r="C2223" s="130" t="s">
        <v>285</v>
      </c>
      <c r="D2223" s="151">
        <v>2.7828855514526367</v>
      </c>
      <c r="E2223" s="162">
        <v>2.7828855514526367</v>
      </c>
    </row>
    <row r="2224" spans="1:5" ht="60">
      <c r="A2224" s="115" t="s">
        <v>4402</v>
      </c>
      <c r="B2224" s="125" t="s">
        <v>4403</v>
      </c>
      <c r="C2224" s="130" t="s">
        <v>280</v>
      </c>
      <c r="D2224" s="154">
        <v>1085.666748046875</v>
      </c>
      <c r="E2224" s="165">
        <v>1085.666748046875</v>
      </c>
    </row>
    <row r="2225" spans="1:5" ht="60">
      <c r="A2225" s="115" t="s">
        <v>4404</v>
      </c>
      <c r="B2225" s="125" t="s">
        <v>4405</v>
      </c>
      <c r="C2225" s="130" t="s">
        <v>280</v>
      </c>
      <c r="D2225" s="154">
        <v>-1461.82177734375</v>
      </c>
      <c r="E2225" s="165">
        <v>-1461.82177734375</v>
      </c>
    </row>
    <row r="2226" spans="1:5" ht="60">
      <c r="A2226" s="115" t="s">
        <v>4406</v>
      </c>
      <c r="B2226" s="125" t="s">
        <v>4407</v>
      </c>
      <c r="C2226" s="130"/>
      <c r="D2226" s="158">
        <v>-0.17218866944313049</v>
      </c>
      <c r="E2226" s="169">
        <v>-0.17218866944313049</v>
      </c>
    </row>
    <row r="2227" spans="1:5" ht="60">
      <c r="A2227" s="115" t="s">
        <v>4408</v>
      </c>
      <c r="B2227" s="125" t="s">
        <v>4409</v>
      </c>
      <c r="C2227" s="130" t="s">
        <v>2978</v>
      </c>
      <c r="D2227" s="156">
        <v>803.8721923828125</v>
      </c>
      <c r="E2227" s="167">
        <v>803.8721923828125</v>
      </c>
    </row>
    <row r="2228" spans="1:5" ht="60">
      <c r="A2228" s="115" t="s">
        <v>4410</v>
      </c>
      <c r="B2228" s="125" t="s">
        <v>4411</v>
      </c>
      <c r="C2228" s="130" t="s">
        <v>285</v>
      </c>
      <c r="D2228" s="151">
        <v>4.8095765113830566</v>
      </c>
      <c r="E2228" s="162">
        <v>4.8095765113830566</v>
      </c>
    </row>
    <row r="2229" spans="1:5" ht="60">
      <c r="A2229" s="115" t="s">
        <v>4412</v>
      </c>
      <c r="B2229" s="125" t="s">
        <v>4413</v>
      </c>
      <c r="C2229" s="130" t="s">
        <v>3840</v>
      </c>
      <c r="D2229" s="158">
        <v>0.62380892038345337</v>
      </c>
      <c r="E2229" s="169">
        <v>0.62380892038345337</v>
      </c>
    </row>
    <row r="2230" spans="1:5" ht="60">
      <c r="A2230" s="115" t="s">
        <v>4414</v>
      </c>
      <c r="B2230" s="125" t="s">
        <v>4415</v>
      </c>
      <c r="C2230" s="130" t="s">
        <v>3843</v>
      </c>
      <c r="D2230" s="159">
        <v>1.0701995779527351E-4</v>
      </c>
      <c r="E2230" s="170">
        <v>1.0701995779527351E-4</v>
      </c>
    </row>
    <row r="2231" spans="1:5" ht="45">
      <c r="A2231" s="115" t="s">
        <v>4416</v>
      </c>
      <c r="B2231" s="125" t="s">
        <v>4417</v>
      </c>
      <c r="C2231" s="130" t="s">
        <v>50</v>
      </c>
      <c r="D2231" s="152">
        <v>79.285003662109375</v>
      </c>
      <c r="E2231" s="163">
        <v>79.285003662109375</v>
      </c>
    </row>
    <row r="2232" spans="1:5" ht="60">
      <c r="A2232" s="115" t="s">
        <v>4418</v>
      </c>
      <c r="B2232" s="125" t="s">
        <v>4419</v>
      </c>
      <c r="C2232" s="130" t="s">
        <v>42</v>
      </c>
      <c r="D2232" s="156">
        <v>419.33840942382812</v>
      </c>
      <c r="E2232" s="167">
        <v>419.33840942382812</v>
      </c>
    </row>
    <row r="2233" spans="1:5" ht="60">
      <c r="A2233" s="115" t="s">
        <v>4420</v>
      </c>
      <c r="B2233" s="125" t="s">
        <v>4421</v>
      </c>
      <c r="C2233" s="130" t="s">
        <v>20</v>
      </c>
      <c r="D2233" s="152">
        <v>82.675033569335938</v>
      </c>
      <c r="E2233" s="163">
        <v>82.675033569335938</v>
      </c>
    </row>
    <row r="2234" spans="1:5" ht="45">
      <c r="A2234" s="115" t="s">
        <v>4422</v>
      </c>
      <c r="B2234" s="125" t="s">
        <v>4423</v>
      </c>
      <c r="C2234" s="130" t="s">
        <v>285</v>
      </c>
      <c r="D2234" s="151">
        <v>6.4490704536437988</v>
      </c>
      <c r="E2234" s="162">
        <v>6.4490704536437988</v>
      </c>
    </row>
    <row r="2235" spans="1:5" ht="45">
      <c r="A2235" s="115" t="s">
        <v>4424</v>
      </c>
      <c r="B2235" s="125" t="s">
        <v>4425</v>
      </c>
      <c r="C2235" s="130" t="s">
        <v>280</v>
      </c>
      <c r="D2235" s="153">
        <v>3193.706787109375</v>
      </c>
      <c r="E2235" s="164">
        <v>3193.706787109375</v>
      </c>
    </row>
    <row r="2236" spans="1:5" ht="60">
      <c r="A2236" s="115" t="s">
        <v>4426</v>
      </c>
      <c r="B2236" s="125" t="s">
        <v>4427</v>
      </c>
      <c r="C2236" s="130" t="s">
        <v>280</v>
      </c>
      <c r="D2236" s="156">
        <v>646.21844482421875</v>
      </c>
      <c r="E2236" s="167">
        <v>646.21844482421875</v>
      </c>
    </row>
    <row r="2237" spans="1:5" ht="60">
      <c r="A2237" s="115" t="s">
        <v>4428</v>
      </c>
      <c r="B2237" s="125" t="s">
        <v>4429</v>
      </c>
      <c r="C2237" s="130"/>
      <c r="D2237" s="151">
        <v>1.3001585006713867</v>
      </c>
      <c r="E2237" s="162">
        <v>1.3001585006713867</v>
      </c>
    </row>
    <row r="2238" spans="1:5" ht="45">
      <c r="A2238" s="115" t="s">
        <v>4430</v>
      </c>
      <c r="B2238" s="125" t="s">
        <v>4431</v>
      </c>
      <c r="C2238" s="130" t="s">
        <v>2978</v>
      </c>
      <c r="D2238" s="152">
        <v>27.591781616210938</v>
      </c>
      <c r="E2238" s="163">
        <v>27.591781616210938</v>
      </c>
    </row>
    <row r="2239" spans="1:5" ht="60">
      <c r="A2239" s="115" t="s">
        <v>4432</v>
      </c>
      <c r="B2239" s="125" t="s">
        <v>4433</v>
      </c>
      <c r="C2239" s="130" t="s">
        <v>285</v>
      </c>
      <c r="D2239" s="151">
        <v>2.6662635803222656</v>
      </c>
      <c r="E2239" s="162">
        <v>2.6662635803222656</v>
      </c>
    </row>
    <row r="2240" spans="1:5" ht="60">
      <c r="A2240" s="115" t="s">
        <v>4434</v>
      </c>
      <c r="B2240" s="125" t="s">
        <v>4435</v>
      </c>
      <c r="C2240" s="130" t="s">
        <v>3840</v>
      </c>
      <c r="D2240" s="158">
        <v>6.5189652144908905E-2</v>
      </c>
      <c r="E2240" s="169">
        <v>6.5189652144908905E-2</v>
      </c>
    </row>
    <row r="2241" spans="1:5" ht="60">
      <c r="A2241" s="115" t="s">
        <v>4436</v>
      </c>
      <c r="B2241" s="125" t="s">
        <v>4437</v>
      </c>
      <c r="C2241" s="130" t="s">
        <v>3843</v>
      </c>
      <c r="D2241" s="161">
        <v>2.528799268475268E-5</v>
      </c>
      <c r="E2241" s="172">
        <v>2.528799268475268E-5</v>
      </c>
    </row>
    <row r="2242" spans="1:5" ht="45">
      <c r="A2242" s="115" t="s">
        <v>4438</v>
      </c>
      <c r="B2242" s="125" t="s">
        <v>4439</v>
      </c>
      <c r="C2242" s="130" t="s">
        <v>50</v>
      </c>
      <c r="D2242" s="152">
        <v>78.5</v>
      </c>
      <c r="E2242" s="163">
        <v>78.5</v>
      </c>
    </row>
    <row r="2243" spans="1:5" ht="45">
      <c r="A2243" s="115" t="s">
        <v>4440</v>
      </c>
      <c r="B2243" s="125" t="s">
        <v>4441</v>
      </c>
      <c r="C2243" s="130" t="s">
        <v>42</v>
      </c>
      <c r="D2243" s="156">
        <v>533.9993896484375</v>
      </c>
      <c r="E2243" s="167">
        <v>533.9993896484375</v>
      </c>
    </row>
    <row r="2244" spans="1:5" ht="45">
      <c r="A2244" s="115" t="s">
        <v>4442</v>
      </c>
      <c r="B2244" s="125" t="s">
        <v>4443</v>
      </c>
      <c r="C2244" s="130" t="s">
        <v>20</v>
      </c>
      <c r="D2244" s="152">
        <v>82.675033569335938</v>
      </c>
      <c r="E2244" s="163">
        <v>82.675033569335938</v>
      </c>
    </row>
    <row r="2245" spans="1:5" ht="45">
      <c r="A2245" s="115" t="s">
        <v>4444</v>
      </c>
      <c r="B2245" s="125" t="s">
        <v>4445</v>
      </c>
      <c r="C2245" s="130" t="s">
        <v>285</v>
      </c>
      <c r="D2245" s="151">
        <v>6.8422789573669434</v>
      </c>
      <c r="E2245" s="162">
        <v>6.8422789573669434</v>
      </c>
    </row>
    <row r="2246" spans="1:5" ht="45">
      <c r="A2246" s="115" t="s">
        <v>4446</v>
      </c>
      <c r="B2246" s="125" t="s">
        <v>4447</v>
      </c>
      <c r="C2246" s="130" t="s">
        <v>280</v>
      </c>
      <c r="D2246" s="153">
        <v>3484.427001953125</v>
      </c>
      <c r="E2246" s="164">
        <v>3484.427001953125</v>
      </c>
    </row>
    <row r="2247" spans="1:5" ht="45">
      <c r="A2247" s="115" t="s">
        <v>4448</v>
      </c>
      <c r="B2247" s="125" t="s">
        <v>4449</v>
      </c>
      <c r="C2247" s="130" t="s">
        <v>280</v>
      </c>
      <c r="D2247" s="156">
        <v>936.9385986328125</v>
      </c>
      <c r="E2247" s="167">
        <v>936.9385986328125</v>
      </c>
    </row>
    <row r="2248" spans="1:5" ht="45">
      <c r="A2248" s="115" t="s">
        <v>4450</v>
      </c>
      <c r="B2248" s="125" t="s">
        <v>4451</v>
      </c>
      <c r="C2248" s="130"/>
      <c r="D2248" s="151">
        <v>1.4987044334411621</v>
      </c>
      <c r="E2248" s="162">
        <v>1.4987044334411621</v>
      </c>
    </row>
    <row r="2249" spans="1:5" ht="45">
      <c r="A2249" s="115" t="s">
        <v>4452</v>
      </c>
      <c r="B2249" s="125" t="s">
        <v>4453</v>
      </c>
      <c r="C2249" s="130" t="s">
        <v>2978</v>
      </c>
      <c r="D2249" s="152">
        <v>22.228511810302734</v>
      </c>
      <c r="E2249" s="163">
        <v>22.228511810302734</v>
      </c>
    </row>
    <row r="2250" spans="1:5" ht="45">
      <c r="A2250" s="115" t="s">
        <v>4454</v>
      </c>
      <c r="B2250" s="125" t="s">
        <v>4455</v>
      </c>
      <c r="C2250" s="130" t="s">
        <v>285</v>
      </c>
      <c r="D2250" s="151">
        <v>2.405665397644043</v>
      </c>
      <c r="E2250" s="162">
        <v>2.405665397644043</v>
      </c>
    </row>
    <row r="2251" spans="1:5" ht="45">
      <c r="A2251" s="115" t="s">
        <v>4456</v>
      </c>
      <c r="B2251" s="125" t="s">
        <v>4457</v>
      </c>
      <c r="C2251" s="130" t="s">
        <v>3840</v>
      </c>
      <c r="D2251" s="158">
        <v>7.7118299901485443E-2</v>
      </c>
      <c r="E2251" s="169">
        <v>7.7118299901485443E-2</v>
      </c>
    </row>
    <row r="2252" spans="1:5" ht="45">
      <c r="A2252" s="115" t="s">
        <v>4458</v>
      </c>
      <c r="B2252" s="125" t="s">
        <v>4459</v>
      </c>
      <c r="C2252" s="130" t="s">
        <v>3843</v>
      </c>
      <c r="D2252" s="161">
        <v>3.0232049539336003E-5</v>
      </c>
      <c r="E2252" s="172">
        <v>3.0232049539336003E-5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502.17376708984375</v>
      </c>
      <c r="E2254" s="167">
        <v>502.17376708984375</v>
      </c>
    </row>
    <row r="2255" spans="1:5" ht="30">
      <c r="A2255" s="115" t="s">
        <v>4464</v>
      </c>
      <c r="B2255" s="125" t="s">
        <v>4465</v>
      </c>
      <c r="C2255" s="130" t="s">
        <v>20</v>
      </c>
      <c r="D2255" s="158">
        <v>0.82675063610076904</v>
      </c>
      <c r="E2255" s="169">
        <v>0.82675063610076904</v>
      </c>
    </row>
    <row r="2256" spans="1:5" ht="30">
      <c r="A2256" s="115" t="s">
        <v>4466</v>
      </c>
      <c r="B2256" s="125" t="s">
        <v>4467</v>
      </c>
      <c r="C2256" s="130" t="s">
        <v>285</v>
      </c>
      <c r="D2256" s="151">
        <v>7.8015918731689453</v>
      </c>
      <c r="E2256" s="162">
        <v>7.8015918731689453</v>
      </c>
    </row>
    <row r="2257" spans="1:5" ht="30">
      <c r="A2257" s="115" t="s">
        <v>4468</v>
      </c>
      <c r="B2257" s="125" t="s">
        <v>4469</v>
      </c>
      <c r="C2257" s="130" t="s">
        <v>280</v>
      </c>
      <c r="D2257" s="153">
        <v>3484.427001953125</v>
      </c>
      <c r="E2257" s="164">
        <v>3484.427001953125</v>
      </c>
    </row>
    <row r="2258" spans="1:5" ht="30">
      <c r="A2258" s="115" t="s">
        <v>4470</v>
      </c>
      <c r="B2258" s="125" t="s">
        <v>4471</v>
      </c>
      <c r="C2258" s="130" t="s">
        <v>280</v>
      </c>
      <c r="D2258" s="156">
        <v>936.9385986328125</v>
      </c>
      <c r="E2258" s="167">
        <v>936.9385986328125</v>
      </c>
    </row>
    <row r="2259" spans="1:5" ht="30">
      <c r="A2259" s="115" t="s">
        <v>4472</v>
      </c>
      <c r="B2259" s="125" t="s">
        <v>4473</v>
      </c>
      <c r="C2259" s="130"/>
      <c r="D2259" s="151">
        <v>1.3506286144256592</v>
      </c>
      <c r="E2259" s="162">
        <v>1.3506286144256592</v>
      </c>
    </row>
    <row r="2260" spans="1:5" ht="30">
      <c r="A2260" s="115" t="s">
        <v>4474</v>
      </c>
      <c r="B2260" s="125" t="s">
        <v>4475</v>
      </c>
      <c r="C2260" s="130" t="s">
        <v>2978</v>
      </c>
      <c r="D2260" s="151">
        <v>2.6324682235717773</v>
      </c>
      <c r="E2260" s="162">
        <v>2.6324682235717773</v>
      </c>
    </row>
    <row r="2261" spans="1:5" ht="30">
      <c r="A2261" s="115" t="s">
        <v>4476</v>
      </c>
      <c r="B2261" s="125" t="s">
        <v>4477</v>
      </c>
      <c r="C2261" s="130" t="s">
        <v>285</v>
      </c>
      <c r="D2261" s="151">
        <v>2.1613125801086426</v>
      </c>
      <c r="E2261" s="162">
        <v>2.1613125801086426</v>
      </c>
    </row>
    <row r="2262" spans="1:5" ht="30">
      <c r="A2262" s="115" t="s">
        <v>4478</v>
      </c>
      <c r="B2262" s="125" t="s">
        <v>4479</v>
      </c>
      <c r="C2262" s="130" t="s">
        <v>3840</v>
      </c>
      <c r="D2262" s="158">
        <v>6.7797087132930756E-2</v>
      </c>
      <c r="E2262" s="169">
        <v>6.7797087132930756E-2</v>
      </c>
    </row>
    <row r="2263" spans="1:5" ht="30">
      <c r="A2263" s="115" t="s">
        <v>4480</v>
      </c>
      <c r="B2263" s="125" t="s">
        <v>4481</v>
      </c>
      <c r="C2263" s="130" t="s">
        <v>3843</v>
      </c>
      <c r="D2263" s="161">
        <v>2.8681321055046283E-5</v>
      </c>
      <c r="E2263" s="172">
        <v>2.8681321055046283E-5</v>
      </c>
    </row>
    <row r="2264" spans="1:5" ht="45">
      <c r="A2264" s="115" t="s">
        <v>4482</v>
      </c>
      <c r="B2264" s="125" t="s">
        <v>4483</v>
      </c>
      <c r="C2264" s="130" t="s">
        <v>50</v>
      </c>
      <c r="D2264" s="151">
        <v>3.0899996757507324</v>
      </c>
      <c r="E2264" s="162">
        <v>3.0899996757507324</v>
      </c>
    </row>
    <row r="2265" spans="1:5" ht="45">
      <c r="A2265" s="115" t="s">
        <v>4484</v>
      </c>
      <c r="B2265" s="125" t="s">
        <v>4485</v>
      </c>
      <c r="C2265" s="130" t="s">
        <v>42</v>
      </c>
      <c r="D2265" s="156">
        <v>171.61454772949219</v>
      </c>
      <c r="E2265" s="167">
        <v>171.61454772949219</v>
      </c>
    </row>
    <row r="2266" spans="1:5" ht="45">
      <c r="A2266" s="115" t="s">
        <v>4486</v>
      </c>
      <c r="B2266" s="125" t="s">
        <v>4487</v>
      </c>
      <c r="C2266" s="130" t="s">
        <v>20</v>
      </c>
      <c r="D2266" s="152">
        <v>67.7740478515625</v>
      </c>
      <c r="E2266" s="163">
        <v>67.7740478515625</v>
      </c>
    </row>
    <row r="2267" spans="1:5" ht="30">
      <c r="A2267" s="115" t="s">
        <v>4488</v>
      </c>
      <c r="B2267" s="125" t="s">
        <v>4489</v>
      </c>
      <c r="C2267" s="130" t="s">
        <v>285</v>
      </c>
      <c r="D2267" s="151">
        <v>7.170264720916748</v>
      </c>
      <c r="E2267" s="162">
        <v>7.170264720916748</v>
      </c>
    </row>
    <row r="2268" spans="1:5" ht="45">
      <c r="A2268" s="115" t="s">
        <v>4490</v>
      </c>
      <c r="B2268" s="125" t="s">
        <v>4491</v>
      </c>
      <c r="C2268" s="130" t="s">
        <v>280</v>
      </c>
      <c r="D2268" s="154">
        <v>2806.531005859375</v>
      </c>
      <c r="E2268" s="165">
        <v>2806.531005859375</v>
      </c>
    </row>
    <row r="2269" spans="1:5" ht="45">
      <c r="A2269" s="115" t="s">
        <v>4492</v>
      </c>
      <c r="B2269" s="125" t="s">
        <v>4493</v>
      </c>
      <c r="C2269" s="130" t="s">
        <v>280</v>
      </c>
      <c r="D2269" s="156">
        <v>259.04238891601562</v>
      </c>
      <c r="E2269" s="167">
        <v>259.04238891601562</v>
      </c>
    </row>
    <row r="2270" spans="1:5" ht="45">
      <c r="A2270" s="115" t="s">
        <v>4494</v>
      </c>
      <c r="B2270" s="125" t="s">
        <v>4495</v>
      </c>
      <c r="C2270" s="130"/>
      <c r="D2270" s="151">
        <v>1.0371588468551636</v>
      </c>
      <c r="E2270" s="162">
        <v>1.0371588468551636</v>
      </c>
    </row>
    <row r="2271" spans="1:5" ht="30">
      <c r="A2271" s="115" t="s">
        <v>4496</v>
      </c>
      <c r="B2271" s="125" t="s">
        <v>4497</v>
      </c>
      <c r="C2271" s="130" t="s">
        <v>2978</v>
      </c>
      <c r="D2271" s="151">
        <v>1.5381580591201782</v>
      </c>
      <c r="E2271" s="162">
        <v>1.5381580591201782</v>
      </c>
    </row>
    <row r="2272" spans="1:5" ht="45">
      <c r="A2272" s="115" t="s">
        <v>4498</v>
      </c>
      <c r="B2272" s="125" t="s">
        <v>4499</v>
      </c>
      <c r="C2272" s="130" t="s">
        <v>285</v>
      </c>
      <c r="D2272" s="151">
        <v>2.1098895072937012</v>
      </c>
      <c r="E2272" s="162">
        <v>2.1098895072937012</v>
      </c>
    </row>
    <row r="2273" spans="1:5" ht="45">
      <c r="A2273" s="115" t="s">
        <v>4500</v>
      </c>
      <c r="B2273" s="125" t="s">
        <v>4501</v>
      </c>
      <c r="C2273" s="130" t="s">
        <v>3840</v>
      </c>
      <c r="D2273" s="158">
        <v>3.1339690089225769E-2</v>
      </c>
      <c r="E2273" s="169">
        <v>3.1339690089225769E-2</v>
      </c>
    </row>
    <row r="2274" spans="1:5" ht="45">
      <c r="A2274" s="115" t="s">
        <v>4502</v>
      </c>
      <c r="B2274" s="125" t="s">
        <v>4503</v>
      </c>
      <c r="C2274" s="130" t="s">
        <v>3843</v>
      </c>
      <c r="D2274" s="161">
        <v>1.4971379641792737E-5</v>
      </c>
      <c r="E2274" s="172">
        <v>1.4971379641792737E-5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2">
        <v>83.435173034667969</v>
      </c>
      <c r="E2277" s="163">
        <v>83.435173034667969</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0.51999998092651367</v>
      </c>
      <c r="E2286" s="169">
        <v>0.51999998092651367</v>
      </c>
    </row>
    <row r="2287" spans="1:5" ht="45">
      <c r="A2287" s="115" t="s">
        <v>4528</v>
      </c>
      <c r="B2287" s="125" t="s">
        <v>4529</v>
      </c>
      <c r="C2287" s="130" t="s">
        <v>42</v>
      </c>
      <c r="D2287" s="152">
        <v>61.022296905517578</v>
      </c>
      <c r="E2287" s="163">
        <v>61.022296905517578</v>
      </c>
    </row>
    <row r="2288" spans="1:5" ht="45">
      <c r="A2288" s="115" t="s">
        <v>4530</v>
      </c>
      <c r="B2288" s="125" t="s">
        <v>4531</v>
      </c>
      <c r="C2288" s="130" t="s">
        <v>20</v>
      </c>
      <c r="D2288" s="151">
        <v>8.7425899505615234</v>
      </c>
      <c r="E2288" s="162">
        <v>8.7425899505615234</v>
      </c>
    </row>
    <row r="2289" spans="1:5" ht="45">
      <c r="A2289" s="115" t="s">
        <v>4532</v>
      </c>
      <c r="B2289" s="125" t="s">
        <v>4533</v>
      </c>
      <c r="C2289" s="130" t="s">
        <v>285</v>
      </c>
      <c r="D2289" s="158">
        <v>0.84401565790176392</v>
      </c>
      <c r="E2289" s="169">
        <v>0.84401565790176392</v>
      </c>
    </row>
    <row r="2290" spans="1:5" ht="45">
      <c r="A2290" s="115" t="s">
        <v>4534</v>
      </c>
      <c r="B2290" s="125" t="s">
        <v>4535</v>
      </c>
      <c r="C2290" s="130" t="s">
        <v>280</v>
      </c>
      <c r="D2290" s="156">
        <v>255.44090270996094</v>
      </c>
      <c r="E2290" s="167">
        <v>255.44090270996094</v>
      </c>
    </row>
    <row r="2291" spans="1:5" ht="45">
      <c r="A2291" s="115" t="s">
        <v>4536</v>
      </c>
      <c r="B2291" s="125" t="s">
        <v>4537</v>
      </c>
      <c r="C2291" s="130" t="s">
        <v>280</v>
      </c>
      <c r="D2291" s="154">
        <v>-2292.047607421875</v>
      </c>
      <c r="E2291" s="165">
        <v>-2292.047607421875</v>
      </c>
    </row>
    <row r="2292" spans="1:5" ht="60">
      <c r="A2292" s="115" t="s">
        <v>4538</v>
      </c>
      <c r="B2292" s="125" t="s">
        <v>4539</v>
      </c>
      <c r="C2292" s="130"/>
      <c r="D2292" s="158">
        <v>-3.8722921162843704E-2</v>
      </c>
      <c r="E2292" s="169">
        <v>-3.8722921162843704E-2</v>
      </c>
    </row>
    <row r="2293" spans="1:5" ht="45">
      <c r="A2293" s="115" t="s">
        <v>4540</v>
      </c>
      <c r="B2293" s="125" t="s">
        <v>4541</v>
      </c>
      <c r="C2293" s="130" t="s">
        <v>2978</v>
      </c>
      <c r="D2293" s="156">
        <v>982.6973876953125</v>
      </c>
      <c r="E2293" s="167">
        <v>982.6973876953125</v>
      </c>
    </row>
    <row r="2294" spans="1:5" ht="45">
      <c r="A2294" s="115" t="s">
        <v>4542</v>
      </c>
      <c r="B2294" s="125" t="s">
        <v>4543</v>
      </c>
      <c r="C2294" s="130" t="s">
        <v>285</v>
      </c>
      <c r="D2294" s="151">
        <v>4.1849761009216309</v>
      </c>
      <c r="E2294" s="162">
        <v>4.1849761009216309</v>
      </c>
    </row>
    <row r="2295" spans="1:5" ht="60">
      <c r="A2295" s="115" t="s">
        <v>4544</v>
      </c>
      <c r="B2295" s="125" t="s">
        <v>4545</v>
      </c>
      <c r="C2295" s="130" t="s">
        <v>3840</v>
      </c>
      <c r="D2295" s="158">
        <v>0.65229928493499756</v>
      </c>
      <c r="E2295" s="169">
        <v>0.65229928493499756</v>
      </c>
    </row>
    <row r="2296" spans="1:5" ht="60">
      <c r="A2296" s="115" t="s">
        <v>4546</v>
      </c>
      <c r="B2296" s="125" t="s">
        <v>4547</v>
      </c>
      <c r="C2296" s="130" t="s">
        <v>3843</v>
      </c>
      <c r="D2296" s="159">
        <v>4.5927183236926794E-4</v>
      </c>
      <c r="E2296" s="170">
        <v>4.5927183236926794E-4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82.880577087402344</v>
      </c>
      <c r="E2308" s="163">
        <v>82.880577087402344</v>
      </c>
    </row>
    <row r="2309" spans="1:5" ht="60">
      <c r="A2309" s="115" t="s">
        <v>4572</v>
      </c>
      <c r="B2309" s="125" t="s">
        <v>4573</v>
      </c>
      <c r="C2309" s="130" t="s">
        <v>42</v>
      </c>
      <c r="D2309" s="156">
        <v>297.47317504882812</v>
      </c>
      <c r="E2309" s="167">
        <v>297.47317504882812</v>
      </c>
    </row>
    <row r="2310" spans="1:5" ht="60">
      <c r="A2310" s="115" t="s">
        <v>4574</v>
      </c>
      <c r="B2310" s="125" t="s">
        <v>4575</v>
      </c>
      <c r="C2310" s="130" t="s">
        <v>20</v>
      </c>
      <c r="D2310" s="152">
        <v>76.015022277832031</v>
      </c>
      <c r="E2310" s="163">
        <v>76.015022277832031</v>
      </c>
    </row>
    <row r="2311" spans="1:5" ht="45">
      <c r="A2311" s="115" t="s">
        <v>4576</v>
      </c>
      <c r="B2311" s="125" t="s">
        <v>4577</v>
      </c>
      <c r="C2311" s="130" t="s">
        <v>285</v>
      </c>
      <c r="D2311" s="151">
        <v>5.7253694534301758</v>
      </c>
      <c r="E2311" s="162">
        <v>5.7253694534301758</v>
      </c>
    </row>
    <row r="2312" spans="1:5" ht="60">
      <c r="A2312" s="115" t="s">
        <v>4578</v>
      </c>
      <c r="B2312" s="125" t="s">
        <v>4579</v>
      </c>
      <c r="C2312" s="130" t="s">
        <v>280</v>
      </c>
      <c r="D2312" s="154">
        <v>2754.25634765625</v>
      </c>
      <c r="E2312" s="165">
        <v>2754.25634765625</v>
      </c>
    </row>
    <row r="2313" spans="1:5" ht="60">
      <c r="A2313" s="115" t="s">
        <v>4580</v>
      </c>
      <c r="B2313" s="125" t="s">
        <v>4581</v>
      </c>
      <c r="C2313" s="130" t="s">
        <v>280</v>
      </c>
      <c r="D2313" s="156">
        <v>206.76779174804687</v>
      </c>
      <c r="E2313" s="167">
        <v>206.76779174804687</v>
      </c>
    </row>
    <row r="2314" spans="1:5" ht="60">
      <c r="A2314" s="115" t="s">
        <v>4582</v>
      </c>
      <c r="B2314" s="125" t="s">
        <v>4583</v>
      </c>
      <c r="C2314" s="130"/>
      <c r="D2314" s="151">
        <v>1.0000002384185791</v>
      </c>
      <c r="E2314" s="162">
        <v>1.0000002384185791</v>
      </c>
    </row>
    <row r="2315" spans="1:5" ht="45">
      <c r="A2315" s="115" t="s">
        <v>4584</v>
      </c>
      <c r="B2315" s="125" t="s">
        <v>4585</v>
      </c>
      <c r="C2315" s="130" t="s">
        <v>2978</v>
      </c>
      <c r="D2315" s="152">
        <v>44.272167205810547</v>
      </c>
      <c r="E2315" s="163">
        <v>44.272167205810547</v>
      </c>
    </row>
    <row r="2316" spans="1:5" ht="60">
      <c r="A2316" s="115" t="s">
        <v>4586</v>
      </c>
      <c r="B2316" s="125" t="s">
        <v>4587</v>
      </c>
      <c r="C2316" s="130" t="s">
        <v>285</v>
      </c>
      <c r="D2316" s="151">
        <v>5.6906051635742187</v>
      </c>
      <c r="E2316" s="162">
        <v>5.6906051635742187</v>
      </c>
    </row>
    <row r="2317" spans="1:5" ht="60">
      <c r="A2317" s="115" t="s">
        <v>4588</v>
      </c>
      <c r="B2317" s="125" t="s">
        <v>4589</v>
      </c>
      <c r="C2317" s="130" t="s">
        <v>3840</v>
      </c>
      <c r="D2317" s="158">
        <v>7.032310962677002E-2</v>
      </c>
      <c r="E2317" s="169">
        <v>7.032310962677002E-2</v>
      </c>
    </row>
    <row r="2318" spans="1:5" ht="60">
      <c r="A2318" s="115" t="s">
        <v>4590</v>
      </c>
      <c r="B2318" s="125" t="s">
        <v>4591</v>
      </c>
      <c r="C2318" s="130" t="s">
        <v>3843</v>
      </c>
      <c r="D2318" s="161">
        <v>1.9616476492956281E-5</v>
      </c>
      <c r="E2318" s="172">
        <v>1.9616476492956281E-5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3.3300001621246338</v>
      </c>
      <c r="E2321" s="162">
        <v>3.3300001621246338</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79.285003662109375</v>
      </c>
      <c r="E2330" s="163">
        <v>79.285003662109375</v>
      </c>
    </row>
    <row r="2331" spans="1:5" ht="45">
      <c r="A2331" s="115" t="s">
        <v>4616</v>
      </c>
      <c r="B2331" s="125" t="s">
        <v>4617</v>
      </c>
      <c r="C2331" s="130" t="s">
        <v>42</v>
      </c>
      <c r="D2331" s="156">
        <v>460.00357055664062</v>
      </c>
      <c r="E2331" s="167">
        <v>460.00357055664062</v>
      </c>
    </row>
    <row r="2332" spans="1:5" ht="45">
      <c r="A2332" s="115" t="s">
        <v>4618</v>
      </c>
      <c r="B2332" s="125" t="s">
        <v>4619</v>
      </c>
      <c r="C2332" s="130" t="s">
        <v>20</v>
      </c>
      <c r="D2332" s="152">
        <v>79.345024108886719</v>
      </c>
      <c r="E2332" s="163">
        <v>79.345024108886719</v>
      </c>
    </row>
    <row r="2333" spans="1:5" ht="45">
      <c r="A2333" s="115" t="s">
        <v>4620</v>
      </c>
      <c r="B2333" s="125" t="s">
        <v>4621</v>
      </c>
      <c r="C2333" s="130" t="s">
        <v>285</v>
      </c>
      <c r="D2333" s="151">
        <v>6.5981669425964355</v>
      </c>
      <c r="E2333" s="162">
        <v>6.5981669425964355</v>
      </c>
    </row>
    <row r="2334" spans="1:5" ht="45">
      <c r="A2334" s="115" t="s">
        <v>4622</v>
      </c>
      <c r="B2334" s="125" t="s">
        <v>4623</v>
      </c>
      <c r="C2334" s="130" t="s">
        <v>280</v>
      </c>
      <c r="D2334" s="153">
        <v>3299.936279296875</v>
      </c>
      <c r="E2334" s="164">
        <v>3299.936279296875</v>
      </c>
    </row>
    <row r="2335" spans="1:5" ht="45">
      <c r="A2335" s="115" t="s">
        <v>4624</v>
      </c>
      <c r="B2335" s="125" t="s">
        <v>4625</v>
      </c>
      <c r="C2335" s="130" t="s">
        <v>280</v>
      </c>
      <c r="D2335" s="156">
        <v>752.44775390625</v>
      </c>
      <c r="E2335" s="167">
        <v>752.44775390625</v>
      </c>
    </row>
    <row r="2336" spans="1:5" ht="45">
      <c r="A2336" s="115" t="s">
        <v>4626</v>
      </c>
      <c r="B2336" s="125" t="s">
        <v>4627</v>
      </c>
      <c r="C2336" s="130"/>
      <c r="D2336" s="151">
        <v>1.3736214637756348</v>
      </c>
      <c r="E2336" s="162">
        <v>1.3736214637756348</v>
      </c>
    </row>
    <row r="2337" spans="1:5" ht="45">
      <c r="A2337" s="115" t="s">
        <v>4628</v>
      </c>
      <c r="B2337" s="125" t="s">
        <v>4629</v>
      </c>
      <c r="C2337" s="130" t="s">
        <v>2978</v>
      </c>
      <c r="D2337" s="152">
        <v>25.43800163269043</v>
      </c>
      <c r="E2337" s="163">
        <v>25.43800163269043</v>
      </c>
    </row>
    <row r="2338" spans="1:5" ht="45">
      <c r="A2338" s="115" t="s">
        <v>4630</v>
      </c>
      <c r="B2338" s="125" t="s">
        <v>4631</v>
      </c>
      <c r="C2338" s="130" t="s">
        <v>285</v>
      </c>
      <c r="D2338" s="151">
        <v>2.5152890682220459</v>
      </c>
      <c r="E2338" s="162">
        <v>2.5152890682220459</v>
      </c>
    </row>
    <row r="2339" spans="1:5" ht="45">
      <c r="A2339" s="115" t="s">
        <v>4632</v>
      </c>
      <c r="B2339" s="125" t="s">
        <v>4633</v>
      </c>
      <c r="C2339" s="130" t="s">
        <v>3840</v>
      </c>
      <c r="D2339" s="158">
        <v>6.9017797708511353E-2</v>
      </c>
      <c r="E2339" s="169">
        <v>6.9017797708511353E-2</v>
      </c>
    </row>
    <row r="2340" spans="1:5" ht="45">
      <c r="A2340" s="115" t="s">
        <v>4634</v>
      </c>
      <c r="B2340" s="125" t="s">
        <v>4635</v>
      </c>
      <c r="C2340" s="130" t="s">
        <v>3843</v>
      </c>
      <c r="D2340" s="161">
        <v>2.7074735044152476E-5</v>
      </c>
      <c r="E2340" s="172">
        <v>2.7074735044152476E-5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3.3300001621246338</v>
      </c>
      <c r="E2343" s="162">
        <v>3.3300001621246338</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54.464069366455078</v>
      </c>
      <c r="E2353" s="163">
        <v>54.464069366455078</v>
      </c>
    </row>
    <row r="2354" spans="1:5" ht="45">
      <c r="A2354" s="115" t="s">
        <v>4662</v>
      </c>
      <c r="B2354" s="125" t="s">
        <v>4663</v>
      </c>
      <c r="C2354" s="130" t="s">
        <v>20</v>
      </c>
      <c r="D2354" s="152">
        <v>71.591957092285156</v>
      </c>
      <c r="E2354" s="163">
        <v>71.591957092285156</v>
      </c>
    </row>
    <row r="2355" spans="1:5" ht="45">
      <c r="A2355" s="115" t="s">
        <v>4664</v>
      </c>
      <c r="B2355" s="125" t="s">
        <v>4665</v>
      </c>
      <c r="C2355" s="130" t="s">
        <v>285</v>
      </c>
      <c r="D2355" s="158">
        <v>0.76054131984710693</v>
      </c>
      <c r="E2355" s="169">
        <v>0.76054131984710693</v>
      </c>
    </row>
    <row r="2356" spans="1:5" ht="45">
      <c r="A2356" s="115" t="s">
        <v>4666</v>
      </c>
      <c r="B2356" s="125" t="s">
        <v>4667</v>
      </c>
      <c r="C2356" s="130" t="s">
        <v>280</v>
      </c>
      <c r="D2356" s="156">
        <v>229.01612854003906</v>
      </c>
      <c r="E2356" s="167">
        <v>229.01612854003906</v>
      </c>
    </row>
    <row r="2357" spans="1:5" ht="45">
      <c r="A2357" s="115" t="s">
        <v>4668</v>
      </c>
      <c r="B2357" s="125" t="s">
        <v>4669</v>
      </c>
      <c r="C2357" s="130" t="s">
        <v>280</v>
      </c>
      <c r="D2357" s="154">
        <v>-2318.472412109375</v>
      </c>
      <c r="E2357" s="165">
        <v>-2318.472412109375</v>
      </c>
    </row>
    <row r="2358" spans="1:5" ht="45">
      <c r="A2358" s="115" t="s">
        <v>4670</v>
      </c>
      <c r="B2358" s="125" t="s">
        <v>4671</v>
      </c>
      <c r="C2358" s="130"/>
      <c r="D2358" s="158">
        <v>-0.29063528776168823</v>
      </c>
      <c r="E2358" s="169">
        <v>-0.29063528776168823</v>
      </c>
    </row>
    <row r="2359" spans="1:5" ht="45">
      <c r="A2359" s="115" t="s">
        <v>4672</v>
      </c>
      <c r="B2359" s="125" t="s">
        <v>4673</v>
      </c>
      <c r="C2359" s="130" t="s">
        <v>2978</v>
      </c>
      <c r="D2359" s="156">
        <v>986.49603271484375</v>
      </c>
      <c r="E2359" s="167">
        <v>986.49603271484375</v>
      </c>
    </row>
    <row r="2360" spans="1:5" ht="45">
      <c r="A2360" s="115" t="s">
        <v>4674</v>
      </c>
      <c r="B2360" s="125" t="s">
        <v>4675</v>
      </c>
      <c r="C2360" s="130" t="s">
        <v>285</v>
      </c>
      <c r="D2360" s="151">
        <v>4.1795969009399414</v>
      </c>
      <c r="E2360" s="162">
        <v>4.1795969009399414</v>
      </c>
    </row>
    <row r="2361" spans="1:5" ht="45">
      <c r="A2361" s="115" t="s">
        <v>4676</v>
      </c>
      <c r="B2361" s="125" t="s">
        <v>4677</v>
      </c>
      <c r="C2361" s="130" t="s">
        <v>3840</v>
      </c>
      <c r="D2361" s="158">
        <v>0.64643293619155884</v>
      </c>
      <c r="E2361" s="169">
        <v>0.64643293619155884</v>
      </c>
    </row>
    <row r="2362" spans="1:5" ht="45">
      <c r="A2362" s="115" t="s">
        <v>4678</v>
      </c>
      <c r="B2362" s="125" t="s">
        <v>4679</v>
      </c>
      <c r="C2362" s="130" t="s">
        <v>3843</v>
      </c>
      <c r="D2362" s="159">
        <v>5.0825811922550201E-4</v>
      </c>
      <c r="E2362" s="170">
        <v>5.0825811922550201E-4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2">
        <v>83.435173034667969</v>
      </c>
      <c r="E2365" s="163">
        <v>83.435173034667969</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76.775169372558594</v>
      </c>
      <c r="E2376" s="163">
        <v>76.775169372558594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83.709381103515625</v>
      </c>
      <c r="E2385" s="163">
        <v>83.709381103515625</v>
      </c>
    </row>
    <row r="2386" spans="1:5" ht="45">
      <c r="A2386" s="115" t="s">
        <v>4726</v>
      </c>
      <c r="B2386" s="125" t="s">
        <v>4727</v>
      </c>
      <c r="C2386" s="130" t="s">
        <v>42</v>
      </c>
      <c r="D2386" s="156">
        <v>222.58811950683594</v>
      </c>
      <c r="E2386" s="167">
        <v>222.58811950683594</v>
      </c>
    </row>
    <row r="2387" spans="1:5" ht="45">
      <c r="A2387" s="115" t="s">
        <v>4728</v>
      </c>
      <c r="B2387" s="125" t="s">
        <v>4729</v>
      </c>
      <c r="C2387" s="130" t="s">
        <v>20</v>
      </c>
      <c r="D2387" s="152">
        <v>76.775169372558594</v>
      </c>
      <c r="E2387" s="163">
        <v>76.775169372558594</v>
      </c>
    </row>
    <row r="2388" spans="1:5" ht="45">
      <c r="A2388" s="115" t="s">
        <v>4730</v>
      </c>
      <c r="B2388" s="125" t="s">
        <v>4731</v>
      </c>
      <c r="C2388" s="130" t="s">
        <v>285</v>
      </c>
      <c r="D2388" s="151">
        <v>2.5307087898254395</v>
      </c>
      <c r="E2388" s="162">
        <v>2.5307087898254395</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-0.26611539721488953</v>
      </c>
      <c r="E2391" s="169">
        <v>-0.26611539721488953</v>
      </c>
    </row>
    <row r="2392" spans="1:5" ht="45">
      <c r="A2392" s="115" t="s">
        <v>4738</v>
      </c>
      <c r="B2392" s="125" t="s">
        <v>4739</v>
      </c>
      <c r="C2392" s="130" t="s">
        <v>2978</v>
      </c>
      <c r="D2392" s="156">
        <v>842.18670654296875</v>
      </c>
      <c r="E2392" s="167">
        <v>842.18670654296875</v>
      </c>
    </row>
    <row r="2393" spans="1:5" ht="45">
      <c r="A2393" s="115" t="s">
        <v>4740</v>
      </c>
      <c r="B2393" s="125" t="s">
        <v>4741</v>
      </c>
      <c r="C2393" s="130" t="s">
        <v>285</v>
      </c>
      <c r="D2393" s="151">
        <v>4.5836586952209473</v>
      </c>
      <c r="E2393" s="162">
        <v>4.5836586952209473</v>
      </c>
    </row>
    <row r="2394" spans="1:5" ht="45">
      <c r="A2394" s="115" t="s">
        <v>4742</v>
      </c>
      <c r="B2394" s="125" t="s">
        <v>4743</v>
      </c>
      <c r="C2394" s="130" t="s">
        <v>3840</v>
      </c>
      <c r="D2394" s="158">
        <v>0.65245407819747925</v>
      </c>
      <c r="E2394" s="169">
        <v>0.65245407819747925</v>
      </c>
    </row>
    <row r="2395" spans="1:5" ht="45">
      <c r="A2395" s="115" t="s">
        <v>4744</v>
      </c>
      <c r="B2395" s="125" t="s">
        <v>4745</v>
      </c>
      <c r="C2395" s="130" t="s">
        <v>3843</v>
      </c>
      <c r="D2395" s="159">
        <v>1.2100733874831349E-4</v>
      </c>
      <c r="E2395" s="170">
        <v>1.2100733874831349E-4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1">
        <v>6.6600003242492676</v>
      </c>
      <c r="E2398" s="162">
        <v>6.6600003242492676</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14.100001335144043</v>
      </c>
      <c r="E2418" s="163">
        <v>14.100001335144043</v>
      </c>
    </row>
    <row r="2419" spans="1:5" ht="30">
      <c r="A2419" s="115" t="s">
        <v>4792</v>
      </c>
      <c r="B2419" s="125" t="s">
        <v>4793</v>
      </c>
      <c r="C2419" s="130" t="s">
        <v>42</v>
      </c>
      <c r="D2419" s="156">
        <v>299.66778564453125</v>
      </c>
      <c r="E2419" s="167">
        <v>299.66778564453125</v>
      </c>
    </row>
    <row r="2420" spans="1:5" ht="30">
      <c r="A2420" s="115" t="s">
        <v>4794</v>
      </c>
      <c r="B2420" s="125" t="s">
        <v>4795</v>
      </c>
      <c r="C2420" s="130" t="s">
        <v>20</v>
      </c>
      <c r="D2420" s="151">
        <v>1.4071918725967407</v>
      </c>
      <c r="E2420" s="162">
        <v>1.4071918725967407</v>
      </c>
    </row>
    <row r="2421" spans="1:5" ht="30">
      <c r="A2421" s="115" t="s">
        <v>4796</v>
      </c>
      <c r="B2421" s="125" t="s">
        <v>4797</v>
      </c>
      <c r="C2421" s="130" t="s">
        <v>285</v>
      </c>
      <c r="D2421" s="151">
        <v>6.950416088104248</v>
      </c>
      <c r="E2421" s="162">
        <v>6.950416088104248</v>
      </c>
    </row>
    <row r="2422" spans="1:5" ht="30">
      <c r="A2422" s="115" t="s">
        <v>4798</v>
      </c>
      <c r="B2422" s="125" t="s">
        <v>4799</v>
      </c>
      <c r="C2422" s="130" t="s">
        <v>280</v>
      </c>
      <c r="D2422" s="153">
        <v>3039.999267578125</v>
      </c>
      <c r="E2422" s="164">
        <v>3039.999267578125</v>
      </c>
    </row>
    <row r="2423" spans="1:5" ht="30">
      <c r="A2423" s="115" t="s">
        <v>4800</v>
      </c>
      <c r="B2423" s="125" t="s">
        <v>4801</v>
      </c>
      <c r="C2423" s="130" t="s">
        <v>280</v>
      </c>
      <c r="D2423" s="156">
        <v>492.51083374023437</v>
      </c>
      <c r="E2423" s="167">
        <v>492.51083374023437</v>
      </c>
    </row>
    <row r="2424" spans="1:5" ht="30">
      <c r="A2424" s="115" t="s">
        <v>4802</v>
      </c>
      <c r="B2424" s="125" t="s">
        <v>4803</v>
      </c>
      <c r="C2424" s="130"/>
      <c r="D2424" s="151">
        <v>1.1281652450561523</v>
      </c>
      <c r="E2424" s="162">
        <v>1.1281652450561523</v>
      </c>
    </row>
    <row r="2425" spans="1:5" ht="30">
      <c r="A2425" s="115" t="s">
        <v>4804</v>
      </c>
      <c r="B2425" s="125" t="s">
        <v>4805</v>
      </c>
      <c r="C2425" s="130" t="s">
        <v>2978</v>
      </c>
      <c r="D2425" s="151">
        <v>5.5295238494873047</v>
      </c>
      <c r="E2425" s="162">
        <v>5.5295238494873047</v>
      </c>
    </row>
    <row r="2426" spans="1:5" ht="30">
      <c r="A2426" s="115" t="s">
        <v>4806</v>
      </c>
      <c r="B2426" s="125" t="s">
        <v>4807</v>
      </c>
      <c r="C2426" s="130" t="s">
        <v>285</v>
      </c>
      <c r="D2426" s="151">
        <v>2.2183763980865479</v>
      </c>
      <c r="E2426" s="162">
        <v>2.2183763980865479</v>
      </c>
    </row>
    <row r="2427" spans="1:5" ht="30">
      <c r="A2427" s="115" t="s">
        <v>4808</v>
      </c>
      <c r="B2427" s="125" t="s">
        <v>4809</v>
      </c>
      <c r="C2427" s="130" t="s">
        <v>3840</v>
      </c>
      <c r="D2427" s="158">
        <v>4.5053143054246902E-2</v>
      </c>
      <c r="E2427" s="169">
        <v>4.5053143054246902E-2</v>
      </c>
    </row>
    <row r="2428" spans="1:5" ht="30">
      <c r="A2428" s="115" t="s">
        <v>4810</v>
      </c>
      <c r="B2428" s="125" t="s">
        <v>4811</v>
      </c>
      <c r="C2428" s="130" t="s">
        <v>3843</v>
      </c>
      <c r="D2428" s="161">
        <v>2.015192512772046E-5</v>
      </c>
      <c r="E2428" s="172">
        <v>2.015192512772046E-5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371.2625732421875</v>
      </c>
      <c r="E2430" s="167">
        <v>371.2625732421875</v>
      </c>
    </row>
    <row r="2431" spans="1:5" ht="45">
      <c r="A2431" s="115" t="s">
        <v>4816</v>
      </c>
      <c r="B2431" s="125" t="s">
        <v>4817</v>
      </c>
      <c r="C2431" s="130" t="s">
        <v>20</v>
      </c>
      <c r="D2431" s="151">
        <v>2.2339425086975098</v>
      </c>
      <c r="E2431" s="162">
        <v>2.2339425086975098</v>
      </c>
    </row>
    <row r="2432" spans="1:5" ht="45">
      <c r="A2432" s="115" t="s">
        <v>4818</v>
      </c>
      <c r="B2432" s="125" t="s">
        <v>4819</v>
      </c>
      <c r="C2432" s="130" t="s">
        <v>285</v>
      </c>
      <c r="D2432" s="151">
        <v>7.406252384185791</v>
      </c>
      <c r="E2432" s="162">
        <v>7.406252384185791</v>
      </c>
    </row>
    <row r="2433" spans="1:5" ht="45">
      <c r="A2433" s="115" t="s">
        <v>4820</v>
      </c>
      <c r="B2433" s="125" t="s">
        <v>4821</v>
      </c>
      <c r="C2433" s="130" t="s">
        <v>280</v>
      </c>
      <c r="D2433" s="153">
        <v>3204.47607421875</v>
      </c>
      <c r="E2433" s="164">
        <v>3204.47607421875</v>
      </c>
    </row>
    <row r="2434" spans="1:5" ht="45">
      <c r="A2434" s="115" t="s">
        <v>4822</v>
      </c>
      <c r="B2434" s="125" t="s">
        <v>4823</v>
      </c>
      <c r="C2434" s="130" t="s">
        <v>280</v>
      </c>
      <c r="D2434" s="156">
        <v>656.98760986328125</v>
      </c>
      <c r="E2434" s="167">
        <v>656.98760986328125</v>
      </c>
    </row>
    <row r="2435" spans="1:5" ht="45">
      <c r="A2435" s="115" t="s">
        <v>4824</v>
      </c>
      <c r="B2435" s="125" t="s">
        <v>4825</v>
      </c>
      <c r="C2435" s="130"/>
      <c r="D2435" s="151">
        <v>1.2123534679412842</v>
      </c>
      <c r="E2435" s="162">
        <v>1.2123534679412842</v>
      </c>
    </row>
    <row r="2436" spans="1:5" ht="45">
      <c r="A2436" s="115" t="s">
        <v>4826</v>
      </c>
      <c r="B2436" s="125" t="s">
        <v>4827</v>
      </c>
      <c r="C2436" s="130" t="s">
        <v>2978</v>
      </c>
      <c r="D2436" s="151">
        <v>3.1913852691650391</v>
      </c>
      <c r="E2436" s="162">
        <v>3.1913852691650391</v>
      </c>
    </row>
    <row r="2437" spans="1:5" ht="45">
      <c r="A2437" s="115" t="s">
        <v>4828</v>
      </c>
      <c r="B2437" s="125" t="s">
        <v>4829</v>
      </c>
      <c r="C2437" s="130" t="s">
        <v>285</v>
      </c>
      <c r="D2437" s="151">
        <v>2.1110339164733887</v>
      </c>
      <c r="E2437" s="162">
        <v>2.1110339164733887</v>
      </c>
    </row>
    <row r="2438" spans="1:5" ht="45">
      <c r="A2438" s="115" t="s">
        <v>4830</v>
      </c>
      <c r="B2438" s="125" t="s">
        <v>4831</v>
      </c>
      <c r="C2438" s="130" t="s">
        <v>3840</v>
      </c>
      <c r="D2438" s="158">
        <v>5.2146799862384796E-2</v>
      </c>
      <c r="E2438" s="169">
        <v>5.2146799862384796E-2</v>
      </c>
    </row>
    <row r="2439" spans="1:5" ht="45">
      <c r="A2439" s="115" t="s">
        <v>4832</v>
      </c>
      <c r="B2439" s="125" t="s">
        <v>4833</v>
      </c>
      <c r="C2439" s="130" t="s">
        <v>3843</v>
      </c>
      <c r="D2439" s="161">
        <v>2.3226915800478309E-5</v>
      </c>
      <c r="E2439" s="172">
        <v>2.3226915800478309E-5</v>
      </c>
    </row>
    <row r="2440" spans="1:5" ht="30">
      <c r="A2440" s="115" t="s">
        <v>4834</v>
      </c>
      <c r="B2440" s="125" t="s">
        <v>4835</v>
      </c>
      <c r="C2440" s="130" t="s">
        <v>50</v>
      </c>
      <c r="D2440" s="151">
        <v>7.2299995422363281</v>
      </c>
      <c r="E2440" s="162">
        <v>7.2299995422363281</v>
      </c>
    </row>
    <row r="2441" spans="1:5" ht="30">
      <c r="A2441" s="115" t="s">
        <v>4836</v>
      </c>
      <c r="B2441" s="125" t="s">
        <v>4837</v>
      </c>
      <c r="C2441" s="130" t="s">
        <v>42</v>
      </c>
      <c r="D2441" s="156">
        <v>501.11785888671875</v>
      </c>
      <c r="E2441" s="167">
        <v>501.11785888671875</v>
      </c>
    </row>
    <row r="2442" spans="1:5" ht="30">
      <c r="A2442" s="115" t="s">
        <v>4838</v>
      </c>
      <c r="B2442" s="125" t="s">
        <v>4839</v>
      </c>
      <c r="C2442" s="130" t="s">
        <v>20</v>
      </c>
      <c r="D2442" s="151">
        <v>2.4044227600097656</v>
      </c>
      <c r="E2442" s="162">
        <v>2.4044227600097656</v>
      </c>
    </row>
    <row r="2443" spans="1:5" ht="30">
      <c r="A2443" s="115" t="s">
        <v>4840</v>
      </c>
      <c r="B2443" s="125" t="s">
        <v>4841</v>
      </c>
      <c r="C2443" s="130" t="s">
        <v>285</v>
      </c>
      <c r="D2443" s="151">
        <v>7.9196815490722656</v>
      </c>
      <c r="E2443" s="162">
        <v>7.9196815490722656</v>
      </c>
    </row>
    <row r="2444" spans="1:5" ht="30">
      <c r="A2444" s="115" t="s">
        <v>4842</v>
      </c>
      <c r="B2444" s="125" t="s">
        <v>4843</v>
      </c>
      <c r="C2444" s="130" t="s">
        <v>280</v>
      </c>
      <c r="D2444" s="153">
        <v>3484.42724609375</v>
      </c>
      <c r="E2444" s="164">
        <v>3484.42724609375</v>
      </c>
    </row>
    <row r="2445" spans="1:5" ht="30">
      <c r="A2445" s="115" t="s">
        <v>4844</v>
      </c>
      <c r="B2445" s="125" t="s">
        <v>4845</v>
      </c>
      <c r="C2445" s="130" t="s">
        <v>280</v>
      </c>
      <c r="D2445" s="156">
        <v>936.93878173828125</v>
      </c>
      <c r="E2445" s="167">
        <v>936.93878173828125</v>
      </c>
    </row>
    <row r="2446" spans="1:5" ht="30">
      <c r="A2446" s="115" t="s">
        <v>4846</v>
      </c>
      <c r="B2446" s="125" t="s">
        <v>4847</v>
      </c>
      <c r="C2446" s="130"/>
      <c r="D2446" s="151">
        <v>1.349455714225769</v>
      </c>
      <c r="E2446" s="162">
        <v>1.349455714225769</v>
      </c>
    </row>
    <row r="2447" spans="1:5" ht="30">
      <c r="A2447" s="115" t="s">
        <v>4848</v>
      </c>
      <c r="B2447" s="125" t="s">
        <v>4849</v>
      </c>
      <c r="C2447" s="130" t="s">
        <v>2978</v>
      </c>
      <c r="D2447" s="151">
        <v>2.0344576835632324</v>
      </c>
      <c r="E2447" s="162">
        <v>2.0344576835632324</v>
      </c>
    </row>
    <row r="2448" spans="1:5" ht="30">
      <c r="A2448" s="115" t="s">
        <v>4850</v>
      </c>
      <c r="B2448" s="125" t="s">
        <v>4851</v>
      </c>
      <c r="C2448" s="130" t="s">
        <v>285</v>
      </c>
      <c r="D2448" s="151">
        <v>2.1536412239074707</v>
      </c>
      <c r="E2448" s="162">
        <v>2.1536412239074707</v>
      </c>
    </row>
    <row r="2449" spans="1:5" ht="45">
      <c r="A2449" s="115" t="s">
        <v>4852</v>
      </c>
      <c r="B2449" s="125" t="s">
        <v>4853</v>
      </c>
      <c r="C2449" s="130" t="s">
        <v>3840</v>
      </c>
      <c r="D2449" s="158">
        <v>6.7518562078475952E-2</v>
      </c>
      <c r="E2449" s="169">
        <v>6.7518562078475952E-2</v>
      </c>
    </row>
    <row r="2450" spans="1:5" ht="45">
      <c r="A2450" s="115" t="s">
        <v>4854</v>
      </c>
      <c r="B2450" s="125" t="s">
        <v>4855</v>
      </c>
      <c r="C2450" s="130" t="s">
        <v>3843</v>
      </c>
      <c r="D2450" s="161">
        <v>2.8635124181164429E-5</v>
      </c>
      <c r="E2450" s="172">
        <v>2.8635124181164429E-5</v>
      </c>
    </row>
    <row r="2451" spans="1:5" ht="30">
      <c r="A2451" s="115" t="s">
        <v>4856</v>
      </c>
      <c r="B2451" s="125" t="s">
        <v>4857</v>
      </c>
      <c r="C2451" s="130" t="s">
        <v>50</v>
      </c>
      <c r="D2451" s="151">
        <v>7.2299995422363281</v>
      </c>
      <c r="E2451" s="162">
        <v>7.2299995422363281</v>
      </c>
    </row>
    <row r="2452" spans="1:5" ht="30">
      <c r="A2452" s="115" t="s">
        <v>4858</v>
      </c>
      <c r="B2452" s="125" t="s">
        <v>4859</v>
      </c>
      <c r="C2452" s="130" t="s">
        <v>42</v>
      </c>
      <c r="D2452" s="156">
        <v>459.25527954101562</v>
      </c>
      <c r="E2452" s="167">
        <v>459.25527954101562</v>
      </c>
    </row>
    <row r="2453" spans="1:5" ht="30">
      <c r="A2453" s="115" t="s">
        <v>4860</v>
      </c>
      <c r="B2453" s="125" t="s">
        <v>4861</v>
      </c>
      <c r="C2453" s="130" t="s">
        <v>20</v>
      </c>
      <c r="D2453" s="151">
        <v>2.8799564838409424</v>
      </c>
      <c r="E2453" s="162">
        <v>2.8799564838409424</v>
      </c>
    </row>
    <row r="2454" spans="1:5" ht="30">
      <c r="A2454" s="115" t="s">
        <v>4862</v>
      </c>
      <c r="B2454" s="125" t="s">
        <v>4863</v>
      </c>
      <c r="C2454" s="130" t="s">
        <v>285</v>
      </c>
      <c r="D2454" s="151">
        <v>7.800349235534668</v>
      </c>
      <c r="E2454" s="162">
        <v>7.800349235534668</v>
      </c>
    </row>
    <row r="2455" spans="1:5" ht="30">
      <c r="A2455" s="115" t="s">
        <v>4864</v>
      </c>
      <c r="B2455" s="125" t="s">
        <v>4865</v>
      </c>
      <c r="C2455" s="130" t="s">
        <v>280</v>
      </c>
      <c r="D2455" s="153">
        <v>3394.548583984375</v>
      </c>
      <c r="E2455" s="164">
        <v>3394.548583984375</v>
      </c>
    </row>
    <row r="2456" spans="1:5" ht="30">
      <c r="A2456" s="115" t="s">
        <v>4866</v>
      </c>
      <c r="B2456" s="125" t="s">
        <v>4867</v>
      </c>
      <c r="C2456" s="130" t="s">
        <v>280</v>
      </c>
      <c r="D2456" s="156">
        <v>847.06005859375</v>
      </c>
      <c r="E2456" s="167">
        <v>847.06005859375</v>
      </c>
    </row>
    <row r="2457" spans="1:5" ht="30">
      <c r="A2457" s="115" t="s">
        <v>4868</v>
      </c>
      <c r="B2457" s="125" t="s">
        <v>4869</v>
      </c>
      <c r="C2457" s="130"/>
      <c r="D2457" s="151">
        <v>1.305851936340332</v>
      </c>
      <c r="E2457" s="162">
        <v>1.305851936340332</v>
      </c>
    </row>
    <row r="2458" spans="1:5" ht="30">
      <c r="A2458" s="115" t="s">
        <v>4870</v>
      </c>
      <c r="B2458" s="125" t="s">
        <v>4871</v>
      </c>
      <c r="C2458" s="130" t="s">
        <v>2978</v>
      </c>
      <c r="D2458" s="151">
        <v>2.1536531448364258</v>
      </c>
      <c r="E2458" s="162">
        <v>2.1536531448364258</v>
      </c>
    </row>
    <row r="2459" spans="1:5" ht="30">
      <c r="A2459" s="115" t="s">
        <v>4872</v>
      </c>
      <c r="B2459" s="125" t="s">
        <v>4873</v>
      </c>
      <c r="C2459" s="130" t="s">
        <v>285</v>
      </c>
      <c r="D2459" s="151">
        <v>2.1302163600921631</v>
      </c>
      <c r="E2459" s="162">
        <v>2.1302163600921631</v>
      </c>
    </row>
    <row r="2460" spans="1:5" ht="45">
      <c r="A2460" s="115" t="s">
        <v>4874</v>
      </c>
      <c r="B2460" s="125" t="s">
        <v>4875</v>
      </c>
      <c r="C2460" s="130" t="s">
        <v>3840</v>
      </c>
      <c r="D2460" s="158">
        <v>6.232818216085434E-2</v>
      </c>
      <c r="E2460" s="169">
        <v>6.232818216085434E-2</v>
      </c>
    </row>
    <row r="2461" spans="1:5" ht="30">
      <c r="A2461" s="115" t="s">
        <v>4876</v>
      </c>
      <c r="B2461" s="125" t="s">
        <v>4877</v>
      </c>
      <c r="C2461" s="130" t="s">
        <v>3843</v>
      </c>
      <c r="D2461" s="161">
        <v>2.6908481231657788E-5</v>
      </c>
      <c r="E2461" s="172">
        <v>2.6908481231657788E-5</v>
      </c>
    </row>
    <row r="2462" spans="1:5" ht="45">
      <c r="A2462" s="115" t="s">
        <v>4878</v>
      </c>
      <c r="B2462" s="125" t="s">
        <v>4879</v>
      </c>
      <c r="C2462" s="130" t="s">
        <v>50</v>
      </c>
      <c r="D2462" s="151">
        <v>3.0899996757507324</v>
      </c>
      <c r="E2462" s="162">
        <v>3.0899996757507324</v>
      </c>
    </row>
    <row r="2463" spans="1:5" ht="45">
      <c r="A2463" s="115" t="s">
        <v>4880</v>
      </c>
      <c r="B2463" s="125" t="s">
        <v>4881</v>
      </c>
      <c r="C2463" s="130" t="s">
        <v>42</v>
      </c>
      <c r="D2463" s="156">
        <v>171.61454772949219</v>
      </c>
      <c r="E2463" s="167">
        <v>171.61454772949219</v>
      </c>
    </row>
    <row r="2464" spans="1:5" ht="45">
      <c r="A2464" s="115" t="s">
        <v>4882</v>
      </c>
      <c r="B2464" s="125" t="s">
        <v>4883</v>
      </c>
      <c r="C2464" s="130" t="s">
        <v>20</v>
      </c>
      <c r="D2464" s="151">
        <v>2.7316374778747559</v>
      </c>
      <c r="E2464" s="162">
        <v>2.7316374778747559</v>
      </c>
    </row>
    <row r="2465" spans="1:5" ht="45">
      <c r="A2465" s="115" t="s">
        <v>4884</v>
      </c>
      <c r="B2465" s="125" t="s">
        <v>4885</v>
      </c>
      <c r="C2465" s="130" t="s">
        <v>285</v>
      </c>
      <c r="D2465" s="151">
        <v>7.170264720916748</v>
      </c>
      <c r="E2465" s="162">
        <v>7.170264720916748</v>
      </c>
    </row>
    <row r="2466" spans="1:5" ht="45">
      <c r="A2466" s="115" t="s">
        <v>4886</v>
      </c>
      <c r="B2466" s="125" t="s">
        <v>4887</v>
      </c>
      <c r="C2466" s="130" t="s">
        <v>280</v>
      </c>
      <c r="D2466" s="154">
        <v>2806.531005859375</v>
      </c>
      <c r="E2466" s="165">
        <v>2806.531005859375</v>
      </c>
    </row>
    <row r="2467" spans="1:5" ht="45">
      <c r="A2467" s="115" t="s">
        <v>4888</v>
      </c>
      <c r="B2467" s="125" t="s">
        <v>4889</v>
      </c>
      <c r="C2467" s="130" t="s">
        <v>280</v>
      </c>
      <c r="D2467" s="156">
        <v>259.04238891601562</v>
      </c>
      <c r="E2467" s="167">
        <v>259.04238891601562</v>
      </c>
    </row>
    <row r="2468" spans="1:5" ht="45">
      <c r="A2468" s="115" t="s">
        <v>4890</v>
      </c>
      <c r="B2468" s="125" t="s">
        <v>4891</v>
      </c>
      <c r="C2468" s="130"/>
      <c r="D2468" s="151">
        <v>1.0371588468551636</v>
      </c>
      <c r="E2468" s="162">
        <v>1.0371588468551636</v>
      </c>
    </row>
    <row r="2469" spans="1:5" ht="45">
      <c r="A2469" s="115" t="s">
        <v>4892</v>
      </c>
      <c r="B2469" s="125" t="s">
        <v>4893</v>
      </c>
      <c r="C2469" s="130" t="s">
        <v>2978</v>
      </c>
      <c r="D2469" s="151">
        <v>1.5381580591201782</v>
      </c>
      <c r="E2469" s="162">
        <v>1.5381580591201782</v>
      </c>
    </row>
    <row r="2470" spans="1:5" ht="45">
      <c r="A2470" s="115" t="s">
        <v>4894</v>
      </c>
      <c r="B2470" s="125" t="s">
        <v>4895</v>
      </c>
      <c r="C2470" s="130" t="s">
        <v>285</v>
      </c>
      <c r="D2470" s="151">
        <v>2.1098895072937012</v>
      </c>
      <c r="E2470" s="162">
        <v>2.1098895072937012</v>
      </c>
    </row>
    <row r="2471" spans="1:5" ht="45">
      <c r="A2471" s="115" t="s">
        <v>4896</v>
      </c>
      <c r="B2471" s="125" t="s">
        <v>4897</v>
      </c>
      <c r="C2471" s="130" t="s">
        <v>3840</v>
      </c>
      <c r="D2471" s="158">
        <v>3.1339690089225769E-2</v>
      </c>
      <c r="E2471" s="169">
        <v>3.1339690089225769E-2</v>
      </c>
    </row>
    <row r="2472" spans="1:5" ht="45">
      <c r="A2472" s="115" t="s">
        <v>4898</v>
      </c>
      <c r="B2472" s="125" t="s">
        <v>4899</v>
      </c>
      <c r="C2472" s="130" t="s">
        <v>3843</v>
      </c>
      <c r="D2472" s="161">
        <v>1.4971379641792737E-5</v>
      </c>
      <c r="E2472" s="172">
        <v>1.4971379641792737E-5</v>
      </c>
    </row>
    <row r="2473" spans="1:5" ht="45">
      <c r="A2473" s="115" t="s">
        <v>4900</v>
      </c>
      <c r="B2473" s="125" t="s">
        <v>4901</v>
      </c>
      <c r="C2473" s="130" t="s">
        <v>50</v>
      </c>
      <c r="D2473" s="151">
        <v>1.3200000524520874</v>
      </c>
      <c r="E2473" s="162">
        <v>1.3200000524520874</v>
      </c>
    </row>
    <row r="2474" spans="1:5" ht="45">
      <c r="A2474" s="115" t="s">
        <v>4902</v>
      </c>
      <c r="B2474" s="125" t="s">
        <v>4903</v>
      </c>
      <c r="C2474" s="130" t="s">
        <v>42</v>
      </c>
      <c r="D2474" s="156">
        <v>109.52866363525391</v>
      </c>
      <c r="E2474" s="167">
        <v>109.52866363525391</v>
      </c>
    </row>
    <row r="2475" spans="1:5" ht="45">
      <c r="A2475" s="115" t="s">
        <v>4904</v>
      </c>
      <c r="B2475" s="125" t="s">
        <v>4905</v>
      </c>
      <c r="C2475" s="130" t="s">
        <v>20</v>
      </c>
      <c r="D2475" s="151">
        <v>3.1285955905914307</v>
      </c>
      <c r="E2475" s="162">
        <v>3.1285955905914307</v>
      </c>
    </row>
    <row r="2476" spans="1:5" ht="45">
      <c r="A2476" s="115" t="s">
        <v>4906</v>
      </c>
      <c r="B2476" s="125" t="s">
        <v>4907</v>
      </c>
      <c r="C2476" s="130" t="s">
        <v>285</v>
      </c>
      <c r="D2476" s="151">
        <v>7.2765817642211914</v>
      </c>
      <c r="E2476" s="162">
        <v>7.2765817642211914</v>
      </c>
    </row>
    <row r="2477" spans="1:5" ht="45">
      <c r="A2477" s="115" t="s">
        <v>4908</v>
      </c>
      <c r="B2477" s="125" t="s">
        <v>4909</v>
      </c>
      <c r="C2477" s="130" t="s">
        <v>280</v>
      </c>
      <c r="D2477" s="154">
        <v>2691.488037109375</v>
      </c>
      <c r="E2477" s="165">
        <v>2691.488037109375</v>
      </c>
    </row>
    <row r="2478" spans="1:5" ht="45">
      <c r="A2478" s="115" t="s">
        <v>4910</v>
      </c>
      <c r="B2478" s="125" t="s">
        <v>4911</v>
      </c>
      <c r="C2478" s="130" t="s">
        <v>280</v>
      </c>
      <c r="D2478" s="156">
        <v>143.99960327148437</v>
      </c>
      <c r="E2478" s="167">
        <v>143.99960327148437</v>
      </c>
    </row>
    <row r="2479" spans="1:5" ht="45">
      <c r="A2479" s="115" t="s">
        <v>4912</v>
      </c>
      <c r="B2479" s="125" t="s">
        <v>4913</v>
      </c>
      <c r="C2479" s="130"/>
      <c r="D2479" s="151">
        <v>1.0018564462661743</v>
      </c>
      <c r="E2479" s="162">
        <v>1.0018564462661743</v>
      </c>
    </row>
    <row r="2480" spans="1:5" ht="45">
      <c r="A2480" s="115" t="s">
        <v>4914</v>
      </c>
      <c r="B2480" s="125" t="s">
        <v>4915</v>
      </c>
      <c r="C2480" s="130" t="s">
        <v>2978</v>
      </c>
      <c r="D2480" s="158">
        <v>0.76104241609573364</v>
      </c>
      <c r="E2480" s="169">
        <v>0.76104241609573364</v>
      </c>
    </row>
    <row r="2481" spans="1:5" ht="45">
      <c r="A2481" s="115" t="s">
        <v>4916</v>
      </c>
      <c r="B2481" s="125" t="s">
        <v>4917</v>
      </c>
      <c r="C2481" s="130" t="s">
        <v>285</v>
      </c>
      <c r="D2481" s="151">
        <v>2.0563247203826904</v>
      </c>
      <c r="E2481" s="162">
        <v>2.0563247203826904</v>
      </c>
    </row>
    <row r="2482" spans="1:5" ht="45">
      <c r="A2482" s="115" t="s">
        <v>4918</v>
      </c>
      <c r="B2482" s="125" t="s">
        <v>4919</v>
      </c>
      <c r="C2482" s="130" t="s">
        <v>3840</v>
      </c>
      <c r="D2482" s="158">
        <v>2.5739880278706551E-2</v>
      </c>
      <c r="E2482" s="169">
        <v>2.5739880278706551E-2</v>
      </c>
    </row>
    <row r="2483" spans="1:5" ht="45">
      <c r="A2483" s="115" t="s">
        <v>4920</v>
      </c>
      <c r="B2483" s="125" t="s">
        <v>4921</v>
      </c>
      <c r="C2483" s="130" t="s">
        <v>3843</v>
      </c>
      <c r="D2483" s="161">
        <v>1.2615092600753997E-5</v>
      </c>
      <c r="E2483" s="172">
        <v>1.2615092600753997E-5</v>
      </c>
    </row>
    <row r="2484" spans="1:5" ht="45">
      <c r="A2484" s="115" t="s">
        <v>4922</v>
      </c>
      <c r="B2484" s="125" t="s">
        <v>4923</v>
      </c>
      <c r="C2484" s="130" t="s">
        <v>50</v>
      </c>
      <c r="D2484" s="158">
        <v>0.51999998092651367</v>
      </c>
      <c r="E2484" s="169">
        <v>0.51999998092651367</v>
      </c>
    </row>
    <row r="2485" spans="1:5" ht="45">
      <c r="A2485" s="115" t="s">
        <v>4924</v>
      </c>
      <c r="B2485" s="125" t="s">
        <v>4925</v>
      </c>
      <c r="C2485" s="130" t="s">
        <v>42</v>
      </c>
      <c r="D2485" s="152">
        <v>82.296745300292969</v>
      </c>
      <c r="E2485" s="163">
        <v>82.296745300292969</v>
      </c>
    </row>
    <row r="2486" spans="1:5" ht="45">
      <c r="A2486" s="115" t="s">
        <v>4926</v>
      </c>
      <c r="B2486" s="125" t="s">
        <v>4927</v>
      </c>
      <c r="C2486" s="130" t="s">
        <v>20</v>
      </c>
      <c r="D2486" s="151">
        <v>2.8823716640472412</v>
      </c>
      <c r="E2486" s="162">
        <v>2.8823716640472412</v>
      </c>
    </row>
    <row r="2487" spans="1:5" ht="45">
      <c r="A2487" s="115" t="s">
        <v>4928</v>
      </c>
      <c r="B2487" s="125" t="s">
        <v>4929</v>
      </c>
      <c r="C2487" s="130" t="s">
        <v>285</v>
      </c>
      <c r="D2487" s="151">
        <v>7.3893089294433594</v>
      </c>
      <c r="E2487" s="162">
        <v>7.3893089294433594</v>
      </c>
    </row>
    <row r="2488" spans="1:5" ht="45">
      <c r="A2488" s="115" t="s">
        <v>4930</v>
      </c>
      <c r="B2488" s="125" t="s">
        <v>4931</v>
      </c>
      <c r="C2488" s="130" t="s">
        <v>280</v>
      </c>
      <c r="D2488" s="154">
        <v>2579.193359375</v>
      </c>
      <c r="E2488" s="165">
        <v>2579.193359375</v>
      </c>
    </row>
    <row r="2489" spans="1:5" ht="45">
      <c r="A2489" s="115" t="s">
        <v>4932</v>
      </c>
      <c r="B2489" s="125" t="s">
        <v>4933</v>
      </c>
      <c r="C2489" s="130" t="s">
        <v>280</v>
      </c>
      <c r="D2489" s="152">
        <v>31.704854965209961</v>
      </c>
      <c r="E2489" s="163">
        <v>31.704854965209961</v>
      </c>
    </row>
    <row r="2490" spans="1:5" ht="45">
      <c r="A2490" s="115" t="s">
        <v>4934</v>
      </c>
      <c r="B2490" s="125" t="s">
        <v>4935</v>
      </c>
      <c r="C2490" s="130"/>
      <c r="D2490" s="158">
        <v>0.9706149697303772</v>
      </c>
      <c r="E2490" s="169">
        <v>0.9706149697303772</v>
      </c>
    </row>
    <row r="2491" spans="1:5" ht="45">
      <c r="A2491" s="115" t="s">
        <v>4936</v>
      </c>
      <c r="B2491" s="125" t="s">
        <v>4937</v>
      </c>
      <c r="C2491" s="130" t="s">
        <v>2978</v>
      </c>
      <c r="D2491" s="158">
        <v>0.32987174391746521</v>
      </c>
      <c r="E2491" s="169">
        <v>0.32987174391746521</v>
      </c>
    </row>
    <row r="2492" spans="1:5" ht="45">
      <c r="A2492" s="115" t="s">
        <v>4938</v>
      </c>
      <c r="B2492" s="125" t="s">
        <v>4939</v>
      </c>
      <c r="C2492" s="130" t="s">
        <v>285</v>
      </c>
      <c r="D2492" s="151">
        <v>4.1980233192443848</v>
      </c>
      <c r="E2492" s="162">
        <v>4.1980233192443848</v>
      </c>
    </row>
    <row r="2493" spans="1:5" ht="45">
      <c r="A2493" s="115" t="s">
        <v>4940</v>
      </c>
      <c r="B2493" s="125" t="s">
        <v>4941</v>
      </c>
      <c r="C2493" s="130" t="s">
        <v>3840</v>
      </c>
      <c r="D2493" s="158">
        <v>2.3091219365596771E-2</v>
      </c>
      <c r="E2493" s="169">
        <v>2.3091219365596771E-2</v>
      </c>
    </row>
    <row r="2494" spans="1:5" ht="45">
      <c r="A2494" s="115" t="s">
        <v>4942</v>
      </c>
      <c r="B2494" s="125" t="s">
        <v>4943</v>
      </c>
      <c r="C2494" s="130" t="s">
        <v>3843</v>
      </c>
      <c r="D2494" s="161">
        <v>1.16761684694211E-5</v>
      </c>
      <c r="E2494" s="172">
        <v>1.16761684694211E-5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3670.107177734375</v>
      </c>
      <c r="E2497" s="164">
        <v>3670.107177734375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3670.107177734375</v>
      </c>
      <c r="E2508" s="164">
        <v>3670.107177734375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1835.0535888671875</v>
      </c>
      <c r="E2519" s="165">
        <v>1835.0535888671875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1835.0535888671875</v>
      </c>
      <c r="E2530" s="165">
        <v>1835.0535888671875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1835.0535888671875</v>
      </c>
      <c r="E2541" s="165">
        <v>1835.0535888671875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1835.0535888671875</v>
      </c>
      <c r="E2552" s="165">
        <v>1835.0535888671875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76.775169372558594</v>
      </c>
      <c r="E2563" s="163">
        <v>76.775169372558594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76.775169372558594</v>
      </c>
      <c r="E2574" s="163">
        <v>76.775169372558594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71.591957092285156</v>
      </c>
      <c r="E2585" s="163">
        <v>71.591957092285156</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71.591957092285156</v>
      </c>
      <c r="E2596" s="163">
        <v>71.591957092285156</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71.591957092285156</v>
      </c>
      <c r="E2607" s="163">
        <v>71.591957092285156</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55.418251037597656</v>
      </c>
      <c r="E2617" s="163">
        <v>55.418251037597656</v>
      </c>
    </row>
    <row r="2618" spans="1:5" ht="45">
      <c r="A2618" s="115" t="s">
        <v>5190</v>
      </c>
      <c r="B2618" s="125" t="s">
        <v>5191</v>
      </c>
      <c r="C2618" s="130" t="s">
        <v>20</v>
      </c>
      <c r="D2618" s="152">
        <v>71.591957092285156</v>
      </c>
      <c r="E2618" s="163">
        <v>71.591957092285156</v>
      </c>
    </row>
    <row r="2619" spans="1:5" ht="45">
      <c r="A2619" s="115" t="s">
        <v>5192</v>
      </c>
      <c r="B2619" s="125" t="s">
        <v>5193</v>
      </c>
      <c r="C2619" s="130" t="s">
        <v>285</v>
      </c>
      <c r="D2619" s="158">
        <v>0.77271395921707153</v>
      </c>
      <c r="E2619" s="169">
        <v>0.77271395921707153</v>
      </c>
    </row>
    <row r="2620" spans="1:5" ht="45">
      <c r="A2620" s="115" t="s">
        <v>5194</v>
      </c>
      <c r="B2620" s="125" t="s">
        <v>5195</v>
      </c>
      <c r="C2620" s="130" t="s">
        <v>280</v>
      </c>
      <c r="D2620" s="156">
        <v>232.96981811523437</v>
      </c>
      <c r="E2620" s="167">
        <v>232.96981811523437</v>
      </c>
    </row>
    <row r="2621" spans="1:5" ht="45">
      <c r="A2621" s="115" t="s">
        <v>5196</v>
      </c>
      <c r="B2621" s="125" t="s">
        <v>5197</v>
      </c>
      <c r="C2621" s="130" t="s">
        <v>280</v>
      </c>
      <c r="D2621" s="154">
        <v>-2314.518798828125</v>
      </c>
      <c r="E2621" s="165">
        <v>-2314.518798828125</v>
      </c>
    </row>
    <row r="2622" spans="1:5" ht="60">
      <c r="A2622" s="115" t="s">
        <v>5198</v>
      </c>
      <c r="B2622" s="125" t="s">
        <v>5199</v>
      </c>
      <c r="C2622" s="130"/>
      <c r="D2622" s="158">
        <v>-0.28435483574867249</v>
      </c>
      <c r="E2622" s="169">
        <v>-0.28435483574867249</v>
      </c>
    </row>
    <row r="2623" spans="1:5" ht="45">
      <c r="A2623" s="115" t="s">
        <v>5200</v>
      </c>
      <c r="B2623" s="125" t="s">
        <v>5201</v>
      </c>
      <c r="C2623" s="130" t="s">
        <v>2978</v>
      </c>
      <c r="D2623" s="156">
        <v>986.0167236328125</v>
      </c>
      <c r="E2623" s="167">
        <v>986.0167236328125</v>
      </c>
    </row>
    <row r="2624" spans="1:5" ht="60">
      <c r="A2624" s="115" t="s">
        <v>5202</v>
      </c>
      <c r="B2624" s="125" t="s">
        <v>5203</v>
      </c>
      <c r="C2624" s="130" t="s">
        <v>285</v>
      </c>
      <c r="D2624" s="151">
        <v>4.1800541877746582</v>
      </c>
      <c r="E2624" s="162">
        <v>4.1800541877746582</v>
      </c>
    </row>
    <row r="2625" spans="1:5" ht="60">
      <c r="A2625" s="115" t="s">
        <v>5204</v>
      </c>
      <c r="B2625" s="125" t="s">
        <v>5205</v>
      </c>
      <c r="C2625" s="130" t="s">
        <v>3840</v>
      </c>
      <c r="D2625" s="158">
        <v>0.64739531278610229</v>
      </c>
      <c r="E2625" s="169">
        <v>0.64739531278610229</v>
      </c>
    </row>
    <row r="2626" spans="1:5" ht="60">
      <c r="A2626" s="115" t="s">
        <v>5206</v>
      </c>
      <c r="B2626" s="125" t="s">
        <v>5207</v>
      </c>
      <c r="C2626" s="130" t="s">
        <v>3843</v>
      </c>
      <c r="D2626" s="159">
        <v>5.0063483649864793E-4</v>
      </c>
      <c r="E2626" s="170">
        <v>5.0063483649864793E-4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70.800498962402344</v>
      </c>
      <c r="E2629" s="163">
        <v>70.800498962402344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28.110000610351563</v>
      </c>
      <c r="E2638" s="163">
        <v>28.110000610351563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6.7293124198913574</v>
      </c>
      <c r="E2640" s="162">
        <v>6.7293124198913574</v>
      </c>
    </row>
    <row r="2641" spans="1:5" ht="45">
      <c r="A2641" s="115" t="s">
        <v>5236</v>
      </c>
      <c r="B2641" s="125" t="s">
        <v>5237</v>
      </c>
      <c r="C2641" s="130" t="s">
        <v>285</v>
      </c>
      <c r="D2641" s="151">
        <v>2.1335344314575195</v>
      </c>
      <c r="E2641" s="162">
        <v>2.1335344314575195</v>
      </c>
    </row>
    <row r="2642" spans="1:5" ht="45">
      <c r="A2642" s="115" t="s">
        <v>5238</v>
      </c>
      <c r="B2642" s="125" t="s">
        <v>5239</v>
      </c>
      <c r="C2642" s="130" t="s">
        <v>280</v>
      </c>
      <c r="D2642" s="156">
        <v>762.4212646484375</v>
      </c>
      <c r="E2642" s="167">
        <v>762.4212646484375</v>
      </c>
    </row>
    <row r="2643" spans="1:5" ht="45">
      <c r="A2643" s="115" t="s">
        <v>5240</v>
      </c>
      <c r="B2643" s="125" t="s">
        <v>5241</v>
      </c>
      <c r="C2643" s="130" t="s">
        <v>280</v>
      </c>
      <c r="D2643" s="154">
        <v>-1785.0672607421875</v>
      </c>
      <c r="E2643" s="165">
        <v>-1785.0672607421875</v>
      </c>
    </row>
    <row r="2644" spans="1:5" ht="60">
      <c r="A2644" s="115" t="s">
        <v>5242</v>
      </c>
      <c r="B2644" s="125" t="s">
        <v>5243</v>
      </c>
      <c r="C2644" s="130"/>
      <c r="D2644" s="158">
        <v>-0.12646046280860901</v>
      </c>
      <c r="E2644" s="169">
        <v>-0.12646046280860901</v>
      </c>
    </row>
    <row r="2645" spans="1:5" ht="45">
      <c r="A2645" s="115" t="s">
        <v>5244</v>
      </c>
      <c r="B2645" s="125" t="s">
        <v>5245</v>
      </c>
      <c r="C2645" s="130" t="s">
        <v>2978</v>
      </c>
      <c r="D2645" s="156">
        <v>888.6353759765625</v>
      </c>
      <c r="E2645" s="167">
        <v>888.6353759765625</v>
      </c>
    </row>
    <row r="2646" spans="1:5" ht="60">
      <c r="A2646" s="115" t="s">
        <v>5246</v>
      </c>
      <c r="B2646" s="125" t="s">
        <v>5247</v>
      </c>
      <c r="C2646" s="130" t="s">
        <v>285</v>
      </c>
      <c r="D2646" s="151">
        <v>4.3978996276855469</v>
      </c>
      <c r="E2646" s="162">
        <v>4.3978996276855469</v>
      </c>
    </row>
    <row r="2647" spans="1:5" ht="60">
      <c r="A2647" s="115" t="s">
        <v>5248</v>
      </c>
      <c r="B2647" s="125" t="s">
        <v>5249</v>
      </c>
      <c r="C2647" s="130" t="s">
        <v>3840</v>
      </c>
      <c r="D2647" s="158">
        <v>0.67670232057571411</v>
      </c>
      <c r="E2647" s="169">
        <v>0.67670232057571411</v>
      </c>
    </row>
    <row r="2648" spans="1:5" ht="60">
      <c r="A2648" s="115" t="s">
        <v>5250</v>
      </c>
      <c r="B2648" s="125" t="s">
        <v>5251</v>
      </c>
      <c r="C2648" s="130" t="s">
        <v>3843</v>
      </c>
      <c r="D2648" s="159">
        <v>1.5018763951957226E-4</v>
      </c>
      <c r="E2648" s="170">
        <v>1.5018763951957226E-4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1">
        <v>8.9632558822631836</v>
      </c>
      <c r="E2651" s="162">
        <v>8.9632558822631836</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3.0899996757507324</v>
      </c>
      <c r="E2660" s="162">
        <v>3.0899996757507324</v>
      </c>
    </row>
    <row r="2661" spans="1:5" ht="60">
      <c r="A2661" s="115" t="s">
        <v>5276</v>
      </c>
      <c r="B2661" s="125" t="s">
        <v>5277</v>
      </c>
      <c r="C2661" s="130" t="s">
        <v>42</v>
      </c>
      <c r="D2661" s="156">
        <v>110.60651397705078</v>
      </c>
      <c r="E2661" s="167">
        <v>110.60651397705078</v>
      </c>
    </row>
    <row r="2662" spans="1:5" ht="45">
      <c r="A2662" s="115" t="s">
        <v>5278</v>
      </c>
      <c r="B2662" s="125" t="s">
        <v>5279</v>
      </c>
      <c r="C2662" s="130" t="s">
        <v>20</v>
      </c>
      <c r="D2662" s="151">
        <v>2.7316374778747559</v>
      </c>
      <c r="E2662" s="162">
        <v>2.7316374778747559</v>
      </c>
    </row>
    <row r="2663" spans="1:5" ht="45">
      <c r="A2663" s="115" t="s">
        <v>5280</v>
      </c>
      <c r="B2663" s="125" t="s">
        <v>5281</v>
      </c>
      <c r="C2663" s="130" t="s">
        <v>285</v>
      </c>
      <c r="D2663" s="151">
        <v>1.4252208471298218</v>
      </c>
      <c r="E2663" s="162">
        <v>1.4252208471298218</v>
      </c>
    </row>
    <row r="2664" spans="1:5" ht="45">
      <c r="A2664" s="115" t="s">
        <v>5282</v>
      </c>
      <c r="B2664" s="125" t="s">
        <v>5283</v>
      </c>
      <c r="C2664" s="130" t="s">
        <v>280</v>
      </c>
      <c r="D2664" s="156">
        <v>464.026123046875</v>
      </c>
      <c r="E2664" s="167">
        <v>464.026123046875</v>
      </c>
    </row>
    <row r="2665" spans="1:5" ht="45">
      <c r="A2665" s="115" t="s">
        <v>5284</v>
      </c>
      <c r="B2665" s="125" t="s">
        <v>5285</v>
      </c>
      <c r="C2665" s="130" t="s">
        <v>280</v>
      </c>
      <c r="D2665" s="154">
        <v>-2083.46240234375</v>
      </c>
      <c r="E2665" s="165">
        <v>-2083.46240234375</v>
      </c>
    </row>
    <row r="2666" spans="1:5" ht="60">
      <c r="A2666" s="115" t="s">
        <v>5286</v>
      </c>
      <c r="B2666" s="125" t="s">
        <v>5287</v>
      </c>
      <c r="C2666" s="130"/>
      <c r="D2666" s="158">
        <v>-4.7098539769649506E-2</v>
      </c>
      <c r="E2666" s="169">
        <v>-4.7098539769649506E-2</v>
      </c>
    </row>
    <row r="2667" spans="1:5" ht="45">
      <c r="A2667" s="115" t="s">
        <v>5288</v>
      </c>
      <c r="B2667" s="125" t="s">
        <v>5289</v>
      </c>
      <c r="C2667" s="130" t="s">
        <v>2978</v>
      </c>
      <c r="D2667" s="156">
        <v>950.60113525390625</v>
      </c>
      <c r="E2667" s="167">
        <v>950.60113525390625</v>
      </c>
    </row>
    <row r="2668" spans="1:5" ht="60">
      <c r="A2668" s="115" t="s">
        <v>5290</v>
      </c>
      <c r="B2668" s="125" t="s">
        <v>5291</v>
      </c>
      <c r="C2668" s="130" t="s">
        <v>285</v>
      </c>
      <c r="D2668" s="151">
        <v>4.2290167808532715</v>
      </c>
      <c r="E2668" s="162">
        <v>4.2290167808532715</v>
      </c>
    </row>
    <row r="2669" spans="1:5" ht="60">
      <c r="A2669" s="115" t="s">
        <v>5292</v>
      </c>
      <c r="B2669" s="125" t="s">
        <v>5293</v>
      </c>
      <c r="C2669" s="130" t="s">
        <v>3840</v>
      </c>
      <c r="D2669" s="158">
        <v>0.6820976734161377</v>
      </c>
      <c r="E2669" s="169">
        <v>0.6820976734161377</v>
      </c>
    </row>
    <row r="2670" spans="1:5" ht="60">
      <c r="A2670" s="115" t="s">
        <v>5294</v>
      </c>
      <c r="B2670" s="125" t="s">
        <v>5295</v>
      </c>
      <c r="C2670" s="130" t="s">
        <v>3843</v>
      </c>
      <c r="D2670" s="159">
        <v>2.5352791999466717E-4</v>
      </c>
      <c r="E2670" s="170">
        <v>2.5352791999466717E-4</v>
      </c>
    </row>
    <row r="2671" spans="1:5" ht="45">
      <c r="A2671" s="115" t="s">
        <v>5296</v>
      </c>
      <c r="B2671" s="125" t="s">
        <v>5297</v>
      </c>
      <c r="C2671" s="130" t="s">
        <v>50</v>
      </c>
      <c r="D2671" s="151">
        <v>1.3200000524520874</v>
      </c>
      <c r="E2671" s="162">
        <v>1.3200000524520874</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5.8602375984191895</v>
      </c>
      <c r="E2673" s="162">
        <v>5.8602375984191895</v>
      </c>
    </row>
    <row r="2674" spans="1:5" ht="45">
      <c r="A2674" s="115" t="s">
        <v>5302</v>
      </c>
      <c r="B2674" s="125" t="s">
        <v>5303</v>
      </c>
      <c r="C2674" s="130" t="s">
        <v>285</v>
      </c>
      <c r="D2674" s="151">
        <v>1.138705849647522</v>
      </c>
      <c r="E2674" s="162">
        <v>1.138705849647522</v>
      </c>
    </row>
    <row r="2675" spans="1:5" ht="45">
      <c r="A2675" s="115" t="s">
        <v>5304</v>
      </c>
      <c r="B2675" s="125" t="s">
        <v>5305</v>
      </c>
      <c r="C2675" s="130" t="s">
        <v>280</v>
      </c>
      <c r="D2675" s="156">
        <v>357.56997680664062</v>
      </c>
      <c r="E2675" s="167">
        <v>357.56997680664062</v>
      </c>
    </row>
    <row r="2676" spans="1:5" ht="45">
      <c r="A2676" s="115" t="s">
        <v>5306</v>
      </c>
      <c r="B2676" s="125" t="s">
        <v>5307</v>
      </c>
      <c r="C2676" s="130" t="s">
        <v>280</v>
      </c>
      <c r="D2676" s="154">
        <v>-2189.91845703125</v>
      </c>
      <c r="E2676" s="165">
        <v>-2189.91845703125</v>
      </c>
    </row>
    <row r="2677" spans="1:5" ht="60">
      <c r="A2677" s="115" t="s">
        <v>5308</v>
      </c>
      <c r="B2677" s="125" t="s">
        <v>5309</v>
      </c>
      <c r="C2677" s="130"/>
      <c r="D2677" s="158">
        <v>-4.1789203882217407E-2</v>
      </c>
      <c r="E2677" s="169">
        <v>-4.1789203882217407E-2</v>
      </c>
    </row>
    <row r="2678" spans="1:5" ht="45">
      <c r="A2678" s="115" t="s">
        <v>5310</v>
      </c>
      <c r="B2678" s="125" t="s">
        <v>5311</v>
      </c>
      <c r="C2678" s="130" t="s">
        <v>2978</v>
      </c>
      <c r="D2678" s="156">
        <v>968.4315185546875</v>
      </c>
      <c r="E2678" s="167">
        <v>968.4315185546875</v>
      </c>
    </row>
    <row r="2679" spans="1:5" ht="60">
      <c r="A2679" s="115" t="s">
        <v>5312</v>
      </c>
      <c r="B2679" s="125" t="s">
        <v>5313</v>
      </c>
      <c r="C2679" s="130" t="s">
        <v>285</v>
      </c>
      <c r="D2679" s="151">
        <v>4.2003946304321289</v>
      </c>
      <c r="E2679" s="162">
        <v>4.2003946304321289</v>
      </c>
    </row>
    <row r="2680" spans="1:5" ht="60">
      <c r="A2680" s="115" t="s">
        <v>5314</v>
      </c>
      <c r="B2680" s="125" t="s">
        <v>5315</v>
      </c>
      <c r="C2680" s="130" t="s">
        <v>3840</v>
      </c>
      <c r="D2680" s="158">
        <v>0.67096316814422607</v>
      </c>
      <c r="E2680" s="169">
        <v>0.67096316814422607</v>
      </c>
    </row>
    <row r="2681" spans="1:5" ht="60">
      <c r="A2681" s="115" t="s">
        <v>5316</v>
      </c>
      <c r="B2681" s="125" t="s">
        <v>5317</v>
      </c>
      <c r="C2681" s="130" t="s">
        <v>3843</v>
      </c>
      <c r="D2681" s="159">
        <v>3.3237098250538111E-4</v>
      </c>
      <c r="E2681" s="170">
        <v>3.3237098250538111E-4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3670.107177734375</v>
      </c>
      <c r="E2684" s="164">
        <v>3670.107177734375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54.323890686035156</v>
      </c>
      <c r="E2694" s="163">
        <v>54.323890686035156</v>
      </c>
    </row>
    <row r="2695" spans="1:5" ht="30">
      <c r="A2695" s="115" t="s">
        <v>5344</v>
      </c>
      <c r="B2695" s="125" t="s">
        <v>5345</v>
      </c>
      <c r="C2695" s="130" t="s">
        <v>20</v>
      </c>
      <c r="D2695" s="152">
        <v>71.591957092285156</v>
      </c>
      <c r="E2695" s="163">
        <v>71.591957092285156</v>
      </c>
    </row>
    <row r="2696" spans="1:5" ht="30">
      <c r="A2696" s="115" t="s">
        <v>5346</v>
      </c>
      <c r="B2696" s="125" t="s">
        <v>5347</v>
      </c>
      <c r="C2696" s="130" t="s">
        <v>285</v>
      </c>
      <c r="D2696" s="158">
        <v>0.75933778285980225</v>
      </c>
      <c r="E2696" s="169">
        <v>0.75933778285980225</v>
      </c>
    </row>
    <row r="2697" spans="1:5" ht="30">
      <c r="A2697" s="115" t="s">
        <v>5348</v>
      </c>
      <c r="B2697" s="125" t="s">
        <v>5349</v>
      </c>
      <c r="C2697" s="130" t="s">
        <v>280</v>
      </c>
      <c r="D2697" s="156">
        <v>227.4136962890625</v>
      </c>
      <c r="E2697" s="167">
        <v>227.4136962890625</v>
      </c>
    </row>
    <row r="2698" spans="1:5" ht="30">
      <c r="A2698" s="115" t="s">
        <v>5350</v>
      </c>
      <c r="B2698" s="125" t="s">
        <v>5351</v>
      </c>
      <c r="C2698" s="130" t="s">
        <v>280</v>
      </c>
      <c r="D2698" s="154">
        <v>-2320.074951171875</v>
      </c>
      <c r="E2698" s="165">
        <v>-2320.074951171875</v>
      </c>
    </row>
    <row r="2699" spans="1:5" ht="30">
      <c r="A2699" s="115" t="s">
        <v>5352</v>
      </c>
      <c r="B2699" s="125" t="s">
        <v>5353</v>
      </c>
      <c r="C2699" s="130"/>
      <c r="D2699" s="158">
        <v>-5.0342082977294922E-2</v>
      </c>
      <c r="E2699" s="169">
        <v>-5.0342082977294922E-2</v>
      </c>
    </row>
    <row r="2700" spans="1:5" ht="30">
      <c r="A2700" s="115" t="s">
        <v>5354</v>
      </c>
      <c r="B2700" s="125" t="s">
        <v>5355</v>
      </c>
      <c r="C2700" s="130" t="s">
        <v>2978</v>
      </c>
      <c r="D2700" s="156">
        <v>986.04840087890625</v>
      </c>
      <c r="E2700" s="167">
        <v>986.04840087890625</v>
      </c>
    </row>
    <row r="2701" spans="1:5" ht="30">
      <c r="A2701" s="115" t="s">
        <v>5356</v>
      </c>
      <c r="B2701" s="125" t="s">
        <v>5357</v>
      </c>
      <c r="C2701" s="130" t="s">
        <v>285</v>
      </c>
      <c r="D2701" s="151">
        <v>4.1822590827941895</v>
      </c>
      <c r="E2701" s="162">
        <v>4.1822590827941895</v>
      </c>
    </row>
    <row r="2702" spans="1:5" ht="45">
      <c r="A2702" s="115" t="s">
        <v>5358</v>
      </c>
      <c r="B2702" s="125" t="s">
        <v>5359</v>
      </c>
      <c r="C2702" s="130" t="s">
        <v>3840</v>
      </c>
      <c r="D2702" s="158">
        <v>0.64567321538925171</v>
      </c>
      <c r="E2702" s="169">
        <v>0.64567321538925171</v>
      </c>
    </row>
    <row r="2703" spans="1:5" ht="45">
      <c r="A2703" s="115" t="s">
        <v>5360</v>
      </c>
      <c r="B2703" s="125" t="s">
        <v>5361</v>
      </c>
      <c r="C2703" s="130" t="s">
        <v>3843</v>
      </c>
      <c r="D2703" s="159">
        <v>5.0917698536068201E-4</v>
      </c>
      <c r="E2703" s="170">
        <v>5.0917698536068201E-4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15.80870532989502</v>
      </c>
      <c r="E2706" s="163">
        <v>15.80870532989502</v>
      </c>
    </row>
    <row r="2707" spans="1:5" ht="45">
      <c r="A2707" s="115" t="s">
        <v>5368</v>
      </c>
      <c r="B2707" s="125" t="s">
        <v>5369</v>
      </c>
      <c r="C2707" s="130" t="s">
        <v>280</v>
      </c>
      <c r="D2707" s="153">
        <v>15165.916015625</v>
      </c>
      <c r="E2707" s="164">
        <v>15165.916015625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66549.6015625</v>
      </c>
      <c r="E2711" s="164">
        <v>66549.6015625</v>
      </c>
    </row>
    <row r="2712" spans="1:5" ht="45">
      <c r="A2712" s="115" t="s">
        <v>5378</v>
      </c>
      <c r="B2712" s="125" t="s">
        <v>5379</v>
      </c>
      <c r="C2712" s="130" t="s">
        <v>15</v>
      </c>
      <c r="D2712" s="153">
        <v>73555.53125</v>
      </c>
      <c r="E2712" s="164">
        <v>73555.53125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724"/>
  <sheetViews>
    <sheetView topLeftCell="B1" workbookViewId="0">
      <selection activeCell="P16" sqref="P16"/>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85" t="s">
        <v>7</v>
      </c>
    </row>
    <row r="7" spans="1:6" ht="15" customHeight="1">
      <c r="A7" s="118"/>
      <c r="B7" s="132" t="s">
        <v>2</v>
      </c>
      <c r="C7" s="133" t="s">
        <v>3</v>
      </c>
      <c r="D7" s="134" t="s">
        <v>4</v>
      </c>
      <c r="E7" s="141" t="s">
        <v>4</v>
      </c>
    </row>
    <row r="8" spans="1:6" ht="75">
      <c r="A8" s="115" t="s">
        <v>9</v>
      </c>
      <c r="B8" s="124" t="s">
        <v>10</v>
      </c>
      <c r="C8" s="129"/>
      <c r="D8" s="145">
        <v>0</v>
      </c>
      <c r="E8" s="150">
        <f>_xlfn.IFNA(F8,D8)</f>
        <v>0</v>
      </c>
      <c r="F8" s="111" t="e">
        <f>VLOOKUP(B8,input!$I$3:$J$32,2,FALSE)</f>
        <v>#N/A</v>
      </c>
    </row>
    <row r="9" spans="1:6">
      <c r="A9" s="115" t="s">
        <v>11</v>
      </c>
      <c r="B9" s="124" t="s">
        <v>12</v>
      </c>
      <c r="C9" s="129"/>
      <c r="D9" s="146">
        <v>1</v>
      </c>
      <c r="E9" s="150">
        <f t="shared" ref="E9:E72" si="0">_xlfn.IFNA(F9,D9)</f>
        <v>1</v>
      </c>
      <c r="F9" s="111" t="e">
        <f>VLOOKUP(B9,input!$I$3:$J$32,2,FALSE)</f>
        <v>#N/A</v>
      </c>
    </row>
    <row r="10" spans="1:6" ht="45">
      <c r="A10" s="115" t="s">
        <v>13</v>
      </c>
      <c r="B10" s="124" t="s">
        <v>14</v>
      </c>
      <c r="C10" s="129" t="s">
        <v>15</v>
      </c>
      <c r="D10" s="145">
        <v>24950</v>
      </c>
      <c r="E10" s="150">
        <f t="shared" si="0"/>
        <v>24500</v>
      </c>
      <c r="F10" s="111">
        <f>VLOOKUP(B10,input!$I$3:$J$32,2,FALSE)</f>
        <v>24500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65</v>
      </c>
      <c r="F23" s="111">
        <f>VLOOKUP(B23,input!$I$3:$J$32,2,FALSE)</f>
        <v>65</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97.327285766601563</v>
      </c>
      <c r="E26" s="150">
        <f t="shared" si="0"/>
        <v>97.327285766601563</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839.0999755859375</v>
      </c>
      <c r="E28" s="150">
        <f t="shared" si="0"/>
        <v>836.94399999999996</v>
      </c>
      <c r="F28" s="111">
        <f>VLOOKUP(B28,input!$I$3:$J$32,2,FALSE)</f>
        <v>836.94399999999996</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2.75</v>
      </c>
      <c r="E51" s="150">
        <f t="shared" si="0"/>
        <v>2.99</v>
      </c>
      <c r="F51" s="111">
        <f>VLOOKUP(B51,input!$I$3:$J$32,2,FALSE)</f>
        <v>2.99</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0.47759464383125305</v>
      </c>
      <c r="E59" s="150">
        <f t="shared" si="0"/>
        <v>0.47759464383125305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3.7703719139099121</v>
      </c>
      <c r="E71" s="150">
        <f t="shared" si="0"/>
        <v>3.7703719139099121</v>
      </c>
      <c r="F71" s="111" t="e">
        <f>VLOOKUP(B71,input!$I$3:$J$32,2,FALSE)</f>
        <v>#N/A</v>
      </c>
    </row>
    <row r="72" spans="1:6" ht="30">
      <c r="A72" s="115" t="s">
        <v>148</v>
      </c>
      <c r="B72" s="124" t="s">
        <v>149</v>
      </c>
      <c r="C72" s="129" t="s">
        <v>65</v>
      </c>
      <c r="D72" s="145">
        <v>0</v>
      </c>
      <c r="E72" s="150">
        <f t="shared" si="0"/>
        <v>0</v>
      </c>
      <c r="F72" s="111" t="e">
        <f>VLOOKUP(B72,input!$I$3:$J$32,2,FALSE)</f>
        <v>#N/A</v>
      </c>
    </row>
    <row r="73" spans="1:6" ht="30">
      <c r="A73" s="115" t="s">
        <v>150</v>
      </c>
      <c r="B73" s="124" t="s">
        <v>151</v>
      </c>
      <c r="C73" s="129"/>
      <c r="D73" s="149">
        <v>1200</v>
      </c>
      <c r="E73" s="150">
        <f t="shared" ref="E73:E136" si="1">_xlfn.IFNA(F73,D73)</f>
        <v>1200</v>
      </c>
      <c r="F73" s="111" t="e">
        <f>VLOOKUP(B73,input!$I$3:$J$32,2,FALSE)</f>
        <v>#N/A</v>
      </c>
    </row>
    <row r="74" spans="1:6" ht="30">
      <c r="A74" s="115" t="s">
        <v>152</v>
      </c>
      <c r="B74" s="124" t="s">
        <v>153</v>
      </c>
      <c r="C74" s="129" t="s">
        <v>154</v>
      </c>
      <c r="D74" s="148">
        <v>57.248832702636719</v>
      </c>
      <c r="E74" s="150">
        <f t="shared" si="1"/>
        <v>57.248832702636719</v>
      </c>
      <c r="F74" s="111" t="e">
        <f>VLOOKUP(B74,input!$I$3:$J$32,2,FALSE)</f>
        <v>#N/A</v>
      </c>
    </row>
    <row r="75" spans="1:6" ht="45">
      <c r="A75" s="115" t="s">
        <v>155</v>
      </c>
      <c r="B75" s="124" t="s">
        <v>156</v>
      </c>
      <c r="C75" s="129" t="s">
        <v>65</v>
      </c>
      <c r="D75" s="148">
        <v>78.961769104003906</v>
      </c>
      <c r="E75" s="150">
        <f t="shared" si="1"/>
        <v>78.961769104003906</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1.6098753213882446</v>
      </c>
      <c r="E85" s="150">
        <f t="shared" si="1"/>
        <v>1.6098753213882446</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21.632274627685547</v>
      </c>
      <c r="E88" s="150">
        <f t="shared" si="1"/>
        <v>21.632274627685547</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1.5546365976333618</v>
      </c>
      <c r="E99" s="150">
        <f t="shared" si="1"/>
        <v>1.5546365976333618</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14.421514511108398</v>
      </c>
      <c r="E102" s="150">
        <f t="shared" si="1"/>
        <v>14.421514511108398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si="1"/>
        <v>17165.88</v>
      </c>
      <c r="F136" s="111">
        <f>VLOOKUP(B136,input!$I$3:$J$32,2,FALSE)</f>
        <v>17165.88</v>
      </c>
    </row>
    <row r="137" spans="1:6" ht="30">
      <c r="A137" s="115" t="s">
        <v>281</v>
      </c>
      <c r="B137" s="124" t="s">
        <v>282</v>
      </c>
      <c r="C137" s="129" t="s">
        <v>45</v>
      </c>
      <c r="D137" s="148">
        <v>32.990001678466797</v>
      </c>
      <c r="E137" s="150">
        <f t="shared" ref="E137:E200" si="2">_xlfn.IFNA(F137,D137)</f>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5.4986348152160645</v>
      </c>
      <c r="E163" s="150">
        <f t="shared" si="2"/>
        <v>5.4986348152160645</v>
      </c>
      <c r="F163" s="111" t="e">
        <f>VLOOKUP(B163,input!$I$3:$J$32,2,FALSE)</f>
        <v>#N/A</v>
      </c>
    </row>
    <row r="164" spans="1:6" ht="30">
      <c r="A164" s="115" t="s">
        <v>339</v>
      </c>
      <c r="B164" s="124" t="s">
        <v>340</v>
      </c>
      <c r="C164" s="129" t="s">
        <v>20</v>
      </c>
      <c r="D164" s="146">
        <v>1.0872732400894165</v>
      </c>
      <c r="E164" s="150">
        <f t="shared" si="2"/>
        <v>1.0872732400894165</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si="2"/>
        <v>1.0349382162094116</v>
      </c>
      <c r="F200" s="111" t="e">
        <f>VLOOKUP(B200,input!$I$3:$J$32,2,FALSE)</f>
        <v>#N/A</v>
      </c>
    </row>
    <row r="201" spans="1:6" ht="30">
      <c r="A201" s="115" t="s">
        <v>413</v>
      </c>
      <c r="B201" s="124" t="s">
        <v>414</v>
      </c>
      <c r="C201" s="129" t="s">
        <v>45</v>
      </c>
      <c r="D201" s="148">
        <v>75</v>
      </c>
      <c r="E201" s="150">
        <f t="shared" ref="E201:E264" si="3">_xlfn.IFNA(F201,D201)</f>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2.75</v>
      </c>
      <c r="E249" s="150">
        <f t="shared" si="3"/>
        <v>2.99</v>
      </c>
      <c r="F249" s="111">
        <f>VLOOKUP(B249,input!$I$3:$J$32,2,FALSE)</f>
        <v>2.99</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535</v>
      </c>
      <c r="E252" s="150">
        <f t="shared" si="3"/>
        <v>534.91999999999996</v>
      </c>
      <c r="F252" s="111">
        <f>VLOOKUP(B252,input!$I$3:$J$32,2,FALSE)</f>
        <v>534.91999999999996</v>
      </c>
    </row>
    <row r="253" spans="1:6" ht="45">
      <c r="A253" s="115" t="s">
        <v>517</v>
      </c>
      <c r="B253" s="124" t="s">
        <v>518</v>
      </c>
      <c r="C253" s="129" t="s">
        <v>45</v>
      </c>
      <c r="D253" s="146">
        <v>2.75</v>
      </c>
      <c r="E253" s="150">
        <f t="shared" si="3"/>
        <v>2.99</v>
      </c>
      <c r="F253" s="111">
        <f>VLOOKUP(B253,input!$I$3:$J$32,2,FALSE)</f>
        <v>2.99</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si="3"/>
        <v>1.0135135650634766</v>
      </c>
      <c r="F264" s="111" t="e">
        <f>VLOOKUP(B264,input!$I$3:$J$32,2,FALSE)</f>
        <v>#N/A</v>
      </c>
    </row>
    <row r="265" spans="1:6">
      <c r="A265" s="115" t="s">
        <v>541</v>
      </c>
      <c r="B265" s="124" t="s">
        <v>542</v>
      </c>
      <c r="C265" s="129" t="s">
        <v>320</v>
      </c>
      <c r="D265" s="146">
        <v>4.7393050193786621</v>
      </c>
      <c r="E265" s="150">
        <f t="shared" ref="E265:E328" si="4">_xlfn.IFNA(F265,D265)</f>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29</v>
      </c>
      <c r="F268" s="111">
        <f>VLOOKUP(B268,input!$I$3:$J$32,2,FALSE)</f>
        <v>29</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2450</v>
      </c>
      <c r="E281" s="150">
        <f t="shared" si="4"/>
        <v>2415.6</v>
      </c>
      <c r="F281" s="111">
        <f>VLOOKUP(B281,input!$I$3:$J$32,2,FALSE)</f>
        <v>2415.6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5.6999998092651367</v>
      </c>
      <c r="E283" s="150">
        <f t="shared" si="4"/>
        <v>5.5117000000000012</v>
      </c>
      <c r="F283" s="111">
        <f>VLOOKUP(B283,input!$I$3:$J$32,2,FALSE)</f>
        <v>5.5117000000000012</v>
      </c>
    </row>
    <row r="284" spans="1:6" ht="45">
      <c r="A284" s="115" t="s">
        <v>579</v>
      </c>
      <c r="B284" s="124" t="s">
        <v>580</v>
      </c>
      <c r="C284" s="129" t="s">
        <v>20</v>
      </c>
      <c r="D284" s="146">
        <v>5.6999998092651367</v>
      </c>
      <c r="E284" s="150">
        <f t="shared" si="4"/>
        <v>5.5117000000000012</v>
      </c>
      <c r="F284" s="111">
        <f>VLOOKUP(B284,input!$I$3:$J$32,2,FALSE)</f>
        <v>5.5117000000000012</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80</v>
      </c>
      <c r="E308" s="150">
        <f t="shared" si="4"/>
        <v>79.88</v>
      </c>
      <c r="F308" s="111">
        <f>VLOOKUP(B308,input!$I$3:$J$32,2,FALSE)</f>
        <v>79.88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28.649999618530273</v>
      </c>
      <c r="E317" s="150">
        <f t="shared" si="4"/>
        <v>28.607024999999997</v>
      </c>
      <c r="F317" s="111">
        <f>VLOOKUP(B317,input!$I$3:$J$32,2,FALSE)</f>
        <v>28.607024999999997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14.369999885559082</v>
      </c>
      <c r="E326" s="150">
        <f t="shared" si="4"/>
        <v>14.348444999999998</v>
      </c>
      <c r="F326" s="111">
        <f>VLOOKUP(B326,input!$I$3:$J$32,2,FALSE)</f>
        <v>14.348444999999998</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si="4"/>
        <v>2</v>
      </c>
      <c r="F328" s="111" t="e">
        <f>VLOOKUP(B328,input!$I$3:$J$32,2,FALSE)</f>
        <v>#N/A</v>
      </c>
    </row>
    <row r="329" spans="1:6" ht="30">
      <c r="A329" s="115" t="s">
        <v>669</v>
      </c>
      <c r="B329" s="124" t="s">
        <v>670</v>
      </c>
      <c r="C329" s="129" t="s">
        <v>280</v>
      </c>
      <c r="D329" s="145">
        <v>0</v>
      </c>
      <c r="E329" s="150">
        <f t="shared" ref="E329:E372" si="5">_xlfn.IFNA(F329,D329)</f>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7.369999885559082</v>
      </c>
      <c r="E335" s="150">
        <f t="shared" si="5"/>
        <v>7.3589449999999994</v>
      </c>
      <c r="F335" s="111">
        <f>VLOOKUP(B335,input!$I$3:$J$32,2,FALSE)</f>
        <v>7.3589449999999994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3.1500000953674316</v>
      </c>
      <c r="E344" s="150">
        <f t="shared" si="5"/>
        <v>3.1452749999999998</v>
      </c>
      <c r="F344" s="111">
        <f>VLOOKUP(B344,input!$I$3:$J$32,2,FALSE)</f>
        <v>3.1452749999999998</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1.3400000333786011</v>
      </c>
      <c r="E353" s="150">
        <f t="shared" si="5"/>
        <v>1.33799</v>
      </c>
      <c r="F353" s="111">
        <f>VLOOKUP(B353,input!$I$3:$J$32,2,FALSE)</f>
        <v>1.33799</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0.52999997138977051</v>
      </c>
      <c r="E362" s="150">
        <f t="shared" si="5"/>
        <v>0.52920500000000004</v>
      </c>
      <c r="F362" s="111">
        <f>VLOOKUP(B362,input!$I$3:$J$32,2,FALSE)</f>
        <v>0.52920500000000004</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1.0124000310897827</v>
      </c>
    </row>
    <row r="376" spans="1:6">
      <c r="A376" s="115" t="s">
        <v>761</v>
      </c>
      <c r="B376" s="125" t="s">
        <v>762</v>
      </c>
      <c r="C376" s="130" t="s">
        <v>42</v>
      </c>
      <c r="D376" s="152">
        <v>29.999990463256836</v>
      </c>
      <c r="E376" s="163">
        <v>28.999998092651367</v>
      </c>
    </row>
    <row r="377" spans="1:6">
      <c r="A377" s="115" t="s">
        <v>763</v>
      </c>
      <c r="B377" s="125" t="s">
        <v>764</v>
      </c>
      <c r="C377" s="130" t="s">
        <v>45</v>
      </c>
      <c r="D377" s="152">
        <v>75</v>
      </c>
      <c r="E377" s="163">
        <v>81.0672607421875</v>
      </c>
    </row>
    <row r="378" spans="1:6" ht="30">
      <c r="A378" s="115" t="s">
        <v>765</v>
      </c>
      <c r="B378" s="125" t="s">
        <v>766</v>
      </c>
      <c r="C378" s="130" t="s">
        <v>42</v>
      </c>
      <c r="D378" s="152">
        <v>26.311094284057617</v>
      </c>
      <c r="E378" s="163">
        <v>26.309669494628906</v>
      </c>
    </row>
    <row r="379" spans="1:6">
      <c r="A379" s="115" t="s">
        <v>767</v>
      </c>
      <c r="B379" s="125" t="s">
        <v>768</v>
      </c>
      <c r="C379" s="130" t="s">
        <v>15</v>
      </c>
      <c r="D379" s="153">
        <v>24971.7109375</v>
      </c>
      <c r="E379" s="164">
        <v>24525.966796875</v>
      </c>
    </row>
    <row r="380" spans="1:6">
      <c r="A380" s="115" t="s">
        <v>769</v>
      </c>
      <c r="B380" s="125" t="s">
        <v>770</v>
      </c>
      <c r="C380" s="130" t="s">
        <v>15</v>
      </c>
      <c r="D380" s="153">
        <v>22521.7109375</v>
      </c>
      <c r="E380" s="164">
        <v>22110.3671875</v>
      </c>
    </row>
    <row r="381" spans="1:6" ht="30">
      <c r="A381" s="115" t="s">
        <v>771</v>
      </c>
      <c r="B381" s="125" t="s">
        <v>772</v>
      </c>
      <c r="C381" s="130" t="s">
        <v>15</v>
      </c>
      <c r="D381" s="154">
        <v>2450</v>
      </c>
      <c r="E381" s="165">
        <v>2415.60009765625</v>
      </c>
    </row>
    <row r="382" spans="1:6">
      <c r="A382" s="115" t="s">
        <v>773</v>
      </c>
      <c r="B382" s="125" t="s">
        <v>774</v>
      </c>
      <c r="C382" s="130" t="s">
        <v>15</v>
      </c>
      <c r="D382" s="154">
        <v>2450</v>
      </c>
      <c r="E382" s="165">
        <v>2415.60009765625</v>
      </c>
    </row>
    <row r="383" spans="1:6">
      <c r="A383" s="115" t="s">
        <v>775</v>
      </c>
      <c r="B383" s="125" t="s">
        <v>776</v>
      </c>
      <c r="C383" s="130" t="s">
        <v>15</v>
      </c>
      <c r="D383" s="155">
        <v>0</v>
      </c>
      <c r="E383" s="166">
        <v>0</v>
      </c>
    </row>
    <row r="384" spans="1:6" ht="30">
      <c r="A384" s="115" t="s">
        <v>777</v>
      </c>
      <c r="B384" s="125" t="s">
        <v>778</v>
      </c>
      <c r="C384" s="130" t="s">
        <v>45</v>
      </c>
      <c r="D384" s="152">
        <v>28.409168243408203</v>
      </c>
      <c r="E384" s="163">
        <v>28.819747924804688</v>
      </c>
    </row>
    <row r="385" spans="1:5">
      <c r="A385" s="115" t="s">
        <v>779</v>
      </c>
      <c r="B385" s="125" t="s">
        <v>780</v>
      </c>
      <c r="C385" s="130" t="s">
        <v>781</v>
      </c>
      <c r="D385" s="153">
        <v>12671.96484375</v>
      </c>
      <c r="E385" s="164">
        <v>12491.4345703125</v>
      </c>
    </row>
    <row r="386" spans="1:5">
      <c r="A386" s="115" t="s">
        <v>782</v>
      </c>
      <c r="B386" s="125" t="s">
        <v>783</v>
      </c>
      <c r="C386" s="130" t="s">
        <v>45</v>
      </c>
      <c r="D386" s="152">
        <v>25.621915817260742</v>
      </c>
      <c r="E386" s="163">
        <v>25.98124885559082</v>
      </c>
    </row>
    <row r="387" spans="1:5">
      <c r="A387" s="115" t="s">
        <v>784</v>
      </c>
      <c r="B387" s="125" t="s">
        <v>785</v>
      </c>
      <c r="C387" s="130" t="s">
        <v>781</v>
      </c>
      <c r="D387" s="153">
        <v>14050.4716796875</v>
      </c>
      <c r="E387" s="164">
        <v>13856.146484375</v>
      </c>
    </row>
    <row r="388" spans="1:5">
      <c r="A388" s="115" t="s">
        <v>786</v>
      </c>
      <c r="B388" s="125" t="s">
        <v>787</v>
      </c>
      <c r="C388" s="130" t="s">
        <v>15</v>
      </c>
      <c r="D388" s="153">
        <v>87900.1796875</v>
      </c>
      <c r="E388" s="164">
        <v>85101.25</v>
      </c>
    </row>
    <row r="389" spans="1:5">
      <c r="A389" s="115" t="s">
        <v>788</v>
      </c>
      <c r="B389" s="125" t="s">
        <v>789</v>
      </c>
      <c r="C389" s="130" t="s">
        <v>15</v>
      </c>
      <c r="D389" s="155">
        <v>0</v>
      </c>
      <c r="E389" s="166">
        <v>0</v>
      </c>
    </row>
    <row r="390" spans="1:5">
      <c r="A390" s="115" t="s">
        <v>790</v>
      </c>
      <c r="B390" s="125" t="s">
        <v>791</v>
      </c>
      <c r="C390" s="130" t="s">
        <v>45</v>
      </c>
      <c r="D390" s="152">
        <v>25.621915817260742</v>
      </c>
      <c r="E390" s="163">
        <v>25.98124885559082</v>
      </c>
    </row>
    <row r="391" spans="1:5">
      <c r="A391" s="115" t="s">
        <v>792</v>
      </c>
      <c r="B391" s="125" t="s">
        <v>793</v>
      </c>
      <c r="C391" s="130" t="s">
        <v>45</v>
      </c>
      <c r="D391" s="152">
        <v>25.621915817260742</v>
      </c>
      <c r="E391" s="163">
        <v>25.98124885559082</v>
      </c>
    </row>
    <row r="392" spans="1:5" ht="30">
      <c r="A392" s="115" t="s">
        <v>794</v>
      </c>
      <c r="B392" s="125" t="s">
        <v>795</v>
      </c>
      <c r="C392" s="130" t="s">
        <v>45</v>
      </c>
      <c r="D392" s="152">
        <v>23.181510925292969</v>
      </c>
      <c r="E392" s="163">
        <v>23.572114944458008</v>
      </c>
    </row>
    <row r="393" spans="1:5">
      <c r="A393" s="115" t="s">
        <v>796</v>
      </c>
      <c r="B393" s="125" t="s">
        <v>797</v>
      </c>
      <c r="C393" s="130" t="s">
        <v>781</v>
      </c>
      <c r="D393" s="153">
        <v>15529.6171875</v>
      </c>
      <c r="E393" s="164">
        <v>15272.2822265625</v>
      </c>
    </row>
    <row r="394" spans="1:5" ht="30">
      <c r="A394" s="115" t="s">
        <v>798</v>
      </c>
      <c r="B394" s="125" t="s">
        <v>799</v>
      </c>
      <c r="C394" s="130" t="s">
        <v>15</v>
      </c>
      <c r="D394" s="153">
        <v>97153.765625</v>
      </c>
      <c r="E394" s="164">
        <v>93798.828125</v>
      </c>
    </row>
    <row r="395" spans="1:5" ht="30">
      <c r="A395" s="115" t="s">
        <v>800</v>
      </c>
      <c r="B395" s="125" t="s">
        <v>801</v>
      </c>
      <c r="C395" s="130" t="s">
        <v>15</v>
      </c>
      <c r="D395" s="153">
        <v>87900.1796875</v>
      </c>
      <c r="E395" s="164">
        <v>85101.25</v>
      </c>
    </row>
    <row r="396" spans="1:5" ht="30">
      <c r="A396" s="115" t="s">
        <v>802</v>
      </c>
      <c r="B396" s="125" t="s">
        <v>803</v>
      </c>
      <c r="C396" s="130" t="s">
        <v>45</v>
      </c>
      <c r="D396" s="152">
        <v>25.621915817260742</v>
      </c>
      <c r="E396" s="163">
        <v>25.98124885559082</v>
      </c>
    </row>
    <row r="397" spans="1:5">
      <c r="A397" s="115" t="s">
        <v>804</v>
      </c>
      <c r="B397" s="125" t="s">
        <v>805</v>
      </c>
      <c r="C397" s="130" t="s">
        <v>20</v>
      </c>
      <c r="D397" s="151">
        <v>1.0596303939819336</v>
      </c>
      <c r="E397" s="162">
        <v>1.0407065153121948</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87900.1796875</v>
      </c>
      <c r="E401" s="164">
        <v>85101.25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97153.765625</v>
      </c>
      <c r="E404" s="164">
        <v>93798.828125</v>
      </c>
    </row>
    <row r="405" spans="1:5">
      <c r="A405" s="115" t="s">
        <v>820</v>
      </c>
      <c r="B405" s="125" t="s">
        <v>821</v>
      </c>
      <c r="C405" s="130" t="s">
        <v>320</v>
      </c>
      <c r="D405" s="151">
        <v>2.6941852569580078</v>
      </c>
      <c r="E405" s="162">
        <v>2.6941852569580078</v>
      </c>
    </row>
    <row r="406" spans="1:5">
      <c r="A406" s="115" t="s">
        <v>822</v>
      </c>
      <c r="B406" s="125" t="s">
        <v>823</v>
      </c>
      <c r="C406" s="130" t="s">
        <v>824</v>
      </c>
      <c r="D406" s="156">
        <v>852.5498046875</v>
      </c>
      <c r="E406" s="167">
        <v>825.4027099609375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44434</v>
      </c>
    </row>
    <row r="410" spans="1:5" ht="30">
      <c r="A410" s="115" t="s">
        <v>831</v>
      </c>
      <c r="B410" s="125" t="s">
        <v>832</v>
      </c>
      <c r="C410" s="130" t="s">
        <v>833</v>
      </c>
      <c r="D410" s="153">
        <v>9943867</v>
      </c>
      <c r="E410" s="164">
        <v>9847378</v>
      </c>
    </row>
    <row r="411" spans="1:5" ht="30">
      <c r="A411" s="115" t="s">
        <v>834</v>
      </c>
      <c r="B411" s="125" t="s">
        <v>835</v>
      </c>
      <c r="C411" s="130" t="s">
        <v>833</v>
      </c>
      <c r="D411" s="153">
        <v>12801866</v>
      </c>
      <c r="E411" s="164">
        <v>12674512</v>
      </c>
    </row>
    <row r="412" spans="1:5">
      <c r="A412" s="115" t="s">
        <v>836</v>
      </c>
      <c r="B412" s="125" t="s">
        <v>837</v>
      </c>
      <c r="C412" s="130" t="s">
        <v>781</v>
      </c>
      <c r="D412" s="153">
        <v>9741.189453125</v>
      </c>
      <c r="E412" s="164">
        <v>9746.9990234375</v>
      </c>
    </row>
    <row r="413" spans="1:5">
      <c r="A413" s="115" t="s">
        <v>838</v>
      </c>
      <c r="B413" s="125" t="s">
        <v>839</v>
      </c>
      <c r="C413" s="130"/>
      <c r="D413" s="153">
        <v>8100</v>
      </c>
      <c r="E413" s="164">
        <v>8100</v>
      </c>
    </row>
    <row r="414" spans="1:5" ht="30">
      <c r="A414" s="115" t="s">
        <v>840</v>
      </c>
      <c r="B414" s="125" t="s">
        <v>841</v>
      </c>
      <c r="C414" s="130"/>
      <c r="D414" s="156">
        <v>182.42585754394531</v>
      </c>
      <c r="E414" s="167">
        <v>179.09397888183594</v>
      </c>
    </row>
    <row r="415" spans="1:5">
      <c r="A415" s="115" t="s">
        <v>842</v>
      </c>
      <c r="B415" s="125" t="s">
        <v>843</v>
      </c>
      <c r="C415" s="130" t="s">
        <v>844</v>
      </c>
      <c r="D415" s="155">
        <v>0</v>
      </c>
      <c r="E415" s="166">
        <v>0</v>
      </c>
    </row>
    <row r="416" spans="1:5">
      <c r="A416" s="115" t="s">
        <v>845</v>
      </c>
      <c r="B416" s="125" t="s">
        <v>846</v>
      </c>
      <c r="C416" s="130" t="s">
        <v>844</v>
      </c>
      <c r="D416" s="154">
        <v>2563.16943359375</v>
      </c>
      <c r="E416" s="165">
        <v>2481.55224609375</v>
      </c>
    </row>
    <row r="417" spans="1:5">
      <c r="A417" s="115" t="s">
        <v>847</v>
      </c>
      <c r="B417" s="125" t="s">
        <v>848</v>
      </c>
      <c r="C417" s="130" t="s">
        <v>849</v>
      </c>
      <c r="D417" s="151">
        <v>8.6822452545166016</v>
      </c>
      <c r="E417" s="162">
        <v>8.5271892547607422</v>
      </c>
    </row>
    <row r="418" spans="1:5">
      <c r="A418" s="115" t="s">
        <v>850</v>
      </c>
      <c r="B418" s="125" t="s">
        <v>851</v>
      </c>
      <c r="C418" s="130" t="s">
        <v>852</v>
      </c>
      <c r="D418" s="156">
        <v>280.28585815429687</v>
      </c>
      <c r="E418" s="167">
        <v>264.0509033203125</v>
      </c>
    </row>
    <row r="419" spans="1:5">
      <c r="A419" s="115" t="s">
        <v>853</v>
      </c>
      <c r="B419" s="125" t="s">
        <v>854</v>
      </c>
      <c r="C419" s="130" t="s">
        <v>855</v>
      </c>
      <c r="D419" s="153">
        <v>12801.8662109375</v>
      </c>
      <c r="E419" s="164">
        <v>12674.51171875</v>
      </c>
    </row>
    <row r="420" spans="1:5" ht="30">
      <c r="A420" s="115" t="s">
        <v>856</v>
      </c>
      <c r="B420" s="125" t="s">
        <v>857</v>
      </c>
      <c r="C420" s="130" t="s">
        <v>858</v>
      </c>
      <c r="D420" s="156">
        <v>568.42333984375</v>
      </c>
      <c r="E420" s="167">
        <v>573.2384033203125</v>
      </c>
    </row>
    <row r="421" spans="1:5">
      <c r="A421" s="115" t="s">
        <v>859</v>
      </c>
      <c r="B421" s="125" t="s">
        <v>860</v>
      </c>
      <c r="C421" s="130" t="s">
        <v>855</v>
      </c>
      <c r="D421" s="153">
        <v>64627.8203125</v>
      </c>
      <c r="E421" s="164">
        <v>64780.05859375</v>
      </c>
    </row>
    <row r="422" spans="1:5">
      <c r="A422" s="115" t="s">
        <v>861</v>
      </c>
      <c r="B422" s="125" t="s">
        <v>862</v>
      </c>
      <c r="C422" s="130" t="s">
        <v>855</v>
      </c>
      <c r="D422" s="153">
        <v>3840.5595703125</v>
      </c>
      <c r="E422" s="164">
        <v>3802.353515625</v>
      </c>
    </row>
    <row r="423" spans="1:5" ht="30">
      <c r="A423" s="115" t="s">
        <v>863</v>
      </c>
      <c r="B423" s="125" t="s">
        <v>864</v>
      </c>
      <c r="C423" s="130" t="s">
        <v>45</v>
      </c>
      <c r="D423" s="152">
        <v>25.261795043945312</v>
      </c>
      <c r="E423" s="163">
        <v>25.511241912841797</v>
      </c>
    </row>
    <row r="424" spans="1:5" ht="30">
      <c r="A424" s="115" t="s">
        <v>865</v>
      </c>
      <c r="B424" s="125" t="s">
        <v>866</v>
      </c>
      <c r="C424" s="130" t="s">
        <v>45</v>
      </c>
      <c r="D424" s="152">
        <v>61.832870483398438</v>
      </c>
      <c r="E424" s="163">
        <v>62.608074188232422</v>
      </c>
    </row>
    <row r="425" spans="1:5">
      <c r="A425" s="115" t="s">
        <v>867</v>
      </c>
      <c r="B425" s="125" t="s">
        <v>868</v>
      </c>
      <c r="C425" s="130"/>
      <c r="D425" s="151">
        <v>1.6844598054885864</v>
      </c>
      <c r="E425" s="162">
        <v>1.6628142595291138</v>
      </c>
    </row>
    <row r="426" spans="1:5">
      <c r="A426" s="115" t="s">
        <v>869</v>
      </c>
      <c r="B426" s="125" t="s">
        <v>870</v>
      </c>
      <c r="C426" s="130" t="s">
        <v>855</v>
      </c>
      <c r="D426" s="153">
        <v>30512.5859375</v>
      </c>
      <c r="E426" s="164">
        <v>30639.955078125</v>
      </c>
    </row>
    <row r="427" spans="1:5">
      <c r="A427" s="115" t="s">
        <v>871</v>
      </c>
      <c r="B427" s="125" t="s">
        <v>872</v>
      </c>
      <c r="C427" s="130" t="s">
        <v>873</v>
      </c>
      <c r="D427" s="158">
        <v>4.7328546643257141E-2</v>
      </c>
      <c r="E427" s="169">
        <v>4.6924643218517303E-2</v>
      </c>
    </row>
    <row r="428" spans="1:5">
      <c r="A428" s="115" t="s">
        <v>874</v>
      </c>
      <c r="B428" s="125" t="s">
        <v>875</v>
      </c>
      <c r="C428" s="130" t="s">
        <v>320</v>
      </c>
      <c r="D428" s="151">
        <v>3.951897144317627</v>
      </c>
      <c r="E428" s="162">
        <v>3.9986860752105713</v>
      </c>
    </row>
    <row r="429" spans="1:5" ht="30">
      <c r="A429" s="115" t="s">
        <v>876</v>
      </c>
      <c r="B429" s="125" t="s">
        <v>877</v>
      </c>
      <c r="C429" s="130" t="s">
        <v>833</v>
      </c>
      <c r="D429" s="153">
        <v>9943867</v>
      </c>
      <c r="E429" s="164">
        <v>9847378</v>
      </c>
    </row>
    <row r="430" spans="1:5" ht="30">
      <c r="A430" s="115" t="s">
        <v>878</v>
      </c>
      <c r="B430" s="125" t="s">
        <v>879</v>
      </c>
      <c r="C430" s="130" t="s">
        <v>833</v>
      </c>
      <c r="D430" s="155">
        <v>0</v>
      </c>
      <c r="E430" s="166">
        <v>0</v>
      </c>
    </row>
    <row r="431" spans="1:5" ht="45">
      <c r="A431" s="115" t="s">
        <v>880</v>
      </c>
      <c r="B431" s="125" t="s">
        <v>881</v>
      </c>
      <c r="C431" s="130" t="s">
        <v>833</v>
      </c>
      <c r="D431" s="153">
        <v>9943867</v>
      </c>
      <c r="E431" s="164">
        <v>9847378</v>
      </c>
    </row>
    <row r="432" spans="1:5" ht="30">
      <c r="A432" s="115" t="s">
        <v>882</v>
      </c>
      <c r="B432" s="125" t="s">
        <v>883</v>
      </c>
      <c r="C432" s="130" t="s">
        <v>833</v>
      </c>
      <c r="D432" s="153">
        <v>1963051</v>
      </c>
      <c r="E432" s="164">
        <v>1940869.75</v>
      </c>
    </row>
    <row r="433" spans="1:5">
      <c r="A433" s="115" t="s">
        <v>884</v>
      </c>
      <c r="B433" s="125" t="s">
        <v>885</v>
      </c>
      <c r="C433" s="130" t="s">
        <v>833</v>
      </c>
      <c r="D433" s="153">
        <v>11906918</v>
      </c>
      <c r="E433" s="164">
        <v>11788248</v>
      </c>
    </row>
    <row r="434" spans="1:5" ht="30">
      <c r="A434" s="115" t="s">
        <v>886</v>
      </c>
      <c r="B434" s="125" t="s">
        <v>887</v>
      </c>
      <c r="C434" s="130" t="s">
        <v>833</v>
      </c>
      <c r="D434" s="153">
        <v>894948</v>
      </c>
      <c r="E434" s="164">
        <v>886264</v>
      </c>
    </row>
    <row r="435" spans="1:5">
      <c r="A435" s="115" t="s">
        <v>888</v>
      </c>
      <c r="B435" s="125" t="s">
        <v>889</v>
      </c>
      <c r="C435" s="130" t="s">
        <v>833</v>
      </c>
      <c r="D435" s="153">
        <v>12801866</v>
      </c>
      <c r="E435" s="164">
        <v>12674512</v>
      </c>
    </row>
    <row r="436" spans="1:5" ht="30">
      <c r="A436" s="115" t="s">
        <v>890</v>
      </c>
      <c r="B436" s="125" t="s">
        <v>891</v>
      </c>
      <c r="C436" s="130" t="s">
        <v>15</v>
      </c>
      <c r="D436" s="153">
        <v>24971.7109375</v>
      </c>
      <c r="E436" s="164">
        <v>24525.966796875</v>
      </c>
    </row>
    <row r="437" spans="1:5" ht="30">
      <c r="A437" s="115" t="s">
        <v>892</v>
      </c>
      <c r="B437" s="125" t="s">
        <v>893</v>
      </c>
      <c r="C437" s="130" t="s">
        <v>15</v>
      </c>
      <c r="D437" s="156">
        <v>152.34162902832031</v>
      </c>
      <c r="E437" s="167">
        <v>143.51753234863281</v>
      </c>
    </row>
    <row r="438" spans="1:5" ht="30">
      <c r="A438" s="115" t="s">
        <v>894</v>
      </c>
      <c r="B438" s="125" t="s">
        <v>895</v>
      </c>
      <c r="C438" s="130" t="s">
        <v>15</v>
      </c>
      <c r="D438" s="155">
        <v>0</v>
      </c>
      <c r="E438" s="166">
        <v>0</v>
      </c>
    </row>
    <row r="439" spans="1:5" ht="30">
      <c r="A439" s="115" t="s">
        <v>896</v>
      </c>
      <c r="B439" s="125" t="s">
        <v>897</v>
      </c>
      <c r="C439" s="130" t="s">
        <v>15</v>
      </c>
      <c r="D439" s="152">
        <v>97.129714965820313</v>
      </c>
      <c r="E439" s="163">
        <v>85.988937377929688</v>
      </c>
    </row>
    <row r="440" spans="1:5" ht="30">
      <c r="A440" s="115" t="s">
        <v>898</v>
      </c>
      <c r="B440" s="125" t="s">
        <v>899</v>
      </c>
      <c r="C440" s="130" t="s">
        <v>15</v>
      </c>
      <c r="D440" s="156">
        <v>393.24017333984375</v>
      </c>
      <c r="E440" s="167">
        <v>349.48358154296875</v>
      </c>
    </row>
    <row r="441" spans="1:5" ht="30">
      <c r="A441" s="115" t="s">
        <v>900</v>
      </c>
      <c r="B441" s="125" t="s">
        <v>901</v>
      </c>
      <c r="C441" s="130" t="s">
        <v>15</v>
      </c>
      <c r="D441" s="156">
        <v>169.1839599609375</v>
      </c>
      <c r="E441" s="167">
        <v>158.88906860351562</v>
      </c>
    </row>
    <row r="442" spans="1:5" ht="30">
      <c r="A442" s="115" t="s">
        <v>902</v>
      </c>
      <c r="B442" s="125" t="s">
        <v>903</v>
      </c>
      <c r="C442" s="130" t="s">
        <v>15</v>
      </c>
      <c r="D442" s="156">
        <v>163.43778991699219</v>
      </c>
      <c r="E442" s="167">
        <v>153.49612426757812</v>
      </c>
    </row>
    <row r="443" spans="1:5">
      <c r="A443" s="115" t="s">
        <v>904</v>
      </c>
      <c r="B443" s="125" t="s">
        <v>905</v>
      </c>
      <c r="C443" s="130" t="s">
        <v>15</v>
      </c>
      <c r="D443" s="152">
        <v>34.275257110595703</v>
      </c>
      <c r="E443" s="163">
        <v>30.423341751098633</v>
      </c>
    </row>
    <row r="444" spans="1:5">
      <c r="A444" s="115" t="s">
        <v>906</v>
      </c>
      <c r="B444" s="125" t="s">
        <v>907</v>
      </c>
      <c r="C444" s="130" t="s">
        <v>15</v>
      </c>
      <c r="D444" s="152">
        <v>46.284439086914062</v>
      </c>
      <c r="E444" s="163">
        <v>45.489387512207031</v>
      </c>
    </row>
    <row r="445" spans="1:5">
      <c r="A445" s="115" t="s">
        <v>908</v>
      </c>
      <c r="B445" s="125" t="s">
        <v>909</v>
      </c>
      <c r="C445" s="130" t="s">
        <v>15</v>
      </c>
      <c r="D445" s="156">
        <v>566.253173828125</v>
      </c>
      <c r="E445" s="167">
        <v>556.52825927734375</v>
      </c>
    </row>
    <row r="446" spans="1:5">
      <c r="A446" s="115" t="s">
        <v>910</v>
      </c>
      <c r="B446" s="125" t="s">
        <v>911</v>
      </c>
      <c r="C446" s="130" t="s">
        <v>15</v>
      </c>
      <c r="D446" s="152">
        <v>34.275257110595703</v>
      </c>
      <c r="E446" s="163">
        <v>30.423341751098633</v>
      </c>
    </row>
    <row r="447" spans="1:5" ht="30">
      <c r="A447" s="115" t="s">
        <v>912</v>
      </c>
      <c r="B447" s="125" t="s">
        <v>913</v>
      </c>
      <c r="C447" s="130" t="s">
        <v>15</v>
      </c>
      <c r="D447" s="152">
        <v>39.3304443359375</v>
      </c>
      <c r="E447" s="163">
        <v>38.628391265869141</v>
      </c>
    </row>
    <row r="448" spans="1:5" ht="30">
      <c r="A448" s="115" t="s">
        <v>914</v>
      </c>
      <c r="B448" s="125" t="s">
        <v>915</v>
      </c>
      <c r="C448" s="130" t="s">
        <v>15</v>
      </c>
      <c r="D448" s="155">
        <v>0</v>
      </c>
      <c r="E448" s="166">
        <v>0</v>
      </c>
    </row>
    <row r="449" spans="1:5">
      <c r="A449" s="115" t="s">
        <v>773</v>
      </c>
      <c r="B449" s="125" t="s">
        <v>916</v>
      </c>
      <c r="C449" s="130" t="s">
        <v>15</v>
      </c>
      <c r="D449" s="154">
        <v>2450</v>
      </c>
      <c r="E449" s="165">
        <v>2415.60009765625</v>
      </c>
    </row>
    <row r="450" spans="1:5" ht="30">
      <c r="A450" s="115" t="s">
        <v>917</v>
      </c>
      <c r="B450" s="125" t="s">
        <v>918</v>
      </c>
      <c r="C450" s="130" t="s">
        <v>15</v>
      </c>
      <c r="D450" s="153">
        <v>87900.1796875</v>
      </c>
      <c r="E450" s="164">
        <v>85101.25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30.885538101196289</v>
      </c>
      <c r="E459" s="163">
        <v>30.333955764770508</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2719.85986328125</v>
      </c>
      <c r="E465" s="165">
        <v>2692.169921875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140841.40625</v>
      </c>
      <c r="E468" s="164">
        <v>144481.828125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361.79345703125</v>
      </c>
      <c r="E474" s="167">
        <v>356.04080200195312</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191487.96875</v>
      </c>
      <c r="E477" s="164">
        <v>194240.75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3">
        <v>3275.086669921875</v>
      </c>
      <c r="E480" s="164">
        <v>3217.75</v>
      </c>
    </row>
    <row r="481" spans="1:5" ht="30">
      <c r="A481" s="115" t="s">
        <v>980</v>
      </c>
      <c r="B481" s="125" t="s">
        <v>981</v>
      </c>
      <c r="C481" s="130" t="s">
        <v>15</v>
      </c>
      <c r="D481" s="154">
        <v>2726.89453125</v>
      </c>
      <c r="E481" s="165">
        <v>2679.12353515625</v>
      </c>
    </row>
    <row r="482" spans="1:5" ht="30">
      <c r="A482" s="115" t="s">
        <v>982</v>
      </c>
      <c r="B482" s="125" t="s">
        <v>983</v>
      </c>
      <c r="C482" s="130" t="s">
        <v>15</v>
      </c>
      <c r="D482" s="154">
        <v>2517.12353515625</v>
      </c>
      <c r="E482" s="165">
        <v>2472.894287109375</v>
      </c>
    </row>
    <row r="483" spans="1:5" ht="30">
      <c r="A483" s="115" t="s">
        <v>984</v>
      </c>
      <c r="B483" s="125" t="s">
        <v>985</v>
      </c>
      <c r="C483" s="130" t="s">
        <v>15</v>
      </c>
      <c r="D483" s="154">
        <v>2659.816162109375</v>
      </c>
      <c r="E483" s="165">
        <v>2611.364013671875</v>
      </c>
    </row>
    <row r="484" spans="1:5" ht="30">
      <c r="A484" s="115" t="s">
        <v>986</v>
      </c>
      <c r="B484" s="125" t="s">
        <v>987</v>
      </c>
      <c r="C484" s="130" t="s">
        <v>15</v>
      </c>
      <c r="D484" s="153">
        <v>7767.47216796875</v>
      </c>
      <c r="E484" s="164">
        <v>7629.41259765625</v>
      </c>
    </row>
    <row r="485" spans="1:5" ht="30">
      <c r="A485" s="115" t="s">
        <v>988</v>
      </c>
      <c r="B485" s="125" t="s">
        <v>989</v>
      </c>
      <c r="C485" s="130" t="s">
        <v>15</v>
      </c>
      <c r="D485" s="153">
        <v>4134.88720703125</v>
      </c>
      <c r="E485" s="164">
        <v>4061.6552734375</v>
      </c>
    </row>
    <row r="486" spans="1:5" ht="30">
      <c r="A486" s="115" t="s">
        <v>990</v>
      </c>
      <c r="B486" s="125" t="s">
        <v>991</v>
      </c>
      <c r="C486" s="130" t="s">
        <v>15</v>
      </c>
      <c r="D486" s="154">
        <v>2482.31640625</v>
      </c>
      <c r="E486" s="165">
        <v>2438.204833984375</v>
      </c>
    </row>
    <row r="487" spans="1:5" ht="30">
      <c r="A487" s="115" t="s">
        <v>992</v>
      </c>
      <c r="B487" s="125" t="s">
        <v>993</v>
      </c>
      <c r="C487" s="130" t="s">
        <v>15</v>
      </c>
      <c r="D487" s="156">
        <v>152.34162902832031</v>
      </c>
      <c r="E487" s="167">
        <v>143.51753234863281</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97.129714965820313</v>
      </c>
      <c r="E493" s="163">
        <v>85.988937377929688</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393.24017333984375</v>
      </c>
      <c r="E496" s="167">
        <v>349.48358154296875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169.1839599609375</v>
      </c>
      <c r="E499" s="167">
        <v>158.88906860351562</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163.43778991699219</v>
      </c>
      <c r="E502" s="167">
        <v>153.49612426757812</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34.275257110595703</v>
      </c>
      <c r="E505" s="163">
        <v>30.423341751098633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46.284439086914062</v>
      </c>
      <c r="E508" s="163">
        <v>45.489387512207031</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566.253173828125</v>
      </c>
      <c r="E511" s="167">
        <v>556.52825927734375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34.275257110595703</v>
      </c>
      <c r="E514" s="163">
        <v>30.423341751098633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97.327285766601563</v>
      </c>
      <c r="E517" s="163">
        <v>95.822105407714844</v>
      </c>
    </row>
    <row r="518" spans="1:5" ht="30">
      <c r="A518" s="115" t="s">
        <v>1045</v>
      </c>
      <c r="B518" s="125" t="s">
        <v>1046</v>
      </c>
      <c r="C518" s="130" t="s">
        <v>50</v>
      </c>
      <c r="D518" s="152">
        <v>84.464256286621094</v>
      </c>
      <c r="E518" s="163">
        <v>84.337577819824219</v>
      </c>
    </row>
    <row r="519" spans="1:5" ht="30">
      <c r="A519" s="115" t="s">
        <v>1047</v>
      </c>
      <c r="B519" s="125" t="s">
        <v>1048</v>
      </c>
      <c r="C519" s="130" t="s">
        <v>42</v>
      </c>
      <c r="D519" s="156">
        <v>298.82476806640625</v>
      </c>
      <c r="E519" s="167">
        <v>298.7186279296875</v>
      </c>
    </row>
    <row r="520" spans="1:5" ht="30">
      <c r="A520" s="115" t="s">
        <v>1049</v>
      </c>
      <c r="B520" s="125" t="s">
        <v>1050</v>
      </c>
      <c r="C520" s="130" t="s">
        <v>280</v>
      </c>
      <c r="D520" s="154">
        <v>2751.80078125</v>
      </c>
      <c r="E520" s="165">
        <v>2751.99853515625</v>
      </c>
    </row>
    <row r="521" spans="1:5" ht="30">
      <c r="A521" s="115" t="s">
        <v>1051</v>
      </c>
      <c r="B521" s="125" t="s">
        <v>1052</v>
      </c>
      <c r="C521" s="130" t="s">
        <v>20</v>
      </c>
      <c r="D521" s="158">
        <v>0.97327286005020142</v>
      </c>
      <c r="E521" s="169">
        <v>0.95822113752365112</v>
      </c>
    </row>
    <row r="522" spans="1:5" ht="30">
      <c r="A522" s="115" t="s">
        <v>1053</v>
      </c>
      <c r="B522" s="125" t="s">
        <v>1054</v>
      </c>
      <c r="C522" s="130" t="s">
        <v>280</v>
      </c>
      <c r="D522" s="154">
        <v>1338.2022705078125</v>
      </c>
      <c r="E522" s="165">
        <v>1337.6103515625</v>
      </c>
    </row>
    <row r="523" spans="1:5" ht="30">
      <c r="A523" s="115" t="s">
        <v>1055</v>
      </c>
      <c r="B523" s="125" t="s">
        <v>1056</v>
      </c>
      <c r="C523" s="130" t="s">
        <v>42</v>
      </c>
      <c r="D523" s="156">
        <v>839.0999755859375</v>
      </c>
      <c r="E523" s="167">
        <v>839.0999755859375</v>
      </c>
    </row>
    <row r="524" spans="1:5" ht="45">
      <c r="A524" s="115" t="s">
        <v>1057</v>
      </c>
      <c r="B524" s="125" t="s">
        <v>1058</v>
      </c>
      <c r="C524" s="130" t="s">
        <v>42</v>
      </c>
      <c r="D524" s="156">
        <v>298.82476806640625</v>
      </c>
      <c r="E524" s="167">
        <v>298.7186279296875</v>
      </c>
    </row>
    <row r="525" spans="1:5" ht="30">
      <c r="A525" s="115" t="s">
        <v>1059</v>
      </c>
      <c r="B525" s="125" t="s">
        <v>58</v>
      </c>
      <c r="C525" s="130" t="s">
        <v>45</v>
      </c>
      <c r="D525" s="152">
        <v>20.000017166137695</v>
      </c>
      <c r="E525" s="163">
        <v>20.000003814697266</v>
      </c>
    </row>
    <row r="526" spans="1:5" ht="30">
      <c r="A526" s="115" t="s">
        <v>1060</v>
      </c>
      <c r="B526" s="125" t="s">
        <v>1061</v>
      </c>
      <c r="C526" s="130" t="s">
        <v>45</v>
      </c>
      <c r="D526" s="152">
        <v>67.130508422851562</v>
      </c>
      <c r="E526" s="163">
        <v>67.0914306640625</v>
      </c>
    </row>
    <row r="527" spans="1:5" ht="30">
      <c r="A527" s="115" t="s">
        <v>1062</v>
      </c>
      <c r="B527" s="125" t="s">
        <v>1063</v>
      </c>
      <c r="C527" s="130" t="s">
        <v>45</v>
      </c>
      <c r="D527" s="151">
        <v>2.9986772537231445</v>
      </c>
      <c r="E527" s="162">
        <v>2.9969279766082764</v>
      </c>
    </row>
    <row r="528" spans="1:5" ht="30">
      <c r="A528" s="115" t="s">
        <v>1064</v>
      </c>
      <c r="B528" s="125" t="s">
        <v>1065</v>
      </c>
      <c r="C528" s="130" t="s">
        <v>45</v>
      </c>
      <c r="D528" s="152">
        <v>13.399107933044434</v>
      </c>
      <c r="E528" s="163">
        <v>13.406145095825195</v>
      </c>
    </row>
    <row r="529" spans="1:5" ht="30">
      <c r="A529" s="115" t="s">
        <v>1066</v>
      </c>
      <c r="B529" s="125" t="s">
        <v>1067</v>
      </c>
      <c r="C529" s="130" t="s">
        <v>45</v>
      </c>
      <c r="D529" s="152">
        <v>15.663120269775391</v>
      </c>
      <c r="E529" s="163">
        <v>15.697378158569336</v>
      </c>
    </row>
    <row r="530" spans="1:5" ht="30">
      <c r="A530" s="115" t="s">
        <v>1068</v>
      </c>
      <c r="B530" s="125" t="s">
        <v>1069</v>
      </c>
      <c r="C530" s="130" t="s">
        <v>45</v>
      </c>
      <c r="D530" s="159">
        <v>9.9700933787971735E-4</v>
      </c>
      <c r="E530" s="170">
        <v>9.9753518588840961E-4</v>
      </c>
    </row>
    <row r="531" spans="1:5" ht="30">
      <c r="A531" s="115" t="s">
        <v>1070</v>
      </c>
      <c r="B531" s="125" t="s">
        <v>1071</v>
      </c>
      <c r="C531" s="130" t="s">
        <v>45</v>
      </c>
      <c r="D531" s="158">
        <v>0.80759328603744507</v>
      </c>
      <c r="E531" s="169">
        <v>0.80712223052978516</v>
      </c>
    </row>
    <row r="532" spans="1:5" ht="45">
      <c r="A532" s="115" t="s">
        <v>1072</v>
      </c>
      <c r="B532" s="125" t="s">
        <v>1073</v>
      </c>
      <c r="C532" s="130" t="s">
        <v>15</v>
      </c>
      <c r="D532" s="153">
        <v>50602.234375</v>
      </c>
      <c r="E532" s="164">
        <v>49816.6796875</v>
      </c>
    </row>
    <row r="533" spans="1:5" ht="30">
      <c r="A533" s="115" t="s">
        <v>1074</v>
      </c>
      <c r="B533" s="125" t="s">
        <v>1075</v>
      </c>
      <c r="C533" s="130" t="s">
        <v>15</v>
      </c>
      <c r="D533" s="153">
        <v>45113.4140625</v>
      </c>
      <c r="E533" s="164">
        <v>44420.83984375</v>
      </c>
    </row>
    <row r="534" spans="1:5" ht="30">
      <c r="A534" s="115" t="s">
        <v>1076</v>
      </c>
      <c r="B534" s="125" t="s">
        <v>1077</v>
      </c>
      <c r="C534" s="130" t="s">
        <v>15</v>
      </c>
      <c r="D534" s="153">
        <v>5488.822265625</v>
      </c>
      <c r="E534" s="164">
        <v>5395.84130859375</v>
      </c>
    </row>
    <row r="535" spans="1:5" ht="30">
      <c r="A535" s="115" t="s">
        <v>1078</v>
      </c>
      <c r="B535" s="125" t="s">
        <v>1079</v>
      </c>
      <c r="C535" s="130" t="s">
        <v>15</v>
      </c>
      <c r="D535" s="156">
        <v>892.185546875</v>
      </c>
      <c r="E535" s="167">
        <v>840.50823974609375</v>
      </c>
    </row>
    <row r="536" spans="1:5" ht="30">
      <c r="A536" s="115" t="s">
        <v>1080</v>
      </c>
      <c r="B536" s="125" t="s">
        <v>1081</v>
      </c>
      <c r="C536" s="130" t="s">
        <v>15</v>
      </c>
      <c r="D536" s="153">
        <v>3795.16796875</v>
      </c>
      <c r="E536" s="164">
        <v>3736.251220703125</v>
      </c>
    </row>
    <row r="537" spans="1:5" ht="45">
      <c r="A537" s="115" t="s">
        <v>1082</v>
      </c>
      <c r="B537" s="125" t="s">
        <v>1083</v>
      </c>
      <c r="C537" s="130" t="s">
        <v>15</v>
      </c>
      <c r="D537" s="152">
        <v>63.680885314941406</v>
      </c>
      <c r="E537" s="163">
        <v>59.992271423339844</v>
      </c>
    </row>
    <row r="538" spans="1:5" ht="30">
      <c r="A538" s="115" t="s">
        <v>1084</v>
      </c>
      <c r="B538" s="125" t="s">
        <v>1085</v>
      </c>
      <c r="C538" s="130" t="s">
        <v>15</v>
      </c>
      <c r="D538" s="156">
        <v>148.58872985839844</v>
      </c>
      <c r="E538" s="167">
        <v>139.98196411132812</v>
      </c>
    </row>
    <row r="539" spans="1:5" ht="30">
      <c r="A539" s="115" t="s">
        <v>1086</v>
      </c>
      <c r="B539" s="125" t="s">
        <v>1087</v>
      </c>
      <c r="C539" s="130" t="s">
        <v>1088</v>
      </c>
      <c r="D539" s="156">
        <v>103.23233032226562</v>
      </c>
      <c r="E539" s="167">
        <v>103.23454284667969</v>
      </c>
    </row>
    <row r="540" spans="1:5" ht="30">
      <c r="A540" s="115" t="s">
        <v>1089</v>
      </c>
      <c r="B540" s="125" t="s">
        <v>1090</v>
      </c>
      <c r="C540" s="130" t="s">
        <v>1088</v>
      </c>
      <c r="D540" s="156">
        <v>198.46755981445312</v>
      </c>
      <c r="E540" s="167">
        <v>194.332763671875</v>
      </c>
    </row>
    <row r="541" spans="1:5" ht="30">
      <c r="A541" s="115" t="s">
        <v>1091</v>
      </c>
      <c r="B541" s="125" t="s">
        <v>1092</v>
      </c>
      <c r="C541" s="130" t="s">
        <v>1093</v>
      </c>
      <c r="D541" s="156">
        <v>152.86592102050781</v>
      </c>
      <c r="E541" s="167">
        <v>154.05084228515625</v>
      </c>
    </row>
    <row r="542" spans="1:5" ht="30">
      <c r="A542" s="115" t="s">
        <v>1094</v>
      </c>
      <c r="B542" s="125" t="s">
        <v>1095</v>
      </c>
      <c r="C542" s="130" t="s">
        <v>45</v>
      </c>
      <c r="D542" s="152">
        <v>90</v>
      </c>
      <c r="E542" s="163">
        <v>90</v>
      </c>
    </row>
    <row r="543" spans="1:5" ht="30">
      <c r="A543" s="115" t="s">
        <v>1096</v>
      </c>
      <c r="B543" s="125" t="s">
        <v>1097</v>
      </c>
      <c r="C543" s="130" t="s">
        <v>20</v>
      </c>
      <c r="D543" s="158">
        <v>1.6913194209337234E-2</v>
      </c>
      <c r="E543" s="169">
        <v>1.5933535993099213E-2</v>
      </c>
    </row>
    <row r="544" spans="1:5" ht="30">
      <c r="A544" s="115" t="s">
        <v>1098</v>
      </c>
      <c r="B544" s="125" t="s">
        <v>1099</v>
      </c>
      <c r="C544" s="130" t="s">
        <v>20</v>
      </c>
      <c r="D544" s="158">
        <v>0.12310924381017685</v>
      </c>
      <c r="E544" s="169">
        <v>0.11597840487957001</v>
      </c>
    </row>
    <row r="545" spans="1:5" ht="30">
      <c r="A545" s="115" t="s">
        <v>1100</v>
      </c>
      <c r="B545" s="125" t="s">
        <v>1101</v>
      </c>
      <c r="C545" s="130" t="s">
        <v>20</v>
      </c>
      <c r="D545" s="152">
        <v>20.880487442016602</v>
      </c>
      <c r="E545" s="163">
        <v>19.671031951904297</v>
      </c>
    </row>
    <row r="546" spans="1:5" ht="30">
      <c r="A546" s="115" t="s">
        <v>1102</v>
      </c>
      <c r="B546" s="125" t="s">
        <v>1103</v>
      </c>
      <c r="C546" s="130" t="s">
        <v>1104</v>
      </c>
      <c r="D546" s="156">
        <v>501.13134765625</v>
      </c>
      <c r="E546" s="167">
        <v>472.10443115234375</v>
      </c>
    </row>
    <row r="547" spans="1:5" ht="30">
      <c r="A547" s="115" t="s">
        <v>1105</v>
      </c>
      <c r="B547" s="125" t="s">
        <v>1106</v>
      </c>
      <c r="C547" s="130" t="s">
        <v>15</v>
      </c>
      <c r="D547" s="153">
        <v>87900.1796875</v>
      </c>
      <c r="E547" s="164">
        <v>85101.25</v>
      </c>
    </row>
    <row r="548" spans="1:5" ht="30">
      <c r="A548" s="115" t="s">
        <v>1107</v>
      </c>
      <c r="B548" s="125" t="s">
        <v>1108</v>
      </c>
      <c r="C548" s="130" t="s">
        <v>15</v>
      </c>
      <c r="D548" s="153">
        <v>97153.765625</v>
      </c>
      <c r="E548" s="164">
        <v>93798.828125</v>
      </c>
    </row>
    <row r="549" spans="1:5" ht="30">
      <c r="A549" s="115" t="s">
        <v>1109</v>
      </c>
      <c r="B549" s="125" t="s">
        <v>1110</v>
      </c>
      <c r="C549" s="130" t="s">
        <v>15</v>
      </c>
      <c r="D549" s="156">
        <v>115.08376312255859</v>
      </c>
      <c r="E549" s="167">
        <v>108.41778564453125</v>
      </c>
    </row>
    <row r="550" spans="1:5" ht="30">
      <c r="A550" s="115" t="s">
        <v>1111</v>
      </c>
      <c r="B550" s="125" t="s">
        <v>1112</v>
      </c>
      <c r="C550" s="130" t="s">
        <v>15</v>
      </c>
      <c r="D550" s="152">
        <v>37.257850646972656</v>
      </c>
      <c r="E550" s="163">
        <v>35.099746704101562</v>
      </c>
    </row>
    <row r="551" spans="1:5" ht="30">
      <c r="A551" s="115" t="s">
        <v>1113</v>
      </c>
      <c r="B551" s="125" t="s">
        <v>1114</v>
      </c>
      <c r="C551" s="130" t="s">
        <v>20</v>
      </c>
      <c r="D551" s="158">
        <v>0.63685482740402222</v>
      </c>
      <c r="E551" s="169">
        <v>0.59996575117111206</v>
      </c>
    </row>
    <row r="552" spans="1:5" ht="30">
      <c r="A552" s="115" t="s">
        <v>1115</v>
      </c>
      <c r="B552" s="125" t="s">
        <v>1116</v>
      </c>
      <c r="C552" s="130" t="s">
        <v>20</v>
      </c>
      <c r="D552" s="158">
        <v>9.5235958695411682E-2</v>
      </c>
      <c r="E552" s="169">
        <v>8.9719675481319427E-2</v>
      </c>
    </row>
    <row r="553" spans="1:5" ht="45">
      <c r="A553" s="115" t="s">
        <v>1117</v>
      </c>
      <c r="B553" s="125" t="s">
        <v>1118</v>
      </c>
      <c r="C553" s="130" t="s">
        <v>20</v>
      </c>
      <c r="D553" s="158">
        <v>0.11290469765663147</v>
      </c>
      <c r="E553" s="169">
        <v>0.10636494308710098</v>
      </c>
    </row>
    <row r="554" spans="1:5" ht="30">
      <c r="A554" s="115" t="s">
        <v>1119</v>
      </c>
      <c r="B554" s="125" t="s">
        <v>1120</v>
      </c>
      <c r="C554" s="130" t="s">
        <v>20</v>
      </c>
      <c r="D554" s="155">
        <v>0</v>
      </c>
      <c r="E554" s="166">
        <v>0</v>
      </c>
    </row>
    <row r="555" spans="1:5" ht="45">
      <c r="A555" s="115" t="s">
        <v>1121</v>
      </c>
      <c r="B555" s="125" t="s">
        <v>1122</v>
      </c>
      <c r="C555" s="130" t="s">
        <v>20</v>
      </c>
      <c r="D555" s="158">
        <v>0.84499543905258179</v>
      </c>
      <c r="E555" s="169">
        <v>0.79605042934417725</v>
      </c>
    </row>
    <row r="556" spans="1:5" ht="30">
      <c r="A556" s="115" t="s">
        <v>1123</v>
      </c>
      <c r="B556" s="125" t="s">
        <v>1124</v>
      </c>
      <c r="C556" s="130" t="s">
        <v>20</v>
      </c>
      <c r="D556" s="158">
        <v>0.25349864363670349</v>
      </c>
      <c r="E556" s="169">
        <v>0.23881514370441437</v>
      </c>
    </row>
    <row r="557" spans="1:5" ht="30">
      <c r="A557" s="115" t="s">
        <v>1125</v>
      </c>
      <c r="B557" s="125" t="s">
        <v>1126</v>
      </c>
      <c r="C557" s="130" t="s">
        <v>20</v>
      </c>
      <c r="D557" s="158">
        <v>0.59149682521820068</v>
      </c>
      <c r="E557" s="169">
        <v>0.55723530054092407</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94.345489501953125</v>
      </c>
      <c r="E574" s="163">
        <v>92.698600769042969</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7.369999885559082</v>
      </c>
      <c r="E576" s="162">
        <v>7.3589444160461426</v>
      </c>
    </row>
    <row r="577" spans="1:5" ht="30">
      <c r="A577" s="115" t="s">
        <v>1170</v>
      </c>
      <c r="B577" s="125" t="s">
        <v>1171</v>
      </c>
      <c r="C577" s="130" t="s">
        <v>42</v>
      </c>
      <c r="D577" s="156">
        <v>431.08233642578125</v>
      </c>
      <c r="E577" s="167">
        <v>432.68130493164063</v>
      </c>
    </row>
    <row r="578" spans="1:5">
      <c r="A578" s="115" t="s">
        <v>1172</v>
      </c>
      <c r="B578" s="125" t="s">
        <v>1173</v>
      </c>
      <c r="C578" s="130" t="s">
        <v>280</v>
      </c>
      <c r="D578" s="153">
        <v>3334.366455078125</v>
      </c>
      <c r="E578" s="164">
        <v>3337.777587890625</v>
      </c>
    </row>
    <row r="579" spans="1:5">
      <c r="A579" s="115" t="s">
        <v>1174</v>
      </c>
      <c r="B579" s="125" t="s">
        <v>1175</v>
      </c>
      <c r="C579" s="130" t="s">
        <v>20</v>
      </c>
      <c r="D579" s="151">
        <v>3.8846049308776855</v>
      </c>
      <c r="E579" s="162">
        <v>3.8116607666015625</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2">
        <v>11.470457077026367</v>
      </c>
      <c r="E583" s="163">
        <v>11.293474197387695</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6">
        <v>109.7005615234375</v>
      </c>
      <c r="E587" s="167">
        <v>107.80373382568359</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16.998336791992188</v>
      </c>
      <c r="E592" s="163">
        <v>16.007656097412109</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57.495639801025391</v>
      </c>
      <c r="E596" s="163">
        <v>53.844528198242188</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25.495658874511719</v>
      </c>
      <c r="E600" s="163">
        <v>24.009798049926758</v>
      </c>
    </row>
    <row r="601" spans="1:5" ht="30">
      <c r="A601" s="115" t="s">
        <v>1219</v>
      </c>
      <c r="B601" s="125" t="s">
        <v>1220</v>
      </c>
      <c r="C601" s="130"/>
      <c r="D601" s="122" t="s">
        <v>1150</v>
      </c>
      <c r="E601" s="144" t="s">
        <v>1150</v>
      </c>
    </row>
    <row r="602" spans="1:5" ht="30">
      <c r="A602" s="115" t="s">
        <v>1221</v>
      </c>
      <c r="B602" s="125" t="s">
        <v>1222</v>
      </c>
      <c r="C602" s="130" t="s">
        <v>20</v>
      </c>
      <c r="D602" s="152">
        <v>98.300559997558594</v>
      </c>
      <c r="E602" s="163">
        <v>96.78033447265625</v>
      </c>
    </row>
    <row r="603" spans="1:5" ht="30">
      <c r="A603" s="115" t="s">
        <v>1223</v>
      </c>
      <c r="B603" s="125" t="s">
        <v>1224</v>
      </c>
      <c r="C603" s="130" t="s">
        <v>50</v>
      </c>
      <c r="D603" s="152">
        <v>85.308906555175781</v>
      </c>
      <c r="E603" s="163">
        <v>85.180953979492187</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222.57835388183594</v>
      </c>
      <c r="E605" s="167">
        <v>222.57913208007813</v>
      </c>
    </row>
    <row r="606" spans="1:5" ht="30">
      <c r="A606" s="115" t="s">
        <v>1229</v>
      </c>
      <c r="B606" s="125" t="s">
        <v>1230</v>
      </c>
      <c r="C606" s="130" t="s">
        <v>20</v>
      </c>
      <c r="D606" s="152">
        <v>98.300559997558594</v>
      </c>
      <c r="E606" s="163">
        <v>96.78033447265625</v>
      </c>
    </row>
    <row r="607" spans="1:5" ht="30">
      <c r="A607" s="115" t="s">
        <v>1231</v>
      </c>
      <c r="B607" s="125" t="s">
        <v>1232</v>
      </c>
      <c r="C607" s="130" t="s">
        <v>50</v>
      </c>
      <c r="D607" s="152">
        <v>84.464256286621094</v>
      </c>
      <c r="E607" s="163">
        <v>84.337577819824219</v>
      </c>
    </row>
    <row r="608" spans="1:5" ht="30">
      <c r="A608" s="115" t="s">
        <v>1233</v>
      </c>
      <c r="B608" s="125" t="s">
        <v>1234</v>
      </c>
      <c r="C608" s="130" t="s">
        <v>42</v>
      </c>
      <c r="D608" s="156">
        <v>250</v>
      </c>
      <c r="E608" s="167">
        <v>250</v>
      </c>
    </row>
    <row r="609" spans="1:5" ht="30">
      <c r="A609" s="115" t="s">
        <v>1235</v>
      </c>
      <c r="B609" s="125" t="s">
        <v>1236</v>
      </c>
      <c r="C609" s="130" t="s">
        <v>280</v>
      </c>
      <c r="D609" s="154">
        <v>1085.6700439453125</v>
      </c>
      <c r="E609" s="165">
        <v>1085.6697998046875</v>
      </c>
    </row>
    <row r="610" spans="1:5" ht="30">
      <c r="A610" s="115" t="s">
        <v>1237</v>
      </c>
      <c r="B610" s="125" t="s">
        <v>1238</v>
      </c>
      <c r="C610" s="130" t="s">
        <v>20</v>
      </c>
      <c r="D610" s="156">
        <v>169.37599182128906</v>
      </c>
      <c r="E610" s="167">
        <v>159.46763610839844</v>
      </c>
    </row>
    <row r="611" spans="1:5" ht="30">
      <c r="A611" s="115" t="s">
        <v>1239</v>
      </c>
      <c r="B611" s="125" t="s">
        <v>1240</v>
      </c>
      <c r="C611" s="130" t="s">
        <v>20</v>
      </c>
      <c r="D611" s="158">
        <v>0.59149682521820068</v>
      </c>
      <c r="E611" s="169">
        <v>0.55723530054092407</v>
      </c>
    </row>
    <row r="612" spans="1:5" ht="30">
      <c r="A612" s="115" t="s">
        <v>1241</v>
      </c>
      <c r="B612" s="125" t="s">
        <v>1242</v>
      </c>
      <c r="C612" s="130" t="s">
        <v>42</v>
      </c>
      <c r="D612" s="156">
        <v>435.46572875976562</v>
      </c>
      <c r="E612" s="167">
        <v>418.12152099609375</v>
      </c>
    </row>
    <row r="613" spans="1:5" ht="30">
      <c r="A613" s="115" t="s">
        <v>1243</v>
      </c>
      <c r="B613" s="125" t="s">
        <v>1244</v>
      </c>
      <c r="C613" s="130" t="s">
        <v>42</v>
      </c>
      <c r="D613" s="156">
        <v>371.00192260742187</v>
      </c>
      <c r="E613" s="167">
        <v>350.20724487304687</v>
      </c>
    </row>
    <row r="614" spans="1:5" ht="30">
      <c r="A614" s="115" t="s">
        <v>1245</v>
      </c>
      <c r="B614" s="125" t="s">
        <v>1246</v>
      </c>
      <c r="C614" s="130" t="s">
        <v>42</v>
      </c>
      <c r="D614" s="152">
        <v>54.629299163818359</v>
      </c>
      <c r="E614" s="163">
        <v>54.674495697021484</v>
      </c>
    </row>
    <row r="615" spans="1:5" ht="30">
      <c r="A615" s="115" t="s">
        <v>1247</v>
      </c>
      <c r="B615" s="125" t="s">
        <v>1248</v>
      </c>
      <c r="C615" s="130" t="s">
        <v>20</v>
      </c>
      <c r="D615" s="155">
        <v>0</v>
      </c>
      <c r="E615" s="166">
        <v>0</v>
      </c>
    </row>
    <row r="616" spans="1:5" ht="30">
      <c r="A616" s="115" t="s">
        <v>1249</v>
      </c>
      <c r="B616" s="125" t="s">
        <v>1250</v>
      </c>
      <c r="C616" s="130" t="s">
        <v>280</v>
      </c>
      <c r="D616" s="154">
        <v>1911.613037109375</v>
      </c>
      <c r="E616" s="165">
        <v>1672.805908203125</v>
      </c>
    </row>
    <row r="617" spans="1:5" ht="45">
      <c r="A617" s="115" t="s">
        <v>1251</v>
      </c>
      <c r="B617" s="125" t="s">
        <v>1252</v>
      </c>
      <c r="C617" s="130" t="s">
        <v>15</v>
      </c>
      <c r="D617" s="153">
        <v>3507.01171875</v>
      </c>
      <c r="E617" s="164">
        <v>3452.767578125</v>
      </c>
    </row>
    <row r="618" spans="1:5" ht="30">
      <c r="A618" s="115" t="s">
        <v>1253</v>
      </c>
      <c r="B618" s="125" t="s">
        <v>1254</v>
      </c>
      <c r="C618" s="130" t="s">
        <v>15</v>
      </c>
      <c r="D618" s="155">
        <v>0</v>
      </c>
      <c r="E618" s="166">
        <v>0</v>
      </c>
    </row>
    <row r="619" spans="1:5" ht="30">
      <c r="A619" s="115" t="s">
        <v>1255</v>
      </c>
      <c r="B619" s="125" t="s">
        <v>1256</v>
      </c>
      <c r="C619" s="130" t="s">
        <v>15</v>
      </c>
      <c r="D619" s="153">
        <v>3507.01171875</v>
      </c>
      <c r="E619" s="164">
        <v>3452.767578125</v>
      </c>
    </row>
    <row r="620" spans="1:5" ht="30">
      <c r="A620" s="115" t="s">
        <v>1257</v>
      </c>
      <c r="B620" s="125" t="s">
        <v>1258</v>
      </c>
      <c r="C620" s="130" t="s">
        <v>15</v>
      </c>
      <c r="D620" s="152">
        <v>96.442832946777344</v>
      </c>
      <c r="E620" s="167">
        <v>103.23775482177734</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0.84464508295059204</v>
      </c>
      <c r="E623" s="169">
        <v>0.84337425231933594</v>
      </c>
    </row>
    <row r="624" spans="1:5" ht="45">
      <c r="A624" s="115" t="s">
        <v>1265</v>
      </c>
      <c r="B624" s="125" t="s">
        <v>1266</v>
      </c>
      <c r="C624" s="130" t="s">
        <v>45</v>
      </c>
      <c r="D624" s="152">
        <v>99.453178405761719</v>
      </c>
      <c r="E624" s="163">
        <v>99.453666687011719</v>
      </c>
    </row>
    <row r="625" spans="1:5" ht="45">
      <c r="A625" s="115" t="s">
        <v>1267</v>
      </c>
      <c r="B625" s="125" t="s">
        <v>1268</v>
      </c>
      <c r="C625" s="130" t="s">
        <v>15</v>
      </c>
      <c r="D625" s="152">
        <v>97.129714965820313</v>
      </c>
      <c r="E625" s="163">
        <v>85.988937377929688</v>
      </c>
    </row>
    <row r="626" spans="1:5" ht="30">
      <c r="A626" s="115" t="s">
        <v>1269</v>
      </c>
      <c r="B626" s="125" t="s">
        <v>1270</v>
      </c>
      <c r="C626" s="130" t="s">
        <v>50</v>
      </c>
      <c r="D626" s="158">
        <v>0.97228151559829712</v>
      </c>
      <c r="E626" s="169">
        <v>0.97226864099502563</v>
      </c>
    </row>
    <row r="627" spans="1:5" ht="45">
      <c r="A627" s="115" t="s">
        <v>1271</v>
      </c>
      <c r="B627" s="125" t="s">
        <v>1272</v>
      </c>
      <c r="C627" s="130" t="s">
        <v>42</v>
      </c>
      <c r="D627" s="156">
        <v>132.34588623046875</v>
      </c>
      <c r="E627" s="167">
        <v>109.27855682373047</v>
      </c>
    </row>
    <row r="628" spans="1:5" ht="45">
      <c r="A628" s="115" t="s">
        <v>1273</v>
      </c>
      <c r="B628" s="125" t="s">
        <v>1274</v>
      </c>
      <c r="C628" s="130" t="s">
        <v>1275</v>
      </c>
      <c r="D628" s="153">
        <v>203880.5</v>
      </c>
      <c r="E628" s="164">
        <v>181051.78125</v>
      </c>
    </row>
    <row r="629" spans="1:5" ht="30">
      <c r="A629" s="115" t="s">
        <v>1276</v>
      </c>
      <c r="B629" s="125" t="s">
        <v>1277</v>
      </c>
      <c r="C629" s="130" t="s">
        <v>20</v>
      </c>
      <c r="D629" s="156">
        <v>169.37548828125</v>
      </c>
      <c r="E629" s="167">
        <v>159.46725463867187</v>
      </c>
    </row>
    <row r="630" spans="1:5" ht="45">
      <c r="A630" s="115" t="s">
        <v>1278</v>
      </c>
      <c r="B630" s="125" t="s">
        <v>1279</v>
      </c>
      <c r="C630" s="130" t="s">
        <v>20</v>
      </c>
      <c r="D630" s="158">
        <v>0.59149682521820068</v>
      </c>
      <c r="E630" s="169">
        <v>0.55723530054092407</v>
      </c>
    </row>
    <row r="631" spans="1:5" ht="30">
      <c r="A631" s="115" t="s">
        <v>1280</v>
      </c>
      <c r="B631" s="125" t="s">
        <v>1281</v>
      </c>
      <c r="C631" s="130" t="s">
        <v>20</v>
      </c>
      <c r="D631" s="158">
        <v>0.58826237916946411</v>
      </c>
      <c r="E631" s="169">
        <v>0.55419093370437622</v>
      </c>
    </row>
    <row r="632" spans="1:5" ht="45">
      <c r="A632" s="115" t="s">
        <v>1282</v>
      </c>
      <c r="B632" s="125" t="s">
        <v>1283</v>
      </c>
      <c r="C632" s="130" t="s">
        <v>20</v>
      </c>
      <c r="D632" s="160">
        <v>3.2344402279704809E-3</v>
      </c>
      <c r="E632" s="171">
        <v>3.0443537980318069E-3</v>
      </c>
    </row>
    <row r="633" spans="1:5" ht="45">
      <c r="A633" s="115" t="s">
        <v>1284</v>
      </c>
      <c r="B633" s="125" t="s">
        <v>1285</v>
      </c>
      <c r="C633" s="130" t="s">
        <v>80</v>
      </c>
      <c r="D633" s="154">
        <v>1691.2078857421875</v>
      </c>
      <c r="E633" s="165">
        <v>1650.2335205078125</v>
      </c>
    </row>
    <row r="634" spans="1:5" ht="45">
      <c r="A634" s="115" t="s">
        <v>1286</v>
      </c>
      <c r="B634" s="125" t="s">
        <v>1287</v>
      </c>
      <c r="C634" s="130" t="s">
        <v>115</v>
      </c>
      <c r="D634" s="153">
        <v>4571.830078125</v>
      </c>
      <c r="E634" s="164">
        <v>4575.93017578125</v>
      </c>
    </row>
    <row r="635" spans="1:5" ht="45">
      <c r="A635" s="115" t="s">
        <v>1288</v>
      </c>
      <c r="B635" s="125" t="s">
        <v>1289</v>
      </c>
      <c r="C635" s="130" t="s">
        <v>80</v>
      </c>
      <c r="D635" s="151">
        <v>9.2479124069213867</v>
      </c>
      <c r="E635" s="162">
        <v>9.015751838684082</v>
      </c>
    </row>
    <row r="636" spans="1:5" ht="45">
      <c r="A636" s="115" t="s">
        <v>1290</v>
      </c>
      <c r="B636" s="125" t="s">
        <v>1291</v>
      </c>
      <c r="C636" s="130" t="s">
        <v>115</v>
      </c>
      <c r="D636" s="152">
        <v>24.99981689453125</v>
      </c>
      <c r="E636" s="163">
        <v>24.999767303466797</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1.3612151145935059</v>
      </c>
      <c r="E639" s="162">
        <v>1.354008674621582</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377.03756713867187</v>
      </c>
      <c r="E644" s="167">
        <v>334.7718505859375</v>
      </c>
    </row>
    <row r="645" spans="1:5" ht="30">
      <c r="A645" s="115" t="s">
        <v>1308</v>
      </c>
      <c r="B645" s="125" t="s">
        <v>1309</v>
      </c>
      <c r="C645" s="130" t="s">
        <v>15</v>
      </c>
      <c r="D645" s="156">
        <v>377.03756713867187</v>
      </c>
      <c r="E645" s="167">
        <v>334.7718505859375</v>
      </c>
    </row>
    <row r="646" spans="1:5" ht="30">
      <c r="A646" s="115" t="s">
        <v>1310</v>
      </c>
      <c r="B646" s="125" t="s">
        <v>1311</v>
      </c>
      <c r="C646" s="130" t="s">
        <v>15</v>
      </c>
      <c r="D646" s="156">
        <v>373.26718139648437</v>
      </c>
      <c r="E646" s="167">
        <v>331.42413330078125</v>
      </c>
    </row>
    <row r="647" spans="1:5" ht="30">
      <c r="A647" s="115" t="s">
        <v>1312</v>
      </c>
      <c r="B647" s="125" t="s">
        <v>1313</v>
      </c>
      <c r="C647" s="130" t="s">
        <v>154</v>
      </c>
      <c r="D647" s="152">
        <v>57.248832702636719</v>
      </c>
      <c r="E647" s="163">
        <v>50.830211639404297</v>
      </c>
    </row>
    <row r="648" spans="1:5" ht="30">
      <c r="A648" s="115" t="s">
        <v>1314</v>
      </c>
      <c r="B648" s="125" t="s">
        <v>1315</v>
      </c>
      <c r="C648" s="130" t="s">
        <v>65</v>
      </c>
      <c r="D648" s="152">
        <v>53.175449371337891</v>
      </c>
      <c r="E648" s="163">
        <v>53.175579071044922</v>
      </c>
    </row>
    <row r="649" spans="1:5" ht="30">
      <c r="A649" s="115" t="s">
        <v>1316</v>
      </c>
      <c r="B649" s="125" t="s">
        <v>1317</v>
      </c>
      <c r="C649" s="130" t="s">
        <v>65</v>
      </c>
      <c r="D649" s="152">
        <v>53.175449371337891</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80.141639709472656</v>
      </c>
      <c r="E651" s="163">
        <v>80.144050598144531</v>
      </c>
    </row>
    <row r="652" spans="1:5" ht="30">
      <c r="A652" s="115" t="s">
        <v>1322</v>
      </c>
      <c r="B652" s="125" t="s">
        <v>1323</v>
      </c>
      <c r="C652" s="130" t="s">
        <v>45</v>
      </c>
      <c r="D652" s="152">
        <v>79.999977111816406</v>
      </c>
      <c r="E652" s="163">
        <v>80.000015258789063</v>
      </c>
    </row>
    <row r="653" spans="1:5">
      <c r="A653" s="115" t="s">
        <v>1324</v>
      </c>
      <c r="B653" s="125" t="s">
        <v>139</v>
      </c>
      <c r="C653" s="130"/>
      <c r="D653" s="154">
        <v>1200</v>
      </c>
      <c r="E653" s="165">
        <v>1200</v>
      </c>
    </row>
    <row r="654" spans="1:5" ht="30">
      <c r="A654" s="115" t="s">
        <v>1325</v>
      </c>
      <c r="B654" s="125" t="s">
        <v>1326</v>
      </c>
      <c r="C654" s="130" t="s">
        <v>15</v>
      </c>
      <c r="D654" s="151">
        <v>3.7703719139099121</v>
      </c>
      <c r="E654" s="162">
        <v>3.3477151393890381</v>
      </c>
    </row>
    <row r="655" spans="1:5" ht="30">
      <c r="A655" s="115" t="s">
        <v>1327</v>
      </c>
      <c r="B655" s="125" t="s">
        <v>143</v>
      </c>
      <c r="C655" s="130" t="s">
        <v>45</v>
      </c>
      <c r="D655" s="152">
        <v>98.999992370605469</v>
      </c>
      <c r="E655" s="163">
        <v>99</v>
      </c>
    </row>
    <row r="656" spans="1:5">
      <c r="A656" s="115" t="s">
        <v>1328</v>
      </c>
      <c r="B656" s="125" t="s">
        <v>1329</v>
      </c>
      <c r="C656" s="130"/>
      <c r="D656" s="122" t="s">
        <v>1330</v>
      </c>
      <c r="E656" s="144" t="s">
        <v>1330</v>
      </c>
    </row>
    <row r="657" spans="1:5" ht="30">
      <c r="A657" s="115" t="s">
        <v>1331</v>
      </c>
      <c r="B657" s="125" t="s">
        <v>1332</v>
      </c>
      <c r="C657" s="130" t="s">
        <v>15</v>
      </c>
      <c r="D657" s="156">
        <v>412.90216064453125</v>
      </c>
      <c r="E657" s="167">
        <v>366.95773315429687</v>
      </c>
    </row>
    <row r="658" spans="1:5" ht="30">
      <c r="A658" s="115" t="s">
        <v>1333</v>
      </c>
      <c r="B658" s="125" t="s">
        <v>1334</v>
      </c>
      <c r="C658" s="130" t="s">
        <v>45</v>
      </c>
      <c r="D658" s="152">
        <v>95.900215148925781</v>
      </c>
      <c r="E658" s="163">
        <v>95.811378479003906</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393.24017333984375</v>
      </c>
      <c r="E661" s="167">
        <v>349.48358154296875</v>
      </c>
    </row>
    <row r="662" spans="1:5" ht="30">
      <c r="A662" s="115" t="s">
        <v>1340</v>
      </c>
      <c r="B662" s="125" t="s">
        <v>1341</v>
      </c>
      <c r="C662" s="130" t="s">
        <v>15</v>
      </c>
      <c r="D662" s="156">
        <v>377.03756713867187</v>
      </c>
      <c r="E662" s="167">
        <v>334.7718505859375</v>
      </c>
    </row>
    <row r="663" spans="1:5" ht="30">
      <c r="A663" s="115" t="s">
        <v>1342</v>
      </c>
      <c r="B663" s="125" t="s">
        <v>1343</v>
      </c>
      <c r="C663" s="130" t="s">
        <v>45</v>
      </c>
      <c r="D663" s="152">
        <v>95.879714965820313</v>
      </c>
      <c r="E663" s="163">
        <v>95.790443420410156</v>
      </c>
    </row>
    <row r="664" spans="1:5" ht="30">
      <c r="A664" s="115" t="s">
        <v>1344</v>
      </c>
      <c r="B664" s="125" t="s">
        <v>1345</v>
      </c>
      <c r="C664" s="130" t="s">
        <v>15</v>
      </c>
      <c r="D664" s="152">
        <v>16.202617645263672</v>
      </c>
      <c r="E664" s="163">
        <v>14.711735725402832</v>
      </c>
    </row>
    <row r="665" spans="1:5" ht="30">
      <c r="A665" s="115" t="s">
        <v>1346</v>
      </c>
      <c r="B665" s="125" t="s">
        <v>1347</v>
      </c>
      <c r="C665" s="130" t="s">
        <v>15</v>
      </c>
      <c r="D665" s="156">
        <v>395.88943481445312</v>
      </c>
      <c r="E665" s="167">
        <v>351.51043701171875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160.98768615722656</v>
      </c>
      <c r="E670" s="167">
        <v>151.09202575683594</v>
      </c>
    </row>
    <row r="671" spans="1:5" ht="30">
      <c r="A671" s="115" t="s">
        <v>1357</v>
      </c>
      <c r="B671" s="125" t="s">
        <v>1358</v>
      </c>
      <c r="C671" s="130" t="s">
        <v>15</v>
      </c>
      <c r="D671" s="156">
        <v>160.98768615722656</v>
      </c>
      <c r="E671" s="167">
        <v>151.09202575683594</v>
      </c>
    </row>
    <row r="672" spans="1:5" ht="30">
      <c r="A672" s="115" t="s">
        <v>1359</v>
      </c>
      <c r="B672" s="125" t="s">
        <v>1360</v>
      </c>
      <c r="C672" s="130" t="s">
        <v>15</v>
      </c>
      <c r="D672" s="156">
        <v>159.3778076171875</v>
      </c>
      <c r="E672" s="167">
        <v>149.58110046386719</v>
      </c>
    </row>
    <row r="673" spans="1:5" ht="30">
      <c r="A673" s="115" t="s">
        <v>1361</v>
      </c>
      <c r="B673" s="125" t="s">
        <v>1362</v>
      </c>
      <c r="C673" s="130" t="s">
        <v>154</v>
      </c>
      <c r="D673" s="152">
        <v>21.632274627685547</v>
      </c>
      <c r="E673" s="163">
        <v>20.303190231323242</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83.137672424316406</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1.6098753213882446</v>
      </c>
      <c r="E680" s="162">
        <v>1.5109187364578247</v>
      </c>
    </row>
    <row r="681" spans="1:5" ht="30">
      <c r="A681" s="115" t="s">
        <v>1376</v>
      </c>
      <c r="B681" s="125" t="s">
        <v>172</v>
      </c>
      <c r="C681" s="130" t="s">
        <v>45</v>
      </c>
      <c r="D681" s="152">
        <v>99</v>
      </c>
      <c r="E681" s="163">
        <v>98.999992370605469</v>
      </c>
    </row>
    <row r="682" spans="1:5" ht="30">
      <c r="A682" s="115" t="s">
        <v>1377</v>
      </c>
      <c r="B682" s="125" t="s">
        <v>1378</v>
      </c>
      <c r="C682" s="130"/>
      <c r="D682" s="122" t="s">
        <v>1330</v>
      </c>
      <c r="E682" s="144" t="s">
        <v>1330</v>
      </c>
    </row>
    <row r="683" spans="1:5" ht="30">
      <c r="A683" s="115" t="s">
        <v>1379</v>
      </c>
      <c r="B683" s="125" t="s">
        <v>1380</v>
      </c>
      <c r="C683" s="130" t="s">
        <v>15</v>
      </c>
      <c r="D683" s="156">
        <v>177.64314270019531</v>
      </c>
      <c r="E683" s="167">
        <v>166.83351135253906</v>
      </c>
    </row>
    <row r="684" spans="1:5" ht="30">
      <c r="A684" s="115" t="s">
        <v>1381</v>
      </c>
      <c r="B684" s="125" t="s">
        <v>1382</v>
      </c>
      <c r="C684" s="130" t="s">
        <v>45</v>
      </c>
      <c r="D684" s="152">
        <v>95.179512023925781</v>
      </c>
      <c r="E684" s="163">
        <v>95.117195129394531</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169.1839599609375</v>
      </c>
      <c r="E687" s="167">
        <v>158.88906860351562</v>
      </c>
    </row>
    <row r="688" spans="1:5" ht="30">
      <c r="A688" s="115" t="s">
        <v>1388</v>
      </c>
      <c r="B688" s="125" t="s">
        <v>1389</v>
      </c>
      <c r="C688" s="130" t="s">
        <v>15</v>
      </c>
      <c r="D688" s="156">
        <v>160.98768615722656</v>
      </c>
      <c r="E688" s="167">
        <v>151.09202575683594</v>
      </c>
    </row>
    <row r="689" spans="1:5" ht="30">
      <c r="A689" s="115" t="s">
        <v>1390</v>
      </c>
      <c r="B689" s="125" t="s">
        <v>1391</v>
      </c>
      <c r="C689" s="130" t="s">
        <v>45</v>
      </c>
      <c r="D689" s="152">
        <v>95.155403137207031</v>
      </c>
      <c r="E689" s="163">
        <v>95.0927734375</v>
      </c>
    </row>
    <row r="690" spans="1:5" ht="30">
      <c r="A690" s="115" t="s">
        <v>1392</v>
      </c>
      <c r="B690" s="125" t="s">
        <v>1393</v>
      </c>
      <c r="C690" s="130" t="s">
        <v>15</v>
      </c>
      <c r="D690" s="151">
        <v>8.1962718963623047</v>
      </c>
      <c r="E690" s="162">
        <v>7.7970371246337891</v>
      </c>
    </row>
    <row r="691" spans="1:5" ht="30">
      <c r="A691" s="115" t="s">
        <v>1394</v>
      </c>
      <c r="B691" s="125" t="s">
        <v>1395</v>
      </c>
      <c r="C691" s="130" t="s">
        <v>15</v>
      </c>
      <c r="D691" s="156">
        <v>169.03706359863281</v>
      </c>
      <c r="E691" s="167">
        <v>158.64662170410156</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155.46382141113281</v>
      </c>
      <c r="E696" s="167">
        <v>145.90997314453125</v>
      </c>
    </row>
    <row r="697" spans="1:5" ht="30">
      <c r="A697" s="115" t="s">
        <v>1405</v>
      </c>
      <c r="B697" s="125" t="s">
        <v>1406</v>
      </c>
      <c r="C697" s="130" t="s">
        <v>15</v>
      </c>
      <c r="D697" s="156">
        <v>155.46382141113281</v>
      </c>
      <c r="E697" s="167">
        <v>145.90997314453125</v>
      </c>
    </row>
    <row r="698" spans="1:5" ht="30">
      <c r="A698" s="115" t="s">
        <v>1407</v>
      </c>
      <c r="B698" s="125" t="s">
        <v>1408</v>
      </c>
      <c r="C698" s="130" t="s">
        <v>15</v>
      </c>
      <c r="D698" s="156">
        <v>153.9091796875</v>
      </c>
      <c r="E698" s="167">
        <v>144.45088195800781</v>
      </c>
    </row>
    <row r="699" spans="1:5" ht="30">
      <c r="A699" s="115" t="s">
        <v>1409</v>
      </c>
      <c r="B699" s="125" t="s">
        <v>1410</v>
      </c>
      <c r="C699" s="130" t="s">
        <v>154</v>
      </c>
      <c r="D699" s="152">
        <v>14.421514511108398</v>
      </c>
      <c r="E699" s="163">
        <v>13.535460472106934</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82.216941833496094</v>
      </c>
    </row>
    <row r="704" spans="1:5" ht="30">
      <c r="A704" s="115" t="s">
        <v>1419</v>
      </c>
      <c r="B704" s="125" t="s">
        <v>1420</v>
      </c>
      <c r="C704" s="130" t="s">
        <v>45</v>
      </c>
      <c r="D704" s="152">
        <v>81.999992370605469</v>
      </c>
      <c r="E704" s="163">
        <v>82</v>
      </c>
    </row>
    <row r="705" spans="1:5" ht="30">
      <c r="A705" s="115" t="s">
        <v>1421</v>
      </c>
      <c r="B705" s="125" t="s">
        <v>196</v>
      </c>
      <c r="C705" s="130"/>
      <c r="D705" s="154">
        <v>1200</v>
      </c>
      <c r="E705" s="165">
        <v>1200</v>
      </c>
    </row>
    <row r="706" spans="1:5" ht="30">
      <c r="A706" s="115" t="s">
        <v>1422</v>
      </c>
      <c r="B706" s="125" t="s">
        <v>1423</v>
      </c>
      <c r="C706" s="130" t="s">
        <v>15</v>
      </c>
      <c r="D706" s="151">
        <v>1.5546365976333618</v>
      </c>
      <c r="E706" s="162">
        <v>1.4590984582901001</v>
      </c>
    </row>
    <row r="707" spans="1:5" ht="30">
      <c r="A707" s="115" t="s">
        <v>1424</v>
      </c>
      <c r="B707" s="125" t="s">
        <v>200</v>
      </c>
      <c r="C707" s="130" t="s">
        <v>45</v>
      </c>
      <c r="D707" s="152">
        <v>98.999992370605469</v>
      </c>
      <c r="E707" s="163">
        <v>99.000007629394531</v>
      </c>
    </row>
    <row r="708" spans="1:5" ht="30">
      <c r="A708" s="115" t="s">
        <v>1425</v>
      </c>
      <c r="B708" s="125" t="s">
        <v>1426</v>
      </c>
      <c r="C708" s="130"/>
      <c r="D708" s="122" t="s">
        <v>1330</v>
      </c>
      <c r="E708" s="144" t="s">
        <v>1330</v>
      </c>
    </row>
    <row r="709" spans="1:5" ht="30">
      <c r="A709" s="115" t="s">
        <v>1427</v>
      </c>
      <c r="B709" s="125" t="s">
        <v>1428</v>
      </c>
      <c r="C709" s="130" t="s">
        <v>15</v>
      </c>
      <c r="D709" s="156">
        <v>171.60966491699219</v>
      </c>
      <c r="E709" s="167">
        <v>161.17092895507812</v>
      </c>
    </row>
    <row r="710" spans="1:5" ht="30">
      <c r="A710" s="115" t="s">
        <v>1429</v>
      </c>
      <c r="B710" s="125" t="s">
        <v>1430</v>
      </c>
      <c r="C710" s="130" t="s">
        <v>45</v>
      </c>
      <c r="D710" s="152">
        <v>95.145370483398438</v>
      </c>
      <c r="E710" s="163">
        <v>95.082344055175781</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163.43778991699219</v>
      </c>
      <c r="E713" s="167">
        <v>153.49612426757812</v>
      </c>
    </row>
    <row r="714" spans="1:5" ht="30">
      <c r="A714" s="115" t="s">
        <v>1436</v>
      </c>
      <c r="B714" s="125" t="s">
        <v>1437</v>
      </c>
      <c r="C714" s="130" t="s">
        <v>15</v>
      </c>
      <c r="D714" s="156">
        <v>155.46382141113281</v>
      </c>
      <c r="E714" s="167">
        <v>145.90997314453125</v>
      </c>
    </row>
    <row r="715" spans="1:5" ht="30">
      <c r="A715" s="115" t="s">
        <v>1438</v>
      </c>
      <c r="B715" s="125" t="s">
        <v>1439</v>
      </c>
      <c r="C715" s="130" t="s">
        <v>45</v>
      </c>
      <c r="D715" s="152">
        <v>95.12109375</v>
      </c>
      <c r="E715" s="163">
        <v>95.057754516601563</v>
      </c>
    </row>
    <row r="716" spans="1:5" ht="30">
      <c r="A716" s="115" t="s">
        <v>1440</v>
      </c>
      <c r="B716" s="125" t="s">
        <v>1441</v>
      </c>
      <c r="C716" s="130" t="s">
        <v>15</v>
      </c>
      <c r="D716" s="151">
        <v>7.9739727973937988</v>
      </c>
      <c r="E716" s="162">
        <v>7.5861554145812988</v>
      </c>
    </row>
    <row r="717" spans="1:5" ht="30">
      <c r="A717" s="115" t="s">
        <v>1442</v>
      </c>
      <c r="B717" s="125" t="s">
        <v>1443</v>
      </c>
      <c r="C717" s="130" t="s">
        <v>15</v>
      </c>
      <c r="D717" s="156">
        <v>163.23699951171875</v>
      </c>
      <c r="E717" s="167">
        <v>153.20547485351562</v>
      </c>
    </row>
    <row r="718" spans="1:5" ht="30">
      <c r="A718" s="115" t="s">
        <v>1444</v>
      </c>
      <c r="B718" s="125" t="s">
        <v>1445</v>
      </c>
      <c r="C718" s="130" t="s">
        <v>50</v>
      </c>
      <c r="D718" s="152">
        <v>28.649999618530273</v>
      </c>
      <c r="E718" s="163">
        <v>28.607025146484375</v>
      </c>
    </row>
    <row r="719" spans="1:5" ht="30">
      <c r="A719" s="115" t="s">
        <v>1446</v>
      </c>
      <c r="B719" s="125" t="s">
        <v>1447</v>
      </c>
      <c r="C719" s="130" t="s">
        <v>42</v>
      </c>
      <c r="D719" s="156">
        <v>231.3184814453125</v>
      </c>
      <c r="E719" s="167">
        <v>231.23614501953125</v>
      </c>
    </row>
    <row r="720" spans="1:5" ht="30">
      <c r="A720" s="115" t="s">
        <v>1448</v>
      </c>
      <c r="B720" s="125" t="s">
        <v>1449</v>
      </c>
      <c r="C720" s="130" t="s">
        <v>15</v>
      </c>
      <c r="D720" s="153">
        <v>5842.40771484375</v>
      </c>
      <c r="E720" s="164">
        <v>5752.0546875</v>
      </c>
    </row>
    <row r="721" spans="1:5" ht="30">
      <c r="A721" s="115" t="s">
        <v>1450</v>
      </c>
      <c r="B721" s="125" t="s">
        <v>1451</v>
      </c>
      <c r="C721" s="130" t="s">
        <v>15</v>
      </c>
      <c r="D721" s="153">
        <v>5282.46240234375</v>
      </c>
      <c r="E721" s="164">
        <v>5201.67626953125</v>
      </c>
    </row>
    <row r="722" spans="1:5" ht="30">
      <c r="A722" s="115" t="s">
        <v>1452</v>
      </c>
      <c r="B722" s="125" t="s">
        <v>1453</v>
      </c>
      <c r="C722" s="130" t="s">
        <v>15</v>
      </c>
      <c r="D722" s="156">
        <v>559.94573974609375</v>
      </c>
      <c r="E722" s="167">
        <v>550.3782958984375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9.0184869766235352</v>
      </c>
      <c r="E724" s="162">
        <v>8.9361400604248047</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2204.474609375</v>
      </c>
      <c r="E737" s="165">
        <v>2170.382568359375</v>
      </c>
    </row>
    <row r="738" spans="1:5" ht="30">
      <c r="A738" s="115" t="s">
        <v>1485</v>
      </c>
      <c r="B738" s="125" t="s">
        <v>1486</v>
      </c>
      <c r="C738" s="130" t="s">
        <v>15</v>
      </c>
      <c r="D738" s="154">
        <v>1980.14892578125</v>
      </c>
      <c r="E738" s="165">
        <v>1949.5179443359375</v>
      </c>
    </row>
    <row r="739" spans="1:5" ht="30">
      <c r="A739" s="115" t="s">
        <v>1487</v>
      </c>
      <c r="B739" s="125" t="s">
        <v>1488</v>
      </c>
      <c r="C739" s="130" t="s">
        <v>15</v>
      </c>
      <c r="D739" s="156">
        <v>224.32579040527344</v>
      </c>
      <c r="E739" s="167">
        <v>220.86459350585937</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3.1500000953674316</v>
      </c>
      <c r="E752" s="162">
        <v>3.1452751159667969</v>
      </c>
    </row>
    <row r="753" spans="1:5" ht="30">
      <c r="A753" s="115" t="s">
        <v>1515</v>
      </c>
      <c r="B753" s="125" t="s">
        <v>1516</v>
      </c>
      <c r="C753" s="130" t="s">
        <v>42</v>
      </c>
      <c r="D753" s="156">
        <v>135.19705200195312</v>
      </c>
      <c r="E753" s="167">
        <v>135.1453857421875</v>
      </c>
    </row>
    <row r="754" spans="1:5" ht="30">
      <c r="A754" s="115" t="s">
        <v>1517</v>
      </c>
      <c r="B754" s="125" t="s">
        <v>1518</v>
      </c>
      <c r="C754" s="130" t="s">
        <v>15</v>
      </c>
      <c r="D754" s="154">
        <v>2342.416259765625</v>
      </c>
      <c r="E754" s="165">
        <v>2301.527099609375</v>
      </c>
    </row>
    <row r="755" spans="1:5" ht="30">
      <c r="A755" s="115" t="s">
        <v>1519</v>
      </c>
      <c r="B755" s="125" t="s">
        <v>1520</v>
      </c>
      <c r="C755" s="130" t="s">
        <v>15</v>
      </c>
      <c r="D755" s="154">
        <v>2237.841064453125</v>
      </c>
      <c r="E755" s="165">
        <v>2198.994384765625</v>
      </c>
    </row>
    <row r="756" spans="1:5" ht="30">
      <c r="A756" s="115" t="s">
        <v>1521</v>
      </c>
      <c r="B756" s="125" t="s">
        <v>1522</v>
      </c>
      <c r="C756" s="130" t="s">
        <v>15</v>
      </c>
      <c r="D756" s="156">
        <v>104.5751953125</v>
      </c>
      <c r="E756" s="167">
        <v>102.53272247314453</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9.0970525741577148</v>
      </c>
      <c r="E758" s="162">
        <v>9.0453929901123047</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1.3400000333786011</v>
      </c>
      <c r="E769" s="162">
        <v>1.3379900455474854</v>
      </c>
    </row>
    <row r="770" spans="1:5" ht="30">
      <c r="A770" s="115" t="s">
        <v>1549</v>
      </c>
      <c r="B770" s="125" t="s">
        <v>1550</v>
      </c>
      <c r="C770" s="130" t="s">
        <v>42</v>
      </c>
      <c r="D770" s="156">
        <v>107.99856567382812</v>
      </c>
      <c r="E770" s="167">
        <v>107.95441436767578</v>
      </c>
    </row>
    <row r="771" spans="1:5" ht="30">
      <c r="A771" s="115" t="s">
        <v>1551</v>
      </c>
      <c r="B771" s="125" t="s">
        <v>1552</v>
      </c>
      <c r="C771" s="130" t="s">
        <v>15</v>
      </c>
      <c r="D771" s="154">
        <v>2779.431884765625</v>
      </c>
      <c r="E771" s="165">
        <v>2730.914306640625</v>
      </c>
    </row>
    <row r="772" spans="1:5" ht="30">
      <c r="A772" s="115" t="s">
        <v>1553</v>
      </c>
      <c r="B772" s="125" t="s">
        <v>1554</v>
      </c>
      <c r="C772" s="130" t="s">
        <v>15</v>
      </c>
      <c r="D772" s="154">
        <v>2574.919921875</v>
      </c>
      <c r="E772" s="165">
        <v>2530.36572265625</v>
      </c>
    </row>
    <row r="773" spans="1:5" ht="30">
      <c r="A773" s="115" t="s">
        <v>1555</v>
      </c>
      <c r="B773" s="125" t="s">
        <v>1556</v>
      </c>
      <c r="C773" s="130" t="s">
        <v>15</v>
      </c>
      <c r="D773" s="156">
        <v>204.51194763183594</v>
      </c>
      <c r="E773" s="167">
        <v>200.54847717285156</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2.9999966621398926</v>
      </c>
      <c r="E775" s="162">
        <v>2.9558479785919189</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0.52999997138977051</v>
      </c>
      <c r="E786" s="169">
        <v>0.52920502424240112</v>
      </c>
    </row>
    <row r="787" spans="1:5" ht="30">
      <c r="A787" s="115" t="s">
        <v>1583</v>
      </c>
      <c r="B787" s="125" t="s">
        <v>1584</v>
      </c>
      <c r="C787" s="130" t="s">
        <v>42</v>
      </c>
      <c r="D787" s="152">
        <v>82.774948120117187</v>
      </c>
      <c r="E787" s="163">
        <v>82.737205505371094</v>
      </c>
    </row>
    <row r="788" spans="1:5" ht="30">
      <c r="A788" s="115" t="s">
        <v>1585</v>
      </c>
      <c r="B788" s="125" t="s">
        <v>1586</v>
      </c>
      <c r="C788" s="130" t="s">
        <v>15</v>
      </c>
      <c r="D788" s="154">
        <v>2696.51904296875</v>
      </c>
      <c r="E788" s="165">
        <v>2648.05908203125</v>
      </c>
    </row>
    <row r="789" spans="1:5" ht="30">
      <c r="A789" s="115" t="s">
        <v>1587</v>
      </c>
      <c r="B789" s="125" t="s">
        <v>1588</v>
      </c>
      <c r="C789" s="130" t="s">
        <v>15</v>
      </c>
      <c r="D789" s="154">
        <v>2400.740478515625</v>
      </c>
      <c r="E789" s="165">
        <v>2358.162109375</v>
      </c>
    </row>
    <row r="790" spans="1:5" ht="30">
      <c r="A790" s="115" t="s">
        <v>1589</v>
      </c>
      <c r="B790" s="125" t="s">
        <v>1590</v>
      </c>
      <c r="C790" s="130" t="s">
        <v>15</v>
      </c>
      <c r="D790" s="156">
        <v>295.77862548828125</v>
      </c>
      <c r="E790" s="167">
        <v>289.89678955078125</v>
      </c>
    </row>
    <row r="791" spans="1:5" ht="30">
      <c r="A791" s="115" t="s">
        <v>1591</v>
      </c>
      <c r="B791" s="125" t="s">
        <v>1592</v>
      </c>
      <c r="C791" s="130" t="s">
        <v>42</v>
      </c>
      <c r="D791" s="152">
        <v>24.589996337890625</v>
      </c>
      <c r="E791" s="163">
        <v>24.577077865600586</v>
      </c>
    </row>
    <row r="792" spans="1:5" ht="30">
      <c r="A792" s="115" t="s">
        <v>1593</v>
      </c>
      <c r="B792" s="125" t="s">
        <v>1594</v>
      </c>
      <c r="C792" s="130" t="s">
        <v>42</v>
      </c>
      <c r="D792" s="151">
        <v>2.9999966621398926</v>
      </c>
      <c r="E792" s="162">
        <v>2.9622566699981689</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1.0124000310897827</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15585.4404296875</v>
      </c>
    </row>
    <row r="806" spans="1:5">
      <c r="A806" s="115" t="s">
        <v>1621</v>
      </c>
      <c r="B806" s="125" t="s">
        <v>260</v>
      </c>
      <c r="C806" s="130" t="s">
        <v>20</v>
      </c>
      <c r="D806" s="152">
        <v>20.880487442016602</v>
      </c>
      <c r="E806" s="163">
        <v>19.671031951904297</v>
      </c>
    </row>
    <row r="807" spans="1:5">
      <c r="A807" s="115" t="s">
        <v>1622</v>
      </c>
      <c r="B807" s="125" t="s">
        <v>1623</v>
      </c>
      <c r="C807" s="130" t="s">
        <v>15</v>
      </c>
      <c r="D807" s="153">
        <v>87900.1796875</v>
      </c>
      <c r="E807" s="164">
        <v>85101.25</v>
      </c>
    </row>
    <row r="808" spans="1:5">
      <c r="A808" s="115" t="s">
        <v>1624</v>
      </c>
      <c r="B808" s="125" t="s">
        <v>1625</v>
      </c>
      <c r="C808" s="130" t="s">
        <v>15</v>
      </c>
      <c r="D808" s="153">
        <v>97153.765625</v>
      </c>
      <c r="E808" s="164">
        <v>93798.828125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852.5498046875</v>
      </c>
      <c r="E810" s="167">
        <v>825.4027099609375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15574.1591796875</v>
      </c>
    </row>
    <row r="814" spans="1:5">
      <c r="A814" s="115" t="s">
        <v>1636</v>
      </c>
      <c r="B814" s="125" t="s">
        <v>279</v>
      </c>
      <c r="C814" s="130" t="s">
        <v>280</v>
      </c>
      <c r="D814" s="153">
        <v>16750</v>
      </c>
      <c r="E814" s="164">
        <v>17165.880859375</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15585.439453125</v>
      </c>
    </row>
    <row r="817" spans="1:5" ht="30">
      <c r="A817" s="115" t="s">
        <v>1640</v>
      </c>
      <c r="B817" s="125" t="s">
        <v>1641</v>
      </c>
      <c r="C817" s="130" t="s">
        <v>280</v>
      </c>
      <c r="D817" s="153">
        <v>16834.3828125</v>
      </c>
      <c r="E817" s="164">
        <v>17250.1171875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14.069999694824219</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v>
      </c>
    </row>
    <row r="827" spans="1:5" ht="30">
      <c r="A827" s="115" t="s">
        <v>1660</v>
      </c>
      <c r="B827" s="125" t="s">
        <v>1661</v>
      </c>
      <c r="C827" s="130"/>
      <c r="D827" s="151">
        <v>7.023524284362793</v>
      </c>
      <c r="E827" s="162">
        <v>7.0314722061157227</v>
      </c>
    </row>
    <row r="828" spans="1:5">
      <c r="A828" s="115" t="s">
        <v>1662</v>
      </c>
      <c r="B828" s="125" t="s">
        <v>1663</v>
      </c>
      <c r="C828" s="130" t="s">
        <v>50</v>
      </c>
      <c r="D828" s="151">
        <v>1.0124129056930542</v>
      </c>
      <c r="E828" s="162">
        <v>1.0124000310897827</v>
      </c>
    </row>
    <row r="829" spans="1:5">
      <c r="A829" s="115" t="s">
        <v>1664</v>
      </c>
      <c r="B829" s="125" t="s">
        <v>1665</v>
      </c>
      <c r="C829" s="130" t="s">
        <v>42</v>
      </c>
      <c r="D829" s="152">
        <v>30.000093460083008</v>
      </c>
      <c r="E829" s="163">
        <v>29.000032424926758</v>
      </c>
    </row>
    <row r="830" spans="1:5">
      <c r="A830" s="115" t="s">
        <v>1666</v>
      </c>
      <c r="B830" s="125" t="s">
        <v>1667</v>
      </c>
      <c r="C830" s="130" t="s">
        <v>280</v>
      </c>
      <c r="D830" s="151">
        <v>5.125032901763916</v>
      </c>
      <c r="E830" s="162">
        <v>4.1013965606689453</v>
      </c>
    </row>
    <row r="831" spans="1:5">
      <c r="A831" s="115" t="s">
        <v>1668</v>
      </c>
      <c r="B831" s="125" t="s">
        <v>317</v>
      </c>
      <c r="C831" s="130" t="s">
        <v>20</v>
      </c>
      <c r="D831" s="152">
        <v>89.530136108398438</v>
      </c>
      <c r="E831" s="163">
        <v>84.285789489746094</v>
      </c>
    </row>
    <row r="832" spans="1:5" ht="30">
      <c r="A832" s="115" t="s">
        <v>1669</v>
      </c>
      <c r="B832" s="125" t="s">
        <v>1670</v>
      </c>
      <c r="C832" s="130"/>
      <c r="D832" s="152">
        <v>28.622810363769531</v>
      </c>
      <c r="E832" s="163">
        <v>28.615791320800781</v>
      </c>
    </row>
    <row r="833" spans="1:5" ht="30">
      <c r="A833" s="115" t="s">
        <v>1671</v>
      </c>
      <c r="B833" s="125" t="s">
        <v>1672</v>
      </c>
      <c r="C833" s="130" t="s">
        <v>45</v>
      </c>
      <c r="D833" s="152">
        <v>75.626541137695313</v>
      </c>
      <c r="E833" s="163">
        <v>75.576492309570313</v>
      </c>
    </row>
    <row r="834" spans="1:5" ht="30">
      <c r="A834" s="115" t="s">
        <v>1673</v>
      </c>
      <c r="B834" s="125" t="s">
        <v>1674</v>
      </c>
      <c r="C834" s="130" t="s">
        <v>45</v>
      </c>
      <c r="D834" s="152">
        <v>20.291248321533203</v>
      </c>
      <c r="E834" s="163">
        <v>20.277820587158203</v>
      </c>
    </row>
    <row r="835" spans="1:5" ht="30">
      <c r="A835" s="115" t="s">
        <v>1675</v>
      </c>
      <c r="B835" s="125" t="s">
        <v>1676</v>
      </c>
      <c r="C835" s="130" t="s">
        <v>45</v>
      </c>
      <c r="D835" s="158">
        <v>2.9350889846682549E-2</v>
      </c>
      <c r="E835" s="169">
        <v>2.9331468045711517E-2</v>
      </c>
    </row>
    <row r="836" spans="1:5" ht="30">
      <c r="A836" s="115" t="s">
        <v>1677</v>
      </c>
      <c r="B836" s="125" t="s">
        <v>1678</v>
      </c>
      <c r="C836" s="130" t="s">
        <v>45</v>
      </c>
      <c r="D836" s="151">
        <v>3.1420629024505615</v>
      </c>
      <c r="E836" s="162">
        <v>3.20615553855896</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0.91019225120544434</v>
      </c>
    </row>
    <row r="839" spans="1:5" ht="30">
      <c r="A839" s="115" t="s">
        <v>1683</v>
      </c>
      <c r="B839" s="125" t="s">
        <v>1684</v>
      </c>
      <c r="C839" s="130" t="s">
        <v>45</v>
      </c>
      <c r="D839" s="155">
        <v>0</v>
      </c>
      <c r="E839" s="166">
        <v>0</v>
      </c>
    </row>
    <row r="840" spans="1:5" ht="30">
      <c r="A840" s="115" t="s">
        <v>1685</v>
      </c>
      <c r="B840" s="125" t="s">
        <v>1686</v>
      </c>
      <c r="C840" s="130" t="s">
        <v>20</v>
      </c>
      <c r="D840" s="158">
        <v>4.0404487401247025E-2</v>
      </c>
      <c r="E840" s="169">
        <v>3.8021896034479141E-2</v>
      </c>
    </row>
    <row r="841" spans="1:5">
      <c r="A841" s="115" t="s">
        <v>1687</v>
      </c>
      <c r="B841" s="125" t="s">
        <v>1688</v>
      </c>
      <c r="C841" s="130" t="s">
        <v>50</v>
      </c>
      <c r="D841" s="151">
        <v>1.0124129056930542</v>
      </c>
      <c r="E841" s="162">
        <v>1.0124000310897827</v>
      </c>
    </row>
    <row r="842" spans="1:5">
      <c r="A842" s="115" t="s">
        <v>1689</v>
      </c>
      <c r="B842" s="125" t="s">
        <v>1690</v>
      </c>
      <c r="C842" s="130" t="s">
        <v>42</v>
      </c>
      <c r="D842" s="152">
        <v>30.000093460083008</v>
      </c>
      <c r="E842" s="163">
        <v>29.000032424926758</v>
      </c>
    </row>
    <row r="843" spans="1:5">
      <c r="A843" s="115" t="s">
        <v>1691</v>
      </c>
      <c r="B843" s="125" t="s">
        <v>1692</v>
      </c>
      <c r="C843" s="130" t="s">
        <v>280</v>
      </c>
      <c r="D843" s="151">
        <v>5.125032901763916</v>
      </c>
      <c r="E843" s="162">
        <v>4.1013965606689453</v>
      </c>
    </row>
    <row r="844" spans="1:5">
      <c r="A844" s="115" t="s">
        <v>1693</v>
      </c>
      <c r="B844" s="125" t="s">
        <v>325</v>
      </c>
      <c r="C844" s="130" t="s">
        <v>20</v>
      </c>
      <c r="D844" s="152">
        <v>59.686752319335938</v>
      </c>
      <c r="E844" s="163">
        <v>56.190521240234375</v>
      </c>
    </row>
    <row r="845" spans="1:5" ht="30">
      <c r="A845" s="115" t="s">
        <v>1694</v>
      </c>
      <c r="B845" s="125" t="s">
        <v>1695</v>
      </c>
      <c r="C845" s="130"/>
      <c r="D845" s="152">
        <v>28.622810363769531</v>
      </c>
      <c r="E845" s="163">
        <v>28.615791320800781</v>
      </c>
    </row>
    <row r="846" spans="1:5" ht="30">
      <c r="A846" s="115" t="s">
        <v>1696</v>
      </c>
      <c r="B846" s="125" t="s">
        <v>1697</v>
      </c>
      <c r="C846" s="130" t="s">
        <v>45</v>
      </c>
      <c r="D846" s="152">
        <v>75.626541137695313</v>
      </c>
      <c r="E846" s="163">
        <v>75.576492309570313</v>
      </c>
    </row>
    <row r="847" spans="1:5" ht="30">
      <c r="A847" s="115" t="s">
        <v>1698</v>
      </c>
      <c r="B847" s="125" t="s">
        <v>1699</v>
      </c>
      <c r="C847" s="130" t="s">
        <v>45</v>
      </c>
      <c r="D847" s="152">
        <v>20.291248321533203</v>
      </c>
      <c r="E847" s="163">
        <v>20.277820587158203</v>
      </c>
    </row>
    <row r="848" spans="1:5" ht="30">
      <c r="A848" s="115" t="s">
        <v>1700</v>
      </c>
      <c r="B848" s="125" t="s">
        <v>1701</v>
      </c>
      <c r="C848" s="130" t="s">
        <v>45</v>
      </c>
      <c r="D848" s="158">
        <v>2.9350889846682549E-2</v>
      </c>
      <c r="E848" s="169">
        <v>2.9331468045711517E-2</v>
      </c>
    </row>
    <row r="849" spans="1:5" ht="30">
      <c r="A849" s="115" t="s">
        <v>1702</v>
      </c>
      <c r="B849" s="125" t="s">
        <v>1703</v>
      </c>
      <c r="C849" s="130" t="s">
        <v>45</v>
      </c>
      <c r="D849" s="151">
        <v>3.1420629024505615</v>
      </c>
      <c r="E849" s="162">
        <v>3.20615553855896</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0.91019225120544434</v>
      </c>
    </row>
    <row r="852" spans="1:5" ht="30">
      <c r="A852" s="115" t="s">
        <v>1708</v>
      </c>
      <c r="B852" s="125" t="s">
        <v>1709</v>
      </c>
      <c r="C852" s="130" t="s">
        <v>45</v>
      </c>
      <c r="D852" s="155">
        <v>0</v>
      </c>
      <c r="E852" s="166">
        <v>0</v>
      </c>
    </row>
    <row r="853" spans="1:5" ht="30">
      <c r="A853" s="115" t="s">
        <v>1710</v>
      </c>
      <c r="B853" s="125" t="s">
        <v>1711</v>
      </c>
      <c r="C853" s="130" t="s">
        <v>20</v>
      </c>
      <c r="D853" s="158">
        <v>2.6936322450637817E-2</v>
      </c>
      <c r="E853" s="169">
        <v>2.5347927585244179E-2</v>
      </c>
    </row>
    <row r="854" spans="1:5">
      <c r="A854" s="115" t="s">
        <v>1712</v>
      </c>
      <c r="B854" s="125" t="s">
        <v>1713</v>
      </c>
      <c r="C854" s="130" t="s">
        <v>50</v>
      </c>
      <c r="D854" s="152">
        <v>80</v>
      </c>
      <c r="E854" s="163">
        <v>79.879997253417969</v>
      </c>
    </row>
    <row r="855" spans="1:5">
      <c r="A855" s="115" t="s">
        <v>1714</v>
      </c>
      <c r="B855" s="125" t="s">
        <v>1715</v>
      </c>
      <c r="C855" s="130" t="s">
        <v>20</v>
      </c>
      <c r="D855" s="156">
        <v>108.72727966308594</v>
      </c>
      <c r="E855" s="167">
        <v>106.84551239013672</v>
      </c>
    </row>
    <row r="856" spans="1:5">
      <c r="A856" s="115" t="s">
        <v>1716</v>
      </c>
      <c r="B856" s="125" t="s">
        <v>1717</v>
      </c>
      <c r="C856" s="130" t="s">
        <v>42</v>
      </c>
      <c r="D856" s="156">
        <v>534.99945068359375</v>
      </c>
      <c r="E856" s="167">
        <v>534.9193115234375</v>
      </c>
    </row>
    <row r="857" spans="1:5">
      <c r="A857" s="115" t="s">
        <v>1718</v>
      </c>
      <c r="B857" s="125" t="s">
        <v>1719</v>
      </c>
      <c r="C857" s="130" t="s">
        <v>280</v>
      </c>
      <c r="D857" s="153">
        <v>3485.30224609375</v>
      </c>
      <c r="E857" s="164">
        <v>3485.23193359375</v>
      </c>
    </row>
    <row r="858" spans="1:5">
      <c r="A858" s="115" t="s">
        <v>1720</v>
      </c>
      <c r="B858" s="125" t="s">
        <v>1721</v>
      </c>
      <c r="C858" s="130" t="s">
        <v>1722</v>
      </c>
      <c r="D858" s="158">
        <v>4.4163353741168976E-2</v>
      </c>
      <c r="E858" s="169">
        <v>4.4228117913007736E-2</v>
      </c>
    </row>
    <row r="859" spans="1:5">
      <c r="A859" s="115" t="s">
        <v>1723</v>
      </c>
      <c r="B859" s="125" t="s">
        <v>1724</v>
      </c>
      <c r="C859" s="130" t="s">
        <v>20</v>
      </c>
      <c r="D859" s="151">
        <v>1.0872732400894165</v>
      </c>
      <c r="E859" s="162">
        <v>1.0684554576873779</v>
      </c>
    </row>
    <row r="860" spans="1:5">
      <c r="A860" s="115" t="s">
        <v>1725</v>
      </c>
      <c r="B860" s="125" t="s">
        <v>1726</v>
      </c>
      <c r="C860" s="130" t="s">
        <v>50</v>
      </c>
      <c r="D860" s="151">
        <v>9.3531084060668945</v>
      </c>
      <c r="E860" s="162">
        <v>9.3531084060668945</v>
      </c>
    </row>
    <row r="861" spans="1:5">
      <c r="A861" s="115" t="s">
        <v>1727</v>
      </c>
      <c r="B861" s="125" t="s">
        <v>1728</v>
      </c>
      <c r="C861" s="130" t="s">
        <v>20</v>
      </c>
      <c r="D861" s="156">
        <v>107.64000701904297</v>
      </c>
      <c r="E861" s="167">
        <v>105.77706146240234</v>
      </c>
    </row>
    <row r="862" spans="1:5">
      <c r="A862" s="115" t="s">
        <v>1729</v>
      </c>
      <c r="B862" s="125" t="s">
        <v>1730</v>
      </c>
      <c r="C862" s="130" t="s">
        <v>20</v>
      </c>
      <c r="D862" s="151">
        <v>1.0596303939819336</v>
      </c>
      <c r="E862" s="162">
        <v>1.0407065153121948</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93.285865783691406</v>
      </c>
      <c r="E869" s="163">
        <v>91.657890319824219</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94.345489501953125</v>
      </c>
      <c r="E872" s="163">
        <v>92.698600769042969</v>
      </c>
    </row>
    <row r="873" spans="1:5" ht="30">
      <c r="A873" s="115" t="s">
        <v>1750</v>
      </c>
      <c r="B873" s="125" t="s">
        <v>1751</v>
      </c>
      <c r="C873" s="130" t="s">
        <v>42</v>
      </c>
      <c r="D873" s="152">
        <v>54.318702697753906</v>
      </c>
      <c r="E873" s="163">
        <v>54.318874359130859</v>
      </c>
    </row>
    <row r="874" spans="1:5">
      <c r="A874" s="115" t="s">
        <v>1752</v>
      </c>
      <c r="B874" s="125" t="s">
        <v>1753</v>
      </c>
      <c r="C874" s="130" t="s">
        <v>280</v>
      </c>
      <c r="D874" s="156">
        <v>227.39193725585937</v>
      </c>
      <c r="E874" s="167">
        <v>227.39268493652344</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0.99861246347427368</v>
      </c>
      <c r="E877" s="169">
        <v>0.99858790636062622</v>
      </c>
    </row>
    <row r="878" spans="1:5" ht="30">
      <c r="A878" s="115" t="s">
        <v>1756</v>
      </c>
      <c r="B878" s="125" t="s">
        <v>1757</v>
      </c>
      <c r="C878" s="130"/>
      <c r="D878" s="160">
        <v>1.3874884461984038E-3</v>
      </c>
      <c r="E878" s="171">
        <v>1.4120980631560087E-3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0.38091734051704407</v>
      </c>
      <c r="E881" s="169">
        <v>0.38014805316925049</v>
      </c>
    </row>
    <row r="882" spans="1:5" ht="30">
      <c r="A882" s="115" t="s">
        <v>1760</v>
      </c>
      <c r="B882" s="125" t="s">
        <v>1761</v>
      </c>
      <c r="C882" s="130"/>
      <c r="D882" s="158">
        <v>0.6190827488899231</v>
      </c>
      <c r="E882" s="169">
        <v>0.61985194683074951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0.72319430112838745</v>
      </c>
      <c r="E885" s="169">
        <v>0.72954541444778442</v>
      </c>
    </row>
    <row r="886" spans="1:5" ht="30">
      <c r="A886" s="115" t="s">
        <v>1764</v>
      </c>
      <c r="B886" s="125" t="s">
        <v>1765</v>
      </c>
      <c r="C886" s="130"/>
      <c r="D886" s="158">
        <v>0.27680566906929016</v>
      </c>
      <c r="E886" s="169">
        <v>0.27045455574989319</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12791.4462890625</v>
      </c>
      <c r="E892" s="164">
        <v>12087.779296875</v>
      </c>
    </row>
    <row r="893" spans="1:5" ht="45">
      <c r="A893" s="115" t="s">
        <v>1774</v>
      </c>
      <c r="B893" s="125" t="s">
        <v>1775</v>
      </c>
      <c r="C893" s="130" t="s">
        <v>15</v>
      </c>
      <c r="D893" s="153">
        <v>5087.7744140625</v>
      </c>
      <c r="E893" s="164">
        <v>4808.0703125</v>
      </c>
    </row>
    <row r="894" spans="1:5" ht="45">
      <c r="A894" s="115" t="s">
        <v>1776</v>
      </c>
      <c r="B894" s="125" t="s">
        <v>1777</v>
      </c>
      <c r="C894" s="130" t="s">
        <v>15</v>
      </c>
      <c r="D894" s="153">
        <v>7703.67236328125</v>
      </c>
      <c r="E894" s="164">
        <v>7279.708984375</v>
      </c>
    </row>
    <row r="895" spans="1:5" ht="45">
      <c r="A895" s="115" t="s">
        <v>1778</v>
      </c>
      <c r="B895" s="125" t="s">
        <v>1779</v>
      </c>
      <c r="C895" s="130" t="s">
        <v>15</v>
      </c>
      <c r="D895" s="153">
        <v>5049.89990234375</v>
      </c>
      <c r="E895" s="164">
        <v>4772.27783203125</v>
      </c>
    </row>
    <row r="896" spans="1:5" ht="45">
      <c r="A896" s="115" t="s">
        <v>1780</v>
      </c>
      <c r="B896" s="125" t="s">
        <v>1781</v>
      </c>
      <c r="C896" s="130" t="s">
        <v>15</v>
      </c>
      <c r="D896" s="153">
        <v>7646.32421875</v>
      </c>
      <c r="E896" s="164">
        <v>7225.51708984375</v>
      </c>
    </row>
    <row r="897" spans="1:5" ht="30">
      <c r="A897" s="115" t="s">
        <v>1782</v>
      </c>
      <c r="B897" s="125" t="s">
        <v>1783</v>
      </c>
      <c r="C897" s="130" t="s">
        <v>15</v>
      </c>
      <c r="D897" s="152">
        <v>95.222625732421875</v>
      </c>
      <c r="E897" s="163">
        <v>89.98468017578125</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544.34149169921875</v>
      </c>
      <c r="E936" s="167">
        <v>534.9293212890625</v>
      </c>
    </row>
    <row r="937" spans="1:5">
      <c r="A937" s="115" t="s">
        <v>1863</v>
      </c>
      <c r="B937" s="125" t="s">
        <v>1864</v>
      </c>
      <c r="C937" s="130" t="s">
        <v>15</v>
      </c>
      <c r="D937" s="156">
        <v>528.01129150390625</v>
      </c>
      <c r="E937" s="167">
        <v>518.88140869140625</v>
      </c>
    </row>
    <row r="938" spans="1:5" ht="30">
      <c r="A938" s="115" t="s">
        <v>1865</v>
      </c>
      <c r="B938" s="125" t="s">
        <v>1866</v>
      </c>
      <c r="C938" s="130" t="s">
        <v>15</v>
      </c>
      <c r="D938" s="156">
        <v>566.253173828125</v>
      </c>
      <c r="E938" s="167">
        <v>556.52825927734375</v>
      </c>
    </row>
    <row r="939" spans="1:5">
      <c r="A939" s="115" t="s">
        <v>1867</v>
      </c>
      <c r="B939" s="125" t="s">
        <v>1868</v>
      </c>
      <c r="C939" s="130" t="s">
        <v>20</v>
      </c>
      <c r="D939" s="156">
        <v>109.7005615234375</v>
      </c>
      <c r="E939" s="167">
        <v>107.80373382568359</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6">
        <v>109.7005615234375</v>
      </c>
      <c r="E943" s="167">
        <v>107.80373382568359</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586.03704833984375</v>
      </c>
      <c r="E948" s="167">
        <v>575.97235107421875</v>
      </c>
    </row>
    <row r="949" spans="1:5" ht="30">
      <c r="A949" s="115" t="s">
        <v>1887</v>
      </c>
      <c r="B949" s="125" t="s">
        <v>1888</v>
      </c>
      <c r="C949" s="130" t="s">
        <v>45</v>
      </c>
      <c r="D949" s="152">
        <v>96.143882751464844</v>
      </c>
      <c r="E949" s="163">
        <v>96.132499694824219</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566.253173828125</v>
      </c>
      <c r="E952" s="167">
        <v>556.52825927734375</v>
      </c>
    </row>
    <row r="953" spans="1:5">
      <c r="A953" s="115" t="s">
        <v>1894</v>
      </c>
      <c r="B953" s="125" t="s">
        <v>1895</v>
      </c>
      <c r="C953" s="130" t="s">
        <v>15</v>
      </c>
      <c r="D953" s="156">
        <v>544.34149169921875</v>
      </c>
      <c r="E953" s="167">
        <v>534.9293212890625</v>
      </c>
    </row>
    <row r="954" spans="1:5">
      <c r="A954" s="115" t="s">
        <v>1896</v>
      </c>
      <c r="B954" s="125" t="s">
        <v>1897</v>
      </c>
      <c r="C954" s="130" t="s">
        <v>45</v>
      </c>
      <c r="D954" s="152">
        <v>96.130409240722656</v>
      </c>
      <c r="E954" s="163">
        <v>96.118988037109375</v>
      </c>
    </row>
    <row r="955" spans="1:5">
      <c r="A955" s="115" t="s">
        <v>1898</v>
      </c>
      <c r="B955" s="125" t="s">
        <v>1899</v>
      </c>
      <c r="C955" s="130" t="s">
        <v>15</v>
      </c>
      <c r="D955" s="152">
        <v>21.911672592163086</v>
      </c>
      <c r="E955" s="163">
        <v>21.598934173583984</v>
      </c>
    </row>
    <row r="956" spans="1:5" ht="30">
      <c r="A956" s="115" t="s">
        <v>1900</v>
      </c>
      <c r="B956" s="125" t="s">
        <v>1901</v>
      </c>
      <c r="C956" s="130" t="s">
        <v>15</v>
      </c>
      <c r="D956" s="156">
        <v>563.35986328125</v>
      </c>
      <c r="E956" s="167">
        <v>553.6187744140625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3.5295436382293701</v>
      </c>
    </row>
    <row r="960" spans="1:5" ht="30">
      <c r="A960" s="115" t="s">
        <v>1908</v>
      </c>
      <c r="B960" s="125" t="s">
        <v>1909</v>
      </c>
      <c r="C960" s="130" t="s">
        <v>50</v>
      </c>
      <c r="D960" s="158">
        <v>0.34473255276679993</v>
      </c>
      <c r="E960" s="169">
        <v>0.34473249316215515</v>
      </c>
    </row>
    <row r="961" spans="1:5" ht="30">
      <c r="A961" s="115" t="s">
        <v>1910</v>
      </c>
      <c r="B961" s="125" t="s">
        <v>1911</v>
      </c>
      <c r="C961" s="130" t="s">
        <v>50</v>
      </c>
      <c r="D961" s="158">
        <v>0.34473255276679993</v>
      </c>
      <c r="E961" s="169">
        <v>0.34473249316215515</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75.004478454589844</v>
      </c>
    </row>
    <row r="964" spans="1:5">
      <c r="A964" s="115" t="s">
        <v>1916</v>
      </c>
      <c r="B964" s="125" t="s">
        <v>1917</v>
      </c>
      <c r="C964" s="130" t="s">
        <v>15</v>
      </c>
      <c r="D964" s="152">
        <v>31.896535873413086</v>
      </c>
      <c r="E964" s="163">
        <v>28.249805450439453</v>
      </c>
    </row>
    <row r="965" spans="1:5">
      <c r="A965" s="115" t="s">
        <v>1918</v>
      </c>
      <c r="B965" s="125" t="s">
        <v>1919</v>
      </c>
      <c r="C965" s="130" t="s">
        <v>15</v>
      </c>
      <c r="D965" s="152">
        <v>30.939640045166016</v>
      </c>
      <c r="E965" s="163">
        <v>27.402311325073242</v>
      </c>
    </row>
    <row r="966" spans="1:5" ht="30">
      <c r="A966" s="115" t="s">
        <v>1920</v>
      </c>
      <c r="B966" s="125" t="s">
        <v>1921</v>
      </c>
      <c r="C966" s="130" t="s">
        <v>15</v>
      </c>
      <c r="D966" s="152">
        <v>34.275257110595703</v>
      </c>
      <c r="E966" s="163">
        <v>30.423341751098633</v>
      </c>
    </row>
    <row r="967" spans="1:5">
      <c r="A967" s="115" t="s">
        <v>1922</v>
      </c>
      <c r="B967" s="125" t="s">
        <v>1923</v>
      </c>
      <c r="C967" s="130" t="s">
        <v>20</v>
      </c>
      <c r="D967" s="154">
        <v>2416.015869140625</v>
      </c>
      <c r="E967" s="165">
        <v>2137.73583984375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29.021717071533203</v>
      </c>
    </row>
    <row r="970" spans="1:5">
      <c r="A970" s="115" t="s">
        <v>1928</v>
      </c>
      <c r="B970" s="125" t="s">
        <v>1929</v>
      </c>
      <c r="C970" s="130" t="s">
        <v>280</v>
      </c>
      <c r="D970" s="156">
        <v>104.92920684814453</v>
      </c>
      <c r="E970" s="167">
        <v>121.65361022949219</v>
      </c>
    </row>
    <row r="971" spans="1:5">
      <c r="A971" s="115" t="s">
        <v>1930</v>
      </c>
      <c r="B971" s="125" t="s">
        <v>1931</v>
      </c>
      <c r="C971" s="130" t="s">
        <v>20</v>
      </c>
      <c r="D971" s="154">
        <v>2416.015869140625</v>
      </c>
      <c r="E971" s="165">
        <v>2137.73583984375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29.025154113769531</v>
      </c>
    </row>
    <row r="974" spans="1:5">
      <c r="A974" s="115" t="s">
        <v>1936</v>
      </c>
      <c r="B974" s="125" t="s">
        <v>1937</v>
      </c>
      <c r="C974" s="130" t="s">
        <v>280</v>
      </c>
      <c r="D974" s="156">
        <v>104.97530364990234</v>
      </c>
      <c r="E974" s="167">
        <v>121.69975280761719</v>
      </c>
    </row>
    <row r="975" spans="1:5">
      <c r="A975" s="115" t="s">
        <v>1938</v>
      </c>
      <c r="B975" s="125" t="s">
        <v>1939</v>
      </c>
      <c r="C975" s="130"/>
      <c r="D975" s="122" t="s">
        <v>1330</v>
      </c>
      <c r="E975" s="144" t="s">
        <v>1330</v>
      </c>
    </row>
    <row r="976" spans="1:5">
      <c r="A976" s="115" t="s">
        <v>1940</v>
      </c>
      <c r="B976" s="125" t="s">
        <v>1941</v>
      </c>
      <c r="C976" s="130" t="s">
        <v>15</v>
      </c>
      <c r="D976" s="152">
        <v>35.472774505615234</v>
      </c>
      <c r="E976" s="163">
        <v>31.486278533935547</v>
      </c>
    </row>
    <row r="977" spans="1:5" ht="30">
      <c r="A977" s="115" t="s">
        <v>1942</v>
      </c>
      <c r="B977" s="125" t="s">
        <v>1943</v>
      </c>
      <c r="C977" s="130" t="s">
        <v>45</v>
      </c>
      <c r="D977" s="152">
        <v>93.0841064453125</v>
      </c>
      <c r="E977" s="163">
        <v>92.880569458007812</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34.275257110595703</v>
      </c>
      <c r="E980" s="163">
        <v>30.423341751098633</v>
      </c>
    </row>
    <row r="981" spans="1:5">
      <c r="A981" s="115" t="s">
        <v>1949</v>
      </c>
      <c r="B981" s="125" t="s">
        <v>1950</v>
      </c>
      <c r="C981" s="130" t="s">
        <v>15</v>
      </c>
      <c r="D981" s="152">
        <v>31.896535873413086</v>
      </c>
      <c r="E981" s="163">
        <v>28.249805450439453</v>
      </c>
    </row>
    <row r="982" spans="1:5">
      <c r="A982" s="115" t="s">
        <v>1951</v>
      </c>
      <c r="B982" s="125" t="s">
        <v>1952</v>
      </c>
      <c r="C982" s="130" t="s">
        <v>45</v>
      </c>
      <c r="D982" s="152">
        <v>93.059944152832031</v>
      </c>
      <c r="E982" s="163">
        <v>92.855697631835938</v>
      </c>
    </row>
    <row r="983" spans="1:5">
      <c r="A983" s="115" t="s">
        <v>1953</v>
      </c>
      <c r="B983" s="125" t="s">
        <v>1954</v>
      </c>
      <c r="C983" s="130" t="s">
        <v>15</v>
      </c>
      <c r="D983" s="151">
        <v>2.3787214756011963</v>
      </c>
      <c r="E983" s="162">
        <v>2.1735355854034424</v>
      </c>
    </row>
    <row r="984" spans="1:5" ht="30">
      <c r="A984" s="115" t="s">
        <v>1955</v>
      </c>
      <c r="B984" s="125" t="s">
        <v>1956</v>
      </c>
      <c r="C984" s="130" t="s">
        <v>15</v>
      </c>
      <c r="D984" s="152">
        <v>33.010940551757813</v>
      </c>
      <c r="E984" s="163">
        <v>29.23680305480957</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3.5295436382293701</v>
      </c>
    </row>
    <row r="988" spans="1:5" ht="30">
      <c r="A988" s="115" t="s">
        <v>1963</v>
      </c>
      <c r="B988" s="125" t="s">
        <v>1964</v>
      </c>
      <c r="C988" s="130" t="s">
        <v>50</v>
      </c>
      <c r="D988" s="158">
        <v>0.34473255276679993</v>
      </c>
      <c r="E988" s="169">
        <v>0.34473249316215515</v>
      </c>
    </row>
    <row r="989" spans="1:5" ht="30">
      <c r="A989" s="115" t="s">
        <v>1965</v>
      </c>
      <c r="B989" s="125" t="s">
        <v>1966</v>
      </c>
      <c r="C989" s="130" t="s">
        <v>50</v>
      </c>
      <c r="D989" s="158">
        <v>0.34473255276679993</v>
      </c>
      <c r="E989" s="169">
        <v>0.34473249316215515</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75.004478454589844</v>
      </c>
    </row>
    <row r="992" spans="1:5">
      <c r="A992" s="115" t="s">
        <v>1971</v>
      </c>
      <c r="B992" s="125" t="s">
        <v>1972</v>
      </c>
      <c r="C992" s="130" t="s">
        <v>15</v>
      </c>
      <c r="D992" s="152">
        <v>31.896535873413086</v>
      </c>
      <c r="E992" s="163">
        <v>28.249805450439453</v>
      </c>
    </row>
    <row r="993" spans="1:5" ht="30">
      <c r="A993" s="115" t="s">
        <v>1973</v>
      </c>
      <c r="B993" s="125" t="s">
        <v>1974</v>
      </c>
      <c r="C993" s="130" t="s">
        <v>15</v>
      </c>
      <c r="D993" s="152">
        <v>30.939640045166016</v>
      </c>
      <c r="E993" s="163">
        <v>27.402311325073242</v>
      </c>
    </row>
    <row r="994" spans="1:5" ht="30">
      <c r="A994" s="115" t="s">
        <v>1975</v>
      </c>
      <c r="B994" s="125" t="s">
        <v>1976</v>
      </c>
      <c r="C994" s="130" t="s">
        <v>15</v>
      </c>
      <c r="D994" s="152">
        <v>34.275257110595703</v>
      </c>
      <c r="E994" s="163">
        <v>30.423341751098633</v>
      </c>
    </row>
    <row r="995" spans="1:5">
      <c r="A995" s="115" t="s">
        <v>1977</v>
      </c>
      <c r="B995" s="125" t="s">
        <v>1978</v>
      </c>
      <c r="C995" s="130" t="s">
        <v>20</v>
      </c>
      <c r="D995" s="154">
        <v>2416.015869140625</v>
      </c>
      <c r="E995" s="165">
        <v>2137.73583984375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29.021717071533203</v>
      </c>
    </row>
    <row r="998" spans="1:5">
      <c r="A998" s="115" t="s">
        <v>1983</v>
      </c>
      <c r="B998" s="125" t="s">
        <v>1984</v>
      </c>
      <c r="C998" s="130" t="s">
        <v>280</v>
      </c>
      <c r="D998" s="156">
        <v>104.92920684814453</v>
      </c>
      <c r="E998" s="167">
        <v>121.65361022949219</v>
      </c>
    </row>
    <row r="999" spans="1:5">
      <c r="A999" s="115" t="s">
        <v>1985</v>
      </c>
      <c r="B999" s="125" t="s">
        <v>1986</v>
      </c>
      <c r="C999" s="130" t="s">
        <v>20</v>
      </c>
      <c r="D999" s="154">
        <v>2416.015869140625</v>
      </c>
      <c r="E999" s="165">
        <v>2137.73583984375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29.025154113769531</v>
      </c>
    </row>
    <row r="1002" spans="1:5">
      <c r="A1002" s="115" t="s">
        <v>1991</v>
      </c>
      <c r="B1002" s="125" t="s">
        <v>1992</v>
      </c>
      <c r="C1002" s="130" t="s">
        <v>280</v>
      </c>
      <c r="D1002" s="156">
        <v>104.97530364990234</v>
      </c>
      <c r="E1002" s="167">
        <v>121.69975280761719</v>
      </c>
    </row>
    <row r="1003" spans="1:5">
      <c r="A1003" s="115" t="s">
        <v>1993</v>
      </c>
      <c r="B1003" s="125" t="s">
        <v>1994</v>
      </c>
      <c r="C1003" s="130"/>
      <c r="D1003" s="122" t="s">
        <v>1330</v>
      </c>
      <c r="E1003" s="144" t="s">
        <v>1330</v>
      </c>
    </row>
    <row r="1004" spans="1:5" ht="30">
      <c r="A1004" s="115" t="s">
        <v>1995</v>
      </c>
      <c r="B1004" s="125" t="s">
        <v>1996</v>
      </c>
      <c r="C1004" s="130" t="s">
        <v>15</v>
      </c>
      <c r="D1004" s="152">
        <v>35.472774505615234</v>
      </c>
      <c r="E1004" s="163">
        <v>31.486278533935547</v>
      </c>
    </row>
    <row r="1005" spans="1:5" ht="30">
      <c r="A1005" s="115" t="s">
        <v>1997</v>
      </c>
      <c r="B1005" s="125" t="s">
        <v>1998</v>
      </c>
      <c r="C1005" s="130" t="s">
        <v>45</v>
      </c>
      <c r="D1005" s="152">
        <v>93.0841064453125</v>
      </c>
      <c r="E1005" s="163">
        <v>92.880569458007812</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34.275257110595703</v>
      </c>
      <c r="E1008" s="163">
        <v>30.423341751098633</v>
      </c>
    </row>
    <row r="1009" spans="1:5">
      <c r="A1009" s="115" t="s">
        <v>2004</v>
      </c>
      <c r="B1009" s="125" t="s">
        <v>2005</v>
      </c>
      <c r="C1009" s="130" t="s">
        <v>15</v>
      </c>
      <c r="D1009" s="152">
        <v>31.896535873413086</v>
      </c>
      <c r="E1009" s="163">
        <v>28.249805450439453</v>
      </c>
    </row>
    <row r="1010" spans="1:5">
      <c r="A1010" s="115" t="s">
        <v>2006</v>
      </c>
      <c r="B1010" s="125" t="s">
        <v>2007</v>
      </c>
      <c r="C1010" s="130" t="s">
        <v>45</v>
      </c>
      <c r="D1010" s="152">
        <v>93.059944152832031</v>
      </c>
      <c r="E1010" s="163">
        <v>92.855697631835938</v>
      </c>
    </row>
    <row r="1011" spans="1:5">
      <c r="A1011" s="115" t="s">
        <v>2008</v>
      </c>
      <c r="B1011" s="125" t="s">
        <v>2009</v>
      </c>
      <c r="C1011" s="130" t="s">
        <v>15</v>
      </c>
      <c r="D1011" s="151">
        <v>2.3787214756011963</v>
      </c>
      <c r="E1011" s="162">
        <v>2.1735355854034424</v>
      </c>
    </row>
    <row r="1012" spans="1:5" ht="30">
      <c r="A1012" s="115" t="s">
        <v>2010</v>
      </c>
      <c r="B1012" s="125" t="s">
        <v>2011</v>
      </c>
      <c r="C1012" s="130" t="s">
        <v>15</v>
      </c>
      <c r="D1012" s="152">
        <v>33.010940551757813</v>
      </c>
      <c r="E1012" s="163">
        <v>29.23680305480957</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122.55982208251953</v>
      </c>
      <c r="E1015" s="167">
        <v>122.55982208251953</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75.000091552734375</v>
      </c>
      <c r="E1019" s="163">
        <v>75.000091552734375</v>
      </c>
    </row>
    <row r="1020" spans="1:5">
      <c r="A1020" s="115" t="s">
        <v>2026</v>
      </c>
      <c r="B1020" s="125" t="s">
        <v>2027</v>
      </c>
      <c r="C1020" s="130" t="s">
        <v>15</v>
      </c>
      <c r="D1020" s="152">
        <v>43.294979095458984</v>
      </c>
      <c r="E1020" s="163">
        <v>42.539222717285156</v>
      </c>
    </row>
    <row r="1021" spans="1:5" ht="30">
      <c r="A1021" s="115" t="s">
        <v>2028</v>
      </c>
      <c r="B1021" s="125" t="s">
        <v>2029</v>
      </c>
      <c r="C1021" s="130" t="s">
        <v>15</v>
      </c>
      <c r="D1021" s="152">
        <v>41.996131896972656</v>
      </c>
      <c r="E1021" s="163">
        <v>41.263046264648438</v>
      </c>
    </row>
    <row r="1022" spans="1:5" ht="30">
      <c r="A1022" s="115" t="s">
        <v>2030</v>
      </c>
      <c r="B1022" s="125" t="s">
        <v>2031</v>
      </c>
      <c r="C1022" s="130" t="s">
        <v>15</v>
      </c>
      <c r="D1022" s="152">
        <v>46.284439086914062</v>
      </c>
      <c r="E1022" s="163">
        <v>45.489383697509766</v>
      </c>
    </row>
    <row r="1023" spans="1:5">
      <c r="A1023" s="115" t="s">
        <v>2032</v>
      </c>
      <c r="B1023" s="125" t="s">
        <v>2033</v>
      </c>
      <c r="C1023" s="130" t="s">
        <v>20</v>
      </c>
      <c r="D1023" s="152">
        <v>94.345489501953125</v>
      </c>
      <c r="E1023" s="163">
        <v>92.698600769042969</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54.318706512451172</v>
      </c>
      <c r="E1025" s="163">
        <v>54.318881988525391</v>
      </c>
    </row>
    <row r="1026" spans="1:5">
      <c r="A1026" s="115" t="s">
        <v>2038</v>
      </c>
      <c r="B1026" s="125" t="s">
        <v>2039</v>
      </c>
      <c r="C1026" s="130" t="s">
        <v>280</v>
      </c>
      <c r="D1026" s="156">
        <v>227.39193725585937</v>
      </c>
      <c r="E1026" s="167">
        <v>227.39268493652344</v>
      </c>
    </row>
    <row r="1027" spans="1:5">
      <c r="A1027" s="115" t="s">
        <v>2040</v>
      </c>
      <c r="B1027" s="125" t="s">
        <v>2041</v>
      </c>
      <c r="C1027" s="130" t="s">
        <v>20</v>
      </c>
      <c r="D1027" s="152">
        <v>94.345489501953125</v>
      </c>
      <c r="E1027" s="163">
        <v>92.698600769042969</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54.458881378173828</v>
      </c>
      <c r="E1029" s="163">
        <v>54.459060668945313</v>
      </c>
    </row>
    <row r="1030" spans="1:5">
      <c r="A1030" s="115" t="s">
        <v>2046</v>
      </c>
      <c r="B1030" s="125" t="s">
        <v>2047</v>
      </c>
      <c r="C1030" s="130" t="s">
        <v>280</v>
      </c>
      <c r="D1030" s="156">
        <v>228.994384765625</v>
      </c>
      <c r="E1030" s="167">
        <v>228.99513244628906</v>
      </c>
    </row>
    <row r="1031" spans="1:5">
      <c r="A1031" s="115" t="s">
        <v>2048</v>
      </c>
      <c r="B1031" s="125" t="s">
        <v>2049</v>
      </c>
      <c r="C1031" s="130"/>
      <c r="D1031" s="122" t="s">
        <v>1330</v>
      </c>
      <c r="E1031" s="144" t="s">
        <v>1330</v>
      </c>
    </row>
    <row r="1032" spans="1:5" ht="30">
      <c r="A1032" s="115" t="s">
        <v>2050</v>
      </c>
      <c r="B1032" s="125" t="s">
        <v>2051</v>
      </c>
      <c r="C1032" s="130" t="s">
        <v>15</v>
      </c>
      <c r="D1032" s="152">
        <v>47.901535034179688</v>
      </c>
      <c r="E1032" s="163">
        <v>47.078701019287109</v>
      </c>
    </row>
    <row r="1033" spans="1:5" ht="30">
      <c r="A1033" s="115" t="s">
        <v>2052</v>
      </c>
      <c r="B1033" s="125" t="s">
        <v>2053</v>
      </c>
      <c r="C1033" s="130" t="s">
        <v>45</v>
      </c>
      <c r="D1033" s="152">
        <v>93.5635986328125</v>
      </c>
      <c r="E1033" s="163">
        <v>93.537193298339844</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46.284439086914062</v>
      </c>
      <c r="E1036" s="163">
        <v>45.489383697509766</v>
      </c>
    </row>
    <row r="1037" spans="1:5">
      <c r="A1037" s="115" t="s">
        <v>2059</v>
      </c>
      <c r="B1037" s="125" t="s">
        <v>2060</v>
      </c>
      <c r="C1037" s="130" t="s">
        <v>15</v>
      </c>
      <c r="D1037" s="152">
        <v>43.294979095458984</v>
      </c>
      <c r="E1037" s="163">
        <v>42.539222717285156</v>
      </c>
    </row>
    <row r="1038" spans="1:5">
      <c r="A1038" s="115" t="s">
        <v>2061</v>
      </c>
      <c r="B1038" s="125" t="s">
        <v>2062</v>
      </c>
      <c r="C1038" s="130" t="s">
        <v>45</v>
      </c>
      <c r="D1038" s="152">
        <v>93.541107177734375</v>
      </c>
      <c r="E1038" s="163">
        <v>93.514617919921875</v>
      </c>
    </row>
    <row r="1039" spans="1:5">
      <c r="A1039" s="115" t="s">
        <v>2063</v>
      </c>
      <c r="B1039" s="125" t="s">
        <v>2064</v>
      </c>
      <c r="C1039" s="130" t="s">
        <v>15</v>
      </c>
      <c r="D1039" s="151">
        <v>2.9894607067108154</v>
      </c>
      <c r="E1039" s="162">
        <v>2.950162410736084</v>
      </c>
    </row>
    <row r="1040" spans="1:5" ht="30">
      <c r="A1040" s="115" t="s">
        <v>2065</v>
      </c>
      <c r="B1040" s="125" t="s">
        <v>2066</v>
      </c>
      <c r="C1040" s="130" t="s">
        <v>15</v>
      </c>
      <c r="D1040" s="152">
        <v>44.807628631591797</v>
      </c>
      <c r="E1040" s="163">
        <v>44.025466918945313</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-1.55300572514534E-2</v>
      </c>
      <c r="E1046" s="166">
        <v>0</v>
      </c>
    </row>
    <row r="1047" spans="1:5">
      <c r="A1047" s="115" t="s">
        <v>2082</v>
      </c>
      <c r="B1047" s="125" t="s">
        <v>2083</v>
      </c>
      <c r="C1047" s="130" t="s">
        <v>50</v>
      </c>
      <c r="D1047" s="152">
        <v>84.464256286621094</v>
      </c>
      <c r="E1047" s="163">
        <v>84.337577819824219</v>
      </c>
    </row>
    <row r="1048" spans="1:5">
      <c r="A1048" s="115" t="s">
        <v>2084</v>
      </c>
      <c r="B1048" s="125" t="s">
        <v>2085</v>
      </c>
      <c r="C1048" s="130" t="s">
        <v>42</v>
      </c>
      <c r="D1048" s="156">
        <v>298.80923461914062</v>
      </c>
      <c r="E1048" s="167">
        <v>298.7186279296875</v>
      </c>
    </row>
    <row r="1049" spans="1:5">
      <c r="A1049" s="115" t="s">
        <v>2086</v>
      </c>
      <c r="B1049" s="125" t="s">
        <v>2087</v>
      </c>
      <c r="C1049" s="130" t="s">
        <v>20</v>
      </c>
      <c r="D1049" s="152">
        <v>97.327285766601563</v>
      </c>
      <c r="E1049" s="163">
        <v>95.822105407714844</v>
      </c>
    </row>
    <row r="1050" spans="1:5">
      <c r="A1050" s="115" t="s">
        <v>2088</v>
      </c>
      <c r="B1050" s="125" t="s">
        <v>2089</v>
      </c>
      <c r="C1050" s="130" t="s">
        <v>280</v>
      </c>
      <c r="D1050" s="154">
        <v>2751.80078125</v>
      </c>
      <c r="E1050" s="165">
        <v>2751.99853515625</v>
      </c>
    </row>
    <row r="1051" spans="1:5">
      <c r="A1051" s="115" t="s">
        <v>2090</v>
      </c>
      <c r="B1051" s="125" t="s">
        <v>2091</v>
      </c>
      <c r="C1051" s="130" t="s">
        <v>50</v>
      </c>
      <c r="D1051" s="152">
        <v>84.464256286621094</v>
      </c>
      <c r="E1051" s="163">
        <v>84.337577819824219</v>
      </c>
    </row>
    <row r="1052" spans="1:5">
      <c r="A1052" s="115" t="s">
        <v>2092</v>
      </c>
      <c r="B1052" s="125" t="s">
        <v>2093</v>
      </c>
      <c r="C1052" s="130" t="s">
        <v>42</v>
      </c>
      <c r="D1052" s="156">
        <v>298.82476806640625</v>
      </c>
      <c r="E1052" s="167">
        <v>298.7186279296875</v>
      </c>
    </row>
    <row r="1053" spans="1:5">
      <c r="A1053" s="115" t="s">
        <v>2094</v>
      </c>
      <c r="B1053" s="125" t="s">
        <v>2095</v>
      </c>
      <c r="C1053" s="130" t="s">
        <v>20</v>
      </c>
      <c r="D1053" s="156">
        <v>103.02727508544922</v>
      </c>
      <c r="E1053" s="167">
        <v>101.33380889892578</v>
      </c>
    </row>
    <row r="1054" spans="1:5">
      <c r="A1054" s="115" t="s">
        <v>2096</v>
      </c>
      <c r="B1054" s="125" t="s">
        <v>2097</v>
      </c>
      <c r="C1054" s="130" t="s">
        <v>280</v>
      </c>
      <c r="D1054" s="154">
        <v>2636.212158203125</v>
      </c>
      <c r="E1054" s="165">
        <v>2638.35009765625</v>
      </c>
    </row>
    <row r="1055" spans="1:5">
      <c r="A1055" s="115" t="s">
        <v>2098</v>
      </c>
      <c r="B1055" s="125" t="s">
        <v>2099</v>
      </c>
      <c r="C1055" s="130" t="s">
        <v>20</v>
      </c>
      <c r="D1055" s="151">
        <v>5.7000002861022949</v>
      </c>
      <c r="E1055" s="162">
        <v>5.5117006301879883</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52.142604827880859</v>
      </c>
      <c r="E1062" s="163">
        <v>51.366645812988281</v>
      </c>
    </row>
    <row r="1063" spans="1:5">
      <c r="A1063" s="115" t="s">
        <v>2114</v>
      </c>
      <c r="B1063" s="125" t="s">
        <v>2115</v>
      </c>
      <c r="C1063" s="130" t="s">
        <v>50</v>
      </c>
      <c r="D1063" s="152">
        <v>80.799995422363281</v>
      </c>
      <c r="E1063" s="163">
        <v>80.678802490234375</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6">
        <v>103.02727508544922</v>
      </c>
      <c r="E1065" s="167">
        <v>101.33380889892578</v>
      </c>
    </row>
    <row r="1066" spans="1:5">
      <c r="A1066" s="115" t="s">
        <v>2120</v>
      </c>
      <c r="B1066" s="125" t="s">
        <v>2121</v>
      </c>
      <c r="C1066" s="130" t="s">
        <v>280</v>
      </c>
      <c r="D1066" s="153">
        <v>3297.7587890625</v>
      </c>
      <c r="E1066" s="164">
        <v>3297.933349609375</v>
      </c>
    </row>
    <row r="1067" spans="1:5">
      <c r="A1067" s="115" t="s">
        <v>2122</v>
      </c>
      <c r="B1067" s="125" t="s">
        <v>2123</v>
      </c>
      <c r="C1067" s="130" t="s">
        <v>50</v>
      </c>
      <c r="D1067" s="152">
        <v>80.799995422363281</v>
      </c>
      <c r="E1067" s="163">
        <v>80.678802490234375</v>
      </c>
    </row>
    <row r="1068" spans="1:5">
      <c r="A1068" s="115" t="s">
        <v>2124</v>
      </c>
      <c r="B1068" s="125" t="s">
        <v>2125</v>
      </c>
      <c r="C1068" s="130" t="s">
        <v>42</v>
      </c>
      <c r="D1068" s="156">
        <v>407.86090087890625</v>
      </c>
      <c r="E1068" s="167">
        <v>408.6368408203125</v>
      </c>
    </row>
    <row r="1069" spans="1:5">
      <c r="A1069" s="115" t="s">
        <v>2126</v>
      </c>
      <c r="B1069" s="125" t="s">
        <v>2127</v>
      </c>
      <c r="C1069" s="130" t="s">
        <v>20</v>
      </c>
      <c r="D1069" s="156">
        <v>108.72727966308594</v>
      </c>
      <c r="E1069" s="167">
        <v>106.84551239013672</v>
      </c>
    </row>
    <row r="1070" spans="1:5">
      <c r="A1070" s="115" t="s">
        <v>2128</v>
      </c>
      <c r="B1070" s="125" t="s">
        <v>2129</v>
      </c>
      <c r="C1070" s="130" t="s">
        <v>280</v>
      </c>
      <c r="D1070" s="153">
        <v>3159.6083984375</v>
      </c>
      <c r="E1070" s="164">
        <v>3161.98486328125</v>
      </c>
    </row>
    <row r="1071" spans="1:5">
      <c r="A1071" s="115" t="s">
        <v>2130</v>
      </c>
      <c r="B1071" s="125" t="s">
        <v>2131</v>
      </c>
      <c r="C1071" s="130" t="s">
        <v>20</v>
      </c>
      <c r="D1071" s="151">
        <v>5.7000002861022949</v>
      </c>
      <c r="E1071" s="162">
        <v>5.5117006301879883</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0.72611492872238159</v>
      </c>
      <c r="E1076" s="169">
        <v>0.7388729453086853</v>
      </c>
    </row>
    <row r="1077" spans="1:5" ht="30">
      <c r="A1077" s="115" t="s">
        <v>2142</v>
      </c>
      <c r="B1077" s="125" t="s">
        <v>2143</v>
      </c>
      <c r="C1077" s="130" t="s">
        <v>42</v>
      </c>
      <c r="D1077" s="152">
        <v>28.980569839477539</v>
      </c>
      <c r="E1077" s="163">
        <v>28.967641830444336</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0.96128863096237183</v>
      </c>
      <c r="E1089" s="169">
        <v>0.96128672361373901</v>
      </c>
    </row>
    <row r="1090" spans="1:5" ht="30">
      <c r="A1090" s="115" t="s">
        <v>2164</v>
      </c>
      <c r="B1090" s="125" t="s">
        <v>2165</v>
      </c>
      <c r="C1090" s="130"/>
      <c r="D1090" s="158">
        <v>3.8711279630661011E-2</v>
      </c>
      <c r="E1090" s="169">
        <v>3.8713280111551285E-2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0.91750937700271606</v>
      </c>
      <c r="E1093" s="169">
        <v>0.91733652353286743</v>
      </c>
    </row>
    <row r="1094" spans="1:5" ht="30">
      <c r="A1094" s="115" t="s">
        <v>2168</v>
      </c>
      <c r="B1094" s="125" t="s">
        <v>2169</v>
      </c>
      <c r="C1094" s="130"/>
      <c r="D1094" s="158">
        <v>8.249056339263916E-2</v>
      </c>
      <c r="E1094" s="169">
        <v>8.2663491368293762E-2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0.98156094551086426</v>
      </c>
      <c r="E1097" s="169">
        <v>0.98149305582046509</v>
      </c>
    </row>
    <row r="1098" spans="1:5" ht="30">
      <c r="A1098" s="115" t="s">
        <v>2172</v>
      </c>
      <c r="B1098" s="125" t="s">
        <v>2173</v>
      </c>
      <c r="C1098" s="130"/>
      <c r="D1098" s="158">
        <v>1.8439095467329025E-2</v>
      </c>
      <c r="E1098" s="169">
        <v>1.8506964668631554E-2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0.98856896162033081</v>
      </c>
      <c r="E1101" s="169">
        <v>0.98884248733520508</v>
      </c>
    </row>
    <row r="1102" spans="1:5" ht="30">
      <c r="A1102" s="115" t="s">
        <v>2176</v>
      </c>
      <c r="B1102" s="125" t="s">
        <v>2177</v>
      </c>
      <c r="C1102" s="130"/>
      <c r="D1102" s="158">
        <v>1.1431087739765644E-2</v>
      </c>
      <c r="E1102" s="169">
        <v>1.1157448403537273E-2</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0.95386689901351929</v>
      </c>
      <c r="E1105" s="169">
        <v>0.9538644552230835</v>
      </c>
    </row>
    <row r="1106" spans="1:5" ht="30">
      <c r="A1106" s="115" t="s">
        <v>2180</v>
      </c>
      <c r="B1106" s="125" t="s">
        <v>2181</v>
      </c>
      <c r="C1106" s="130"/>
      <c r="D1106" s="158">
        <v>4.6133067458868027E-2</v>
      </c>
      <c r="E1106" s="169">
        <v>4.6135533601045609E-2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0.95504343509674072</v>
      </c>
      <c r="E1109" s="169">
        <v>0.9550635814666748</v>
      </c>
    </row>
    <row r="1110" spans="1:5" ht="30">
      <c r="A1110" s="115" t="s">
        <v>2184</v>
      </c>
      <c r="B1110" s="125" t="s">
        <v>2185</v>
      </c>
      <c r="C1110" s="130"/>
      <c r="D1110" s="158">
        <v>4.4956620782613754E-2</v>
      </c>
      <c r="E1110" s="169">
        <v>4.4936470687389374E-2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0.10391926020383835</v>
      </c>
      <c r="E1113" s="169">
        <v>0.10225435346364975</v>
      </c>
    </row>
    <row r="1114" spans="1:5" ht="30">
      <c r="A1114" s="115" t="s">
        <v>2188</v>
      </c>
      <c r="B1114" s="125" t="s">
        <v>2189</v>
      </c>
      <c r="C1114" s="130"/>
      <c r="D1114" s="158">
        <v>0.89608073234558105</v>
      </c>
      <c r="E1114" s="169">
        <v>0.89774566888809204</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138.44314575195312</v>
      </c>
      <c r="E1124" s="167">
        <v>115.0025634765625</v>
      </c>
    </row>
    <row r="1125" spans="1:5" ht="45">
      <c r="A1125" s="115" t="s">
        <v>2202</v>
      </c>
      <c r="B1125" s="125" t="s">
        <v>2203</v>
      </c>
      <c r="C1125" s="130" t="s">
        <v>42</v>
      </c>
      <c r="D1125" s="152">
        <v>55.154438018798828</v>
      </c>
      <c r="E1125" s="163">
        <v>55.199806213378906</v>
      </c>
    </row>
    <row r="1126" spans="1:5" ht="45">
      <c r="A1126" s="115" t="s">
        <v>2204</v>
      </c>
      <c r="B1126" s="125" t="s">
        <v>2205</v>
      </c>
      <c r="C1126" s="130" t="s">
        <v>42</v>
      </c>
      <c r="D1126" s="156">
        <v>146.08412170410156</v>
      </c>
      <c r="E1126" s="167">
        <v>146.10581970214844</v>
      </c>
    </row>
    <row r="1127" spans="1:5" ht="30">
      <c r="A1127" s="115" t="s">
        <v>2206</v>
      </c>
      <c r="B1127" s="125" t="s">
        <v>2207</v>
      </c>
      <c r="C1127" s="130" t="s">
        <v>1104</v>
      </c>
      <c r="D1127" s="156">
        <v>832.0927734375</v>
      </c>
      <c r="E1127" s="167">
        <v>783.89398193359375</v>
      </c>
    </row>
    <row r="1128" spans="1:5" ht="30">
      <c r="A1128" s="115" t="s">
        <v>2208</v>
      </c>
      <c r="B1128" s="125" t="s">
        <v>2209</v>
      </c>
      <c r="C1128" s="130" t="s">
        <v>45</v>
      </c>
      <c r="D1128" s="151">
        <v>2.9986772537231445</v>
      </c>
      <c r="E1128" s="162">
        <v>2.9969279766082764</v>
      </c>
    </row>
    <row r="1129" spans="1:5" ht="30">
      <c r="A1129" s="115" t="s">
        <v>2210</v>
      </c>
      <c r="B1129" s="125" t="s">
        <v>2211</v>
      </c>
      <c r="C1129" s="130" t="s">
        <v>45</v>
      </c>
      <c r="D1129" s="152">
        <v>13.399107933044434</v>
      </c>
      <c r="E1129" s="163">
        <v>13.406145095825195</v>
      </c>
    </row>
    <row r="1130" spans="1:5" ht="30">
      <c r="A1130" s="115" t="s">
        <v>2212</v>
      </c>
      <c r="B1130" s="125" t="s">
        <v>2213</v>
      </c>
      <c r="C1130" s="130" t="s">
        <v>45</v>
      </c>
      <c r="D1130" s="152">
        <v>15.663120269775391</v>
      </c>
      <c r="E1130" s="163">
        <v>15.697378158569336</v>
      </c>
    </row>
    <row r="1131" spans="1:5" ht="30">
      <c r="A1131" s="115" t="s">
        <v>2214</v>
      </c>
      <c r="B1131" s="125" t="s">
        <v>2215</v>
      </c>
      <c r="C1131" s="130" t="s">
        <v>45</v>
      </c>
      <c r="D1131" s="152">
        <v>67.130508422851562</v>
      </c>
      <c r="E1131" s="163">
        <v>67.0914306640625</v>
      </c>
    </row>
    <row r="1132" spans="1:5" ht="30">
      <c r="A1132" s="115" t="s">
        <v>2216</v>
      </c>
      <c r="B1132" s="125" t="s">
        <v>2217</v>
      </c>
      <c r="C1132" s="130" t="s">
        <v>45</v>
      </c>
      <c r="D1132" s="158">
        <v>0.80759328603744507</v>
      </c>
      <c r="E1132" s="169">
        <v>0.80712223052978516</v>
      </c>
    </row>
    <row r="1133" spans="1:5" ht="30">
      <c r="A1133" s="115" t="s">
        <v>2218</v>
      </c>
      <c r="B1133" s="125" t="s">
        <v>2219</v>
      </c>
      <c r="C1133" s="130" t="s">
        <v>45</v>
      </c>
      <c r="D1133" s="159">
        <v>9.9700933787971735E-4</v>
      </c>
      <c r="E1133" s="170">
        <v>9.9753518588840961E-4</v>
      </c>
    </row>
    <row r="1134" spans="1:5" ht="45">
      <c r="A1134" s="115" t="s">
        <v>2220</v>
      </c>
      <c r="B1134" s="125" t="s">
        <v>2221</v>
      </c>
      <c r="C1134" s="130" t="s">
        <v>80</v>
      </c>
      <c r="D1134" s="152">
        <v>10.736537933349609</v>
      </c>
      <c r="E1134" s="163">
        <v>10.476425170898437</v>
      </c>
    </row>
    <row r="1135" spans="1:5" ht="45">
      <c r="A1135" s="115" t="s">
        <v>2222</v>
      </c>
      <c r="B1135" s="125" t="s">
        <v>2223</v>
      </c>
      <c r="C1135" s="130" t="s">
        <v>115</v>
      </c>
      <c r="D1135" s="152">
        <v>29.024003982543945</v>
      </c>
      <c r="E1135" s="163">
        <v>29.050067901611328</v>
      </c>
    </row>
    <row r="1136" spans="1:5" ht="45">
      <c r="A1136" s="115" t="s">
        <v>2224</v>
      </c>
      <c r="B1136" s="125" t="s">
        <v>2225</v>
      </c>
      <c r="C1136" s="130"/>
      <c r="D1136" s="152">
        <v>10.154777526855469</v>
      </c>
      <c r="E1136" s="163">
        <v>10.163896560668945</v>
      </c>
    </row>
    <row r="1137" spans="1:5" ht="30">
      <c r="A1137" s="115" t="s">
        <v>2226</v>
      </c>
      <c r="B1137" s="125" t="s">
        <v>2227</v>
      </c>
      <c r="C1137" s="130" t="s">
        <v>20</v>
      </c>
      <c r="D1137" s="160">
        <v>3.2344402279704809E-3</v>
      </c>
      <c r="E1137" s="171">
        <v>3.0443537980318069E-3</v>
      </c>
    </row>
    <row r="1138" spans="1:5" ht="45">
      <c r="A1138" s="115" t="s">
        <v>2228</v>
      </c>
      <c r="B1138" s="125" t="s">
        <v>2229</v>
      </c>
      <c r="C1138" s="130" t="s">
        <v>80</v>
      </c>
      <c r="D1138" s="151">
        <v>9.2479124069213867</v>
      </c>
      <c r="E1138" s="162">
        <v>9.015751838684082</v>
      </c>
    </row>
    <row r="1139" spans="1:5" ht="45">
      <c r="A1139" s="115" t="s">
        <v>2230</v>
      </c>
      <c r="B1139" s="125" t="s">
        <v>2231</v>
      </c>
      <c r="C1139" s="130" t="s">
        <v>115</v>
      </c>
      <c r="D1139" s="152">
        <v>24.99981689453125</v>
      </c>
      <c r="E1139" s="163">
        <v>24.999767303466797</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2.9969279766082764</v>
      </c>
    </row>
    <row r="1145" spans="1:5" ht="30">
      <c r="A1145" s="115" t="s">
        <v>2242</v>
      </c>
      <c r="B1145" s="125" t="s">
        <v>2243</v>
      </c>
      <c r="C1145" s="130" t="s">
        <v>45</v>
      </c>
      <c r="D1145" s="152">
        <v>15.663120269775391</v>
      </c>
      <c r="E1145" s="163">
        <v>15.697378158569336</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6">
        <v>108.72727966308594</v>
      </c>
      <c r="E1162" s="167">
        <v>106.84551239013672</v>
      </c>
    </row>
    <row r="1163" spans="1:5" ht="30">
      <c r="A1163" s="115" t="s">
        <v>2278</v>
      </c>
      <c r="B1163" s="125" t="s">
        <v>2279</v>
      </c>
      <c r="C1163" s="130" t="s">
        <v>50</v>
      </c>
      <c r="D1163" s="152">
        <v>80.799995422363281</v>
      </c>
      <c r="E1163" s="163">
        <v>80.678802490234375</v>
      </c>
    </row>
    <row r="1164" spans="1:5" ht="30">
      <c r="A1164" s="115" t="s">
        <v>2280</v>
      </c>
      <c r="B1164" s="125" t="s">
        <v>2281</v>
      </c>
      <c r="C1164" s="130" t="s">
        <v>280</v>
      </c>
      <c r="D1164" s="153">
        <v>3159.6083984375</v>
      </c>
      <c r="E1164" s="164">
        <v>3161.98486328125</v>
      </c>
    </row>
    <row r="1165" spans="1:5" ht="30">
      <c r="A1165" s="115" t="s">
        <v>2282</v>
      </c>
      <c r="B1165" s="125" t="s">
        <v>2283</v>
      </c>
      <c r="C1165" s="130" t="s">
        <v>42</v>
      </c>
      <c r="D1165" s="156">
        <v>407.86087036132812</v>
      </c>
      <c r="E1165" s="167">
        <v>408.63681030273437</v>
      </c>
    </row>
    <row r="1166" spans="1:5" ht="30">
      <c r="A1166" s="115" t="s">
        <v>2284</v>
      </c>
      <c r="B1166" s="125" t="s">
        <v>2285</v>
      </c>
      <c r="C1166" s="130" t="s">
        <v>20</v>
      </c>
      <c r="D1166" s="156">
        <v>108.72727966308594</v>
      </c>
      <c r="E1166" s="167">
        <v>106.84551239013672</v>
      </c>
    </row>
    <row r="1167" spans="1:5" ht="30">
      <c r="A1167" s="115" t="s">
        <v>2286</v>
      </c>
      <c r="B1167" s="125" t="s">
        <v>2287</v>
      </c>
      <c r="C1167" s="130" t="s">
        <v>50</v>
      </c>
      <c r="D1167" s="152">
        <v>80</v>
      </c>
      <c r="E1167" s="163">
        <v>79.879997253417969</v>
      </c>
    </row>
    <row r="1168" spans="1:5" ht="30">
      <c r="A1168" s="115" t="s">
        <v>2288</v>
      </c>
      <c r="B1168" s="125" t="s">
        <v>2289</v>
      </c>
      <c r="C1168" s="130" t="s">
        <v>42</v>
      </c>
      <c r="D1168" s="156">
        <v>535</v>
      </c>
      <c r="E1168" s="167">
        <v>534.91998291015625</v>
      </c>
    </row>
    <row r="1169" spans="1:5" ht="30">
      <c r="A1169" s="115" t="s">
        <v>2290</v>
      </c>
      <c r="B1169" s="125" t="s">
        <v>2291</v>
      </c>
      <c r="C1169" s="130" t="s">
        <v>280</v>
      </c>
      <c r="D1169" s="153">
        <v>3485.30224609375</v>
      </c>
      <c r="E1169" s="164">
        <v>3485.23193359375</v>
      </c>
    </row>
    <row r="1170" spans="1:5" ht="30">
      <c r="A1170" s="115" t="s">
        <v>2292</v>
      </c>
      <c r="B1170" s="125" t="s">
        <v>2293</v>
      </c>
      <c r="C1170" s="130" t="s">
        <v>20</v>
      </c>
      <c r="D1170" s="156">
        <v>169.37599182128906</v>
      </c>
      <c r="E1170" s="167">
        <v>159.46763610839844</v>
      </c>
    </row>
    <row r="1171" spans="1:5" ht="30">
      <c r="A1171" s="115" t="s">
        <v>2294</v>
      </c>
      <c r="B1171" s="125" t="s">
        <v>2295</v>
      </c>
      <c r="C1171" s="130" t="s">
        <v>20</v>
      </c>
      <c r="D1171" s="158">
        <v>0.59149682521820068</v>
      </c>
      <c r="E1171" s="169">
        <v>0.55723530054092407</v>
      </c>
    </row>
    <row r="1172" spans="1:5" ht="30">
      <c r="A1172" s="115" t="s">
        <v>2296</v>
      </c>
      <c r="B1172" s="125" t="s">
        <v>2297</v>
      </c>
      <c r="C1172" s="130" t="s">
        <v>42</v>
      </c>
      <c r="D1172" s="156">
        <v>839.09979248046875</v>
      </c>
      <c r="E1172" s="167">
        <v>839.09979248046875</v>
      </c>
    </row>
    <row r="1173" spans="1:5" ht="30">
      <c r="A1173" s="115" t="s">
        <v>2298</v>
      </c>
      <c r="B1173" s="125" t="s">
        <v>2299</v>
      </c>
      <c r="C1173" s="130" t="s">
        <v>42</v>
      </c>
      <c r="D1173" s="156">
        <v>672.98492431640625</v>
      </c>
      <c r="E1173" s="167">
        <v>666.5408935546875</v>
      </c>
    </row>
    <row r="1174" spans="1:5" ht="30">
      <c r="A1174" s="115" t="s">
        <v>2300</v>
      </c>
      <c r="B1174" s="125" t="s">
        <v>2301</v>
      </c>
      <c r="C1174" s="130" t="s">
        <v>15</v>
      </c>
      <c r="D1174" s="153">
        <v>9836.7666015625</v>
      </c>
      <c r="E1174" s="164">
        <v>9593.8994140625</v>
      </c>
    </row>
    <row r="1175" spans="1:5" ht="30">
      <c r="A1175" s="115" t="s">
        <v>2302</v>
      </c>
      <c r="B1175" s="125" t="s">
        <v>2303</v>
      </c>
      <c r="C1175" s="130" t="s">
        <v>15</v>
      </c>
      <c r="D1175" s="156">
        <v>270.5111083984375</v>
      </c>
      <c r="E1175" s="167">
        <v>286.85757446289062</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0.79999655485153198</v>
      </c>
      <c r="E1178" s="169">
        <v>0.79880142211914063</v>
      </c>
    </row>
    <row r="1179" spans="1:5" ht="30">
      <c r="A1179" s="115" t="s">
        <v>2310</v>
      </c>
      <c r="B1179" s="125" t="s">
        <v>2311</v>
      </c>
      <c r="C1179" s="130"/>
      <c r="D1179" s="122" t="s">
        <v>1150</v>
      </c>
      <c r="E1179" s="144" t="s">
        <v>1150</v>
      </c>
    </row>
    <row r="1180" spans="1:5" ht="30">
      <c r="A1180" s="115" t="s">
        <v>2312</v>
      </c>
      <c r="B1180" s="125" t="s">
        <v>2313</v>
      </c>
      <c r="C1180" s="130" t="s">
        <v>20</v>
      </c>
      <c r="D1180" s="156">
        <v>103.02727508544922</v>
      </c>
      <c r="E1180" s="167">
        <v>101.33380889892578</v>
      </c>
    </row>
    <row r="1181" spans="1:5" ht="30">
      <c r="A1181" s="115" t="s">
        <v>2314</v>
      </c>
      <c r="B1181" s="125" t="s">
        <v>2315</v>
      </c>
      <c r="C1181" s="130" t="s">
        <v>50</v>
      </c>
      <c r="D1181" s="152">
        <v>84.464271545410156</v>
      </c>
      <c r="E1181" s="163">
        <v>84.33758544921875</v>
      </c>
    </row>
    <row r="1182" spans="1:5" ht="30">
      <c r="A1182" s="115" t="s">
        <v>2316</v>
      </c>
      <c r="B1182" s="125" t="s">
        <v>2317</v>
      </c>
      <c r="C1182" s="130" t="s">
        <v>280</v>
      </c>
      <c r="D1182" s="154">
        <v>2636.212158203125</v>
      </c>
      <c r="E1182" s="165">
        <v>2638.35009765625</v>
      </c>
    </row>
    <row r="1183" spans="1:5" ht="30">
      <c r="A1183" s="115" t="s">
        <v>2318</v>
      </c>
      <c r="B1183" s="125" t="s">
        <v>2319</v>
      </c>
      <c r="C1183" s="130" t="s">
        <v>42</v>
      </c>
      <c r="D1183" s="156">
        <v>298.82473754882812</v>
      </c>
      <c r="E1183" s="167">
        <v>298.71859741210937</v>
      </c>
    </row>
    <row r="1184" spans="1:5" ht="30">
      <c r="A1184" s="115" t="s">
        <v>2320</v>
      </c>
      <c r="B1184" s="125" t="s">
        <v>2321</v>
      </c>
      <c r="C1184" s="130" t="s">
        <v>20</v>
      </c>
      <c r="D1184" s="156">
        <v>103.02727508544922</v>
      </c>
      <c r="E1184" s="167">
        <v>101.33380889892578</v>
      </c>
    </row>
    <row r="1185" spans="1:5" ht="30">
      <c r="A1185" s="115" t="s">
        <v>2322</v>
      </c>
      <c r="B1185" s="125" t="s">
        <v>2323</v>
      </c>
      <c r="C1185" s="130" t="s">
        <v>50</v>
      </c>
      <c r="D1185" s="152">
        <v>83.627998352050781</v>
      </c>
      <c r="E1185" s="163">
        <v>83.502555847167969</v>
      </c>
    </row>
    <row r="1186" spans="1:5" ht="30">
      <c r="A1186" s="115" t="s">
        <v>2324</v>
      </c>
      <c r="B1186" s="125" t="s">
        <v>2325</v>
      </c>
      <c r="C1186" s="130" t="s">
        <v>42</v>
      </c>
      <c r="D1186" s="156">
        <v>391</v>
      </c>
      <c r="E1186" s="167">
        <v>391</v>
      </c>
    </row>
    <row r="1187" spans="1:5" ht="30">
      <c r="A1187" s="115" t="s">
        <v>2326</v>
      </c>
      <c r="B1187" s="125" t="s">
        <v>2327</v>
      </c>
      <c r="C1187" s="130" t="s">
        <v>280</v>
      </c>
      <c r="D1187" s="153">
        <v>3105.969970703125</v>
      </c>
      <c r="E1187" s="164">
        <v>3106.24267578125</v>
      </c>
    </row>
    <row r="1188" spans="1:5" ht="30">
      <c r="A1188" s="115" t="s">
        <v>2328</v>
      </c>
      <c r="B1188" s="125" t="s">
        <v>2329</v>
      </c>
      <c r="C1188" s="130" t="s">
        <v>20</v>
      </c>
      <c r="D1188" s="156">
        <v>169.37599182128906</v>
      </c>
      <c r="E1188" s="167">
        <v>159.46763610839844</v>
      </c>
    </row>
    <row r="1189" spans="1:5" ht="30">
      <c r="A1189" s="115" t="s">
        <v>2330</v>
      </c>
      <c r="B1189" s="125" t="s">
        <v>2331</v>
      </c>
      <c r="C1189" s="130" t="s">
        <v>20</v>
      </c>
      <c r="D1189" s="158">
        <v>0.59149682521820068</v>
      </c>
      <c r="E1189" s="169">
        <v>0.55723530054092407</v>
      </c>
    </row>
    <row r="1190" spans="1:5" ht="30">
      <c r="A1190" s="115" t="s">
        <v>2332</v>
      </c>
      <c r="B1190" s="125" t="s">
        <v>2333</v>
      </c>
      <c r="C1190" s="130" t="s">
        <v>42</v>
      </c>
      <c r="D1190" s="156">
        <v>672.98577880859375</v>
      </c>
      <c r="E1190" s="167">
        <v>666.54168701171875</v>
      </c>
    </row>
    <row r="1191" spans="1:5" ht="30">
      <c r="A1191" s="115" t="s">
        <v>2334</v>
      </c>
      <c r="B1191" s="125" t="s">
        <v>2335</v>
      </c>
      <c r="C1191" s="130" t="s">
        <v>42</v>
      </c>
      <c r="D1191" s="156">
        <v>435.46136474609375</v>
      </c>
      <c r="E1191" s="167">
        <v>418.11795043945312</v>
      </c>
    </row>
    <row r="1192" spans="1:5" ht="30">
      <c r="A1192" s="115" t="s">
        <v>2336</v>
      </c>
      <c r="B1192" s="125" t="s">
        <v>2337</v>
      </c>
      <c r="C1192" s="130" t="s">
        <v>15</v>
      </c>
      <c r="D1192" s="153">
        <v>13444.0537109375</v>
      </c>
      <c r="E1192" s="164">
        <v>13170.57421875</v>
      </c>
    </row>
    <row r="1193" spans="1:5" ht="30">
      <c r="A1193" s="115" t="s">
        <v>2338</v>
      </c>
      <c r="B1193" s="125" t="s">
        <v>2339</v>
      </c>
      <c r="C1193" s="130" t="s">
        <v>15</v>
      </c>
      <c r="D1193" s="156">
        <v>369.71148681640625</v>
      </c>
      <c r="E1193" s="167">
        <v>393.80020141601562</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0.83627927303314209</v>
      </c>
      <c r="E1196" s="169">
        <v>0.83502525091171265</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43.591087341308594</v>
      </c>
      <c r="E1200" s="163">
        <v>43.719032287597656</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98.300559997558594</v>
      </c>
      <c r="E1204" s="163">
        <v>96.78033447265625</v>
      </c>
    </row>
    <row r="1205" spans="1:5">
      <c r="A1205" s="115" t="s">
        <v>2364</v>
      </c>
      <c r="B1205" s="125" t="s">
        <v>2365</v>
      </c>
      <c r="C1205" s="130" t="s">
        <v>50</v>
      </c>
      <c r="D1205" s="152">
        <v>85.308906555175781</v>
      </c>
      <c r="E1205" s="163">
        <v>85.180961608886719</v>
      </c>
    </row>
    <row r="1206" spans="1:5">
      <c r="A1206" s="115" t="s">
        <v>2366</v>
      </c>
      <c r="B1206" s="125" t="s">
        <v>2367</v>
      </c>
      <c r="C1206" s="130" t="s">
        <v>42</v>
      </c>
      <c r="D1206" s="156">
        <v>222.57835388183594</v>
      </c>
      <c r="E1206" s="167">
        <v>222.57913208007813</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84.464256286621094</v>
      </c>
      <c r="E1208" s="163">
        <v>84.337577819824219</v>
      </c>
    </row>
    <row r="1209" spans="1:5">
      <c r="A1209" s="115" t="s">
        <v>2371</v>
      </c>
      <c r="B1209" s="125" t="s">
        <v>2372</v>
      </c>
      <c r="C1209" s="130" t="s">
        <v>42</v>
      </c>
      <c r="D1209" s="156">
        <v>298.82476806640625</v>
      </c>
      <c r="E1209" s="167">
        <v>298.73065185546875</v>
      </c>
    </row>
    <row r="1210" spans="1:5">
      <c r="A1210" s="115" t="s">
        <v>2373</v>
      </c>
      <c r="B1210" s="125" t="s">
        <v>2374</v>
      </c>
      <c r="C1210" s="130" t="s">
        <v>280</v>
      </c>
      <c r="D1210" s="154">
        <v>1338.2022705078125</v>
      </c>
      <c r="E1210" s="165">
        <v>1337.6103515625</v>
      </c>
    </row>
    <row r="1211" spans="1:5">
      <c r="A1211" s="115" t="s">
        <v>2375</v>
      </c>
      <c r="B1211" s="125" t="s">
        <v>2376</v>
      </c>
      <c r="C1211" s="130" t="s">
        <v>20</v>
      </c>
      <c r="D1211" s="158">
        <v>0.97327309846878052</v>
      </c>
      <c r="E1211" s="169">
        <v>0.95822155475616455</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39.041568756103516</v>
      </c>
    </row>
    <row r="1214" spans="1:5">
      <c r="A1214" s="115" t="s">
        <v>2380</v>
      </c>
      <c r="B1214" s="125" t="s">
        <v>2381</v>
      </c>
      <c r="C1214" s="130" t="s">
        <v>280</v>
      </c>
      <c r="D1214" s="156">
        <v>142.6617431640625</v>
      </c>
      <c r="E1214" s="167">
        <v>163.55059814453125</v>
      </c>
    </row>
    <row r="1215" spans="1:5">
      <c r="A1215" s="115" t="s">
        <v>2382</v>
      </c>
      <c r="B1215" s="125" t="s">
        <v>2383</v>
      </c>
      <c r="C1215" s="130" t="s">
        <v>20</v>
      </c>
      <c r="D1215" s="153">
        <v>4832.03173828125</v>
      </c>
      <c r="E1215" s="164">
        <v>4275.4716796875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7.369999885559082</v>
      </c>
      <c r="E1220" s="162">
        <v>7.3589444160461426</v>
      </c>
    </row>
    <row r="1221" spans="1:5" ht="30">
      <c r="A1221" s="115" t="s">
        <v>2394</v>
      </c>
      <c r="B1221" s="125" t="s">
        <v>2395</v>
      </c>
      <c r="C1221" s="130" t="s">
        <v>42</v>
      </c>
      <c r="D1221" s="156">
        <v>501.59292602539062</v>
      </c>
      <c r="E1221" s="167">
        <v>501.5548095703125</v>
      </c>
    </row>
    <row r="1222" spans="1:5" ht="30">
      <c r="A1222" s="115" t="s">
        <v>2396</v>
      </c>
      <c r="B1222" s="125" t="s">
        <v>2397</v>
      </c>
      <c r="C1222" s="130" t="s">
        <v>280</v>
      </c>
      <c r="D1222" s="153">
        <v>3485.30224609375</v>
      </c>
      <c r="E1222" s="164">
        <v>3485.23193359375</v>
      </c>
    </row>
    <row r="1223" spans="1:5" ht="30">
      <c r="A1223" s="115" t="s">
        <v>2398</v>
      </c>
      <c r="B1223" s="125" t="s">
        <v>2399</v>
      </c>
      <c r="C1223" s="130" t="s">
        <v>20</v>
      </c>
      <c r="D1223" s="151">
        <v>2.8093242645263672</v>
      </c>
      <c r="E1223" s="162">
        <v>2.7807796001434326</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29.021734237670898</v>
      </c>
    </row>
    <row r="1226" spans="1:5">
      <c r="A1226" s="115" t="s">
        <v>2402</v>
      </c>
      <c r="B1226" s="125" t="s">
        <v>2403</v>
      </c>
      <c r="C1226" s="130" t="s">
        <v>280</v>
      </c>
      <c r="D1226" s="156">
        <v>104.92920684814453</v>
      </c>
      <c r="E1226" s="167">
        <v>121.65361022949219</v>
      </c>
    </row>
    <row r="1227" spans="1:5">
      <c r="A1227" s="115" t="s">
        <v>2404</v>
      </c>
      <c r="B1227" s="125" t="s">
        <v>552</v>
      </c>
      <c r="C1227" s="130" t="s">
        <v>20</v>
      </c>
      <c r="D1227" s="153">
        <v>4832.03173828125</v>
      </c>
      <c r="E1227" s="164">
        <v>4275.4716796875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50584.390625</v>
      </c>
      <c r="E1231" s="164">
        <v>49704.3828125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24971.7109375</v>
      </c>
      <c r="E1233" s="164">
        <v>24525.96484375</v>
      </c>
    </row>
    <row r="1234" spans="1:5" ht="30">
      <c r="A1234" s="115" t="s">
        <v>2416</v>
      </c>
      <c r="B1234" s="125" t="s">
        <v>2417</v>
      </c>
      <c r="C1234" s="130" t="s">
        <v>45</v>
      </c>
      <c r="D1234" s="152">
        <v>97.684654235839844</v>
      </c>
      <c r="E1234" s="163">
        <v>97.672523498535156</v>
      </c>
    </row>
    <row r="1235" spans="1:5" ht="30">
      <c r="A1235" s="115" t="s">
        <v>2418</v>
      </c>
      <c r="B1235" s="125" t="s">
        <v>2419</v>
      </c>
      <c r="C1235" s="130" t="s">
        <v>15</v>
      </c>
      <c r="D1235" s="152">
        <v>39.3304443359375</v>
      </c>
      <c r="E1235" s="163">
        <v>38.628391265869141</v>
      </c>
    </row>
    <row r="1236" spans="1:5">
      <c r="A1236" s="115" t="s">
        <v>2420</v>
      </c>
      <c r="B1236" s="125" t="s">
        <v>2421</v>
      </c>
      <c r="C1236" s="130" t="s">
        <v>15</v>
      </c>
      <c r="D1236" s="155">
        <v>0</v>
      </c>
      <c r="E1236" s="166">
        <v>0</v>
      </c>
    </row>
    <row r="1237" spans="1:5">
      <c r="A1237" s="115" t="s">
        <v>2422</v>
      </c>
      <c r="B1237" s="125" t="s">
        <v>2423</v>
      </c>
      <c r="C1237" s="130" t="s">
        <v>2424</v>
      </c>
      <c r="D1237" s="152">
        <v>29.133659362792969</v>
      </c>
      <c r="E1237" s="163">
        <v>28.613624572753906</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97.715896606445313</v>
      </c>
      <c r="E1239" s="163">
        <v>97.70391845703125</v>
      </c>
    </row>
    <row r="1240" spans="1:5" ht="30">
      <c r="A1240" s="115" t="s">
        <v>2429</v>
      </c>
      <c r="B1240" s="125" t="s">
        <v>2430</v>
      </c>
      <c r="C1240" s="130" t="s">
        <v>50</v>
      </c>
      <c r="D1240" s="152">
        <v>84</v>
      </c>
      <c r="E1240" s="163">
        <v>83.873992919921875</v>
      </c>
    </row>
    <row r="1241" spans="1:5" ht="30">
      <c r="A1241" s="115" t="s">
        <v>2431</v>
      </c>
      <c r="B1241" s="125" t="s">
        <v>2432</v>
      </c>
      <c r="C1241" s="130" t="s">
        <v>42</v>
      </c>
      <c r="D1241" s="156">
        <v>534.99945068359375</v>
      </c>
      <c r="E1241" s="167">
        <v>534.91937255859375</v>
      </c>
    </row>
    <row r="1242" spans="1:5" ht="30">
      <c r="A1242" s="115" t="s">
        <v>2433</v>
      </c>
      <c r="B1242" s="125" t="s">
        <v>2434</v>
      </c>
      <c r="C1242" s="130" t="s">
        <v>20</v>
      </c>
      <c r="D1242" s="156">
        <v>107.64000701904297</v>
      </c>
      <c r="E1242" s="167">
        <v>105.77705383300781</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26220.294921875</v>
      </c>
      <c r="E1247" s="164">
        <v>25752.26171875</v>
      </c>
    </row>
    <row r="1248" spans="1:5" ht="30">
      <c r="A1248" s="115" t="s">
        <v>2445</v>
      </c>
      <c r="B1248" s="125" t="s">
        <v>2446</v>
      </c>
      <c r="C1248" s="130" t="s">
        <v>45</v>
      </c>
      <c r="D1248" s="152">
        <v>97.715896606445313</v>
      </c>
      <c r="E1248" s="163">
        <v>97.70391845703125</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24971.7109375</v>
      </c>
      <c r="E1251" s="164">
        <v>24525.96484375</v>
      </c>
    </row>
    <row r="1252" spans="1:5">
      <c r="A1252" s="115" t="s">
        <v>2452</v>
      </c>
      <c r="B1252" s="125" t="s">
        <v>2453</v>
      </c>
      <c r="C1252" s="130" t="s">
        <v>15</v>
      </c>
      <c r="D1252" s="153">
        <v>25563.595703125</v>
      </c>
      <c r="E1252" s="164">
        <v>25110.404296875</v>
      </c>
    </row>
    <row r="1253" spans="1:5" ht="30">
      <c r="A1253" s="115" t="s">
        <v>2454</v>
      </c>
      <c r="B1253" s="125" t="s">
        <v>2455</v>
      </c>
      <c r="C1253" s="130" t="s">
        <v>45</v>
      </c>
      <c r="D1253" s="152">
        <v>97.684654235839844</v>
      </c>
      <c r="E1253" s="163">
        <v>97.672523498535156</v>
      </c>
    </row>
    <row r="1254" spans="1:5">
      <c r="A1254" s="115" t="s">
        <v>2456</v>
      </c>
      <c r="B1254" s="125" t="s">
        <v>2457</v>
      </c>
      <c r="C1254" s="130" t="s">
        <v>15</v>
      </c>
      <c r="D1254" s="156">
        <v>591.88427734375</v>
      </c>
      <c r="E1254" s="167">
        <v>584.43988037109375</v>
      </c>
    </row>
    <row r="1255" spans="1:5" ht="30">
      <c r="A1255" s="115" t="s">
        <v>2458</v>
      </c>
      <c r="B1255" s="125" t="s">
        <v>2459</v>
      </c>
      <c r="C1255" s="130" t="s">
        <v>15</v>
      </c>
      <c r="D1255" s="156">
        <v>520.01641845703125</v>
      </c>
      <c r="E1255" s="167">
        <v>513.484619140625</v>
      </c>
    </row>
    <row r="1256" spans="1:5">
      <c r="A1256" s="115" t="s">
        <v>2460</v>
      </c>
      <c r="B1256" s="125" t="s">
        <v>2461</v>
      </c>
      <c r="C1256" s="130" t="s">
        <v>15</v>
      </c>
      <c r="D1256" s="152">
        <v>71.867843627929688</v>
      </c>
      <c r="E1256" s="163">
        <v>70.955230712890625</v>
      </c>
    </row>
    <row r="1257" spans="1:5">
      <c r="A1257" s="115" t="s">
        <v>2462</v>
      </c>
      <c r="B1257" s="125" t="s">
        <v>2463</v>
      </c>
      <c r="C1257" s="130" t="s">
        <v>39</v>
      </c>
      <c r="D1257" s="151">
        <v>6.716362476348877</v>
      </c>
      <c r="E1257" s="162">
        <v>6.6778411865234375</v>
      </c>
    </row>
    <row r="1258" spans="1:5">
      <c r="A1258" s="115" t="s">
        <v>2464</v>
      </c>
      <c r="B1258" s="125" t="s">
        <v>2465</v>
      </c>
      <c r="C1258" s="130" t="s">
        <v>39</v>
      </c>
      <c r="D1258" s="151">
        <v>3.0433976650238037</v>
      </c>
      <c r="E1258" s="162">
        <v>3.0260405540466309</v>
      </c>
    </row>
    <row r="1259" spans="1:5">
      <c r="A1259" s="115" t="s">
        <v>2466</v>
      </c>
      <c r="B1259" s="125" t="s">
        <v>2467</v>
      </c>
      <c r="C1259" s="130" t="s">
        <v>1474</v>
      </c>
      <c r="D1259" s="153">
        <v>50797.33203125</v>
      </c>
      <c r="E1259" s="164">
        <v>50000.41796875</v>
      </c>
    </row>
    <row r="1260" spans="1:5">
      <c r="A1260" s="115" t="s">
        <v>2468</v>
      </c>
      <c r="B1260" s="125" t="s">
        <v>2469</v>
      </c>
      <c r="C1260" s="130" t="s">
        <v>39</v>
      </c>
      <c r="D1260" s="151">
        <v>7.1393857002258301</v>
      </c>
      <c r="E1260" s="162">
        <v>7.1081686019897461</v>
      </c>
    </row>
    <row r="1261" spans="1:5">
      <c r="A1261" s="115" t="s">
        <v>2470</v>
      </c>
      <c r="B1261" s="125" t="s">
        <v>2471</v>
      </c>
      <c r="C1261" s="130" t="s">
        <v>39</v>
      </c>
      <c r="D1261" s="151">
        <v>2.7866687774658203</v>
      </c>
      <c r="E1261" s="162">
        <v>2.7779147624969482</v>
      </c>
    </row>
    <row r="1262" spans="1:5">
      <c r="A1262" s="115" t="s">
        <v>2472</v>
      </c>
      <c r="B1262" s="125" t="s">
        <v>2473</v>
      </c>
      <c r="C1262" s="130" t="s">
        <v>1474</v>
      </c>
      <c r="D1262" s="153">
        <v>59344.8125</v>
      </c>
      <c r="E1262" s="164">
        <v>58590.1171875</v>
      </c>
    </row>
    <row r="1263" spans="1:5" ht="30">
      <c r="A1263" s="115" t="s">
        <v>2474</v>
      </c>
      <c r="B1263" s="125" t="s">
        <v>2475</v>
      </c>
      <c r="C1263" s="130" t="s">
        <v>39</v>
      </c>
      <c r="D1263" s="152">
        <v>13.855748176574707</v>
      </c>
      <c r="E1263" s="163">
        <v>13.786009788513184</v>
      </c>
    </row>
    <row r="1264" spans="1:5" ht="30">
      <c r="A1264" s="115" t="s">
        <v>2476</v>
      </c>
      <c r="B1264" s="125" t="s">
        <v>2477</v>
      </c>
      <c r="C1264" s="130" t="s">
        <v>39</v>
      </c>
      <c r="D1264" s="151">
        <v>3.0433976650238037</v>
      </c>
      <c r="E1264" s="162">
        <v>3.0260405540466309</v>
      </c>
    </row>
    <row r="1265" spans="1:5" ht="30">
      <c r="A1265" s="115" t="s">
        <v>2478</v>
      </c>
      <c r="B1265" s="125" t="s">
        <v>2479</v>
      </c>
      <c r="C1265" s="130" t="s">
        <v>1474</v>
      </c>
      <c r="D1265" s="153">
        <v>110142.1484375</v>
      </c>
      <c r="E1265" s="164">
        <v>108590.53125</v>
      </c>
    </row>
    <row r="1266" spans="1:5">
      <c r="A1266" s="115" t="s">
        <v>2480</v>
      </c>
      <c r="B1266" s="125" t="s">
        <v>2481</v>
      </c>
      <c r="C1266" s="130" t="s">
        <v>39</v>
      </c>
      <c r="D1266" s="152">
        <v>15.707703590393066</v>
      </c>
      <c r="E1266" s="163">
        <v>15.628983497619629</v>
      </c>
    </row>
    <row r="1267" spans="1:5">
      <c r="A1267" s="115" t="s">
        <v>2482</v>
      </c>
      <c r="B1267" s="125" t="s">
        <v>2483</v>
      </c>
      <c r="C1267" s="130" t="s">
        <v>39</v>
      </c>
      <c r="D1267" s="151">
        <v>3.6520769596099854</v>
      </c>
      <c r="E1267" s="162">
        <v>3.6312487125396729</v>
      </c>
    </row>
    <row r="1268" spans="1:5" ht="30">
      <c r="A1268" s="115" t="s">
        <v>2484</v>
      </c>
      <c r="B1268" s="125" t="s">
        <v>2485</v>
      </c>
      <c r="C1268" s="130" t="s">
        <v>833</v>
      </c>
      <c r="D1268" s="153">
        <v>8231703.5</v>
      </c>
      <c r="E1268" s="164">
        <v>8155452</v>
      </c>
    </row>
    <row r="1269" spans="1:5" ht="30">
      <c r="A1269" s="115" t="s">
        <v>2486</v>
      </c>
      <c r="B1269" s="125" t="s">
        <v>2487</v>
      </c>
      <c r="C1269" s="130" t="s">
        <v>833</v>
      </c>
      <c r="D1269" s="153">
        <v>9943867</v>
      </c>
      <c r="E1269" s="164">
        <v>9847378</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80</v>
      </c>
      <c r="E1272" s="163">
        <v>79.879997253417969</v>
      </c>
    </row>
    <row r="1273" spans="1:5" ht="30">
      <c r="A1273" s="115" t="s">
        <v>2495</v>
      </c>
      <c r="B1273" s="125" t="s">
        <v>2496</v>
      </c>
      <c r="C1273" s="130" t="s">
        <v>50</v>
      </c>
      <c r="D1273" s="152">
        <v>80</v>
      </c>
      <c r="E1273" s="163">
        <v>79.879997253417969</v>
      </c>
    </row>
    <row r="1274" spans="1:5" ht="30">
      <c r="A1274" s="115" t="s">
        <v>2497</v>
      </c>
      <c r="B1274" s="125" t="s">
        <v>2498</v>
      </c>
      <c r="C1274" s="130" t="s">
        <v>42</v>
      </c>
      <c r="D1274" s="156">
        <v>534.99945068359375</v>
      </c>
      <c r="E1274" s="167">
        <v>534.9193115234375</v>
      </c>
    </row>
    <row r="1275" spans="1:5" ht="30">
      <c r="A1275" s="115" t="s">
        <v>2499</v>
      </c>
      <c r="B1275" s="125" t="s">
        <v>2500</v>
      </c>
      <c r="C1275" s="130" t="s">
        <v>20</v>
      </c>
      <c r="D1275" s="156">
        <v>107.64000701904297</v>
      </c>
      <c r="E1275" s="167">
        <v>105.77705383300781</v>
      </c>
    </row>
    <row r="1276" spans="1:5" ht="30">
      <c r="A1276" s="115" t="s">
        <v>2501</v>
      </c>
      <c r="B1276" s="125" t="s">
        <v>2502</v>
      </c>
      <c r="C1276" s="130" t="s">
        <v>280</v>
      </c>
      <c r="D1276" s="153">
        <v>3485.30224609375</v>
      </c>
      <c r="E1276" s="164">
        <v>3485.23193359375</v>
      </c>
    </row>
    <row r="1277" spans="1:5" ht="30">
      <c r="A1277" s="115" t="s">
        <v>2503</v>
      </c>
      <c r="B1277" s="125" t="s">
        <v>2504</v>
      </c>
      <c r="C1277" s="130" t="s">
        <v>50</v>
      </c>
      <c r="D1277" s="152">
        <v>78.399993896484375</v>
      </c>
      <c r="E1277" s="163">
        <v>78.282402038574219</v>
      </c>
    </row>
    <row r="1278" spans="1:5" ht="30">
      <c r="A1278" s="115" t="s">
        <v>2505</v>
      </c>
      <c r="B1278" s="125" t="s">
        <v>2506</v>
      </c>
      <c r="C1278" s="130" t="s">
        <v>20</v>
      </c>
      <c r="D1278" s="156">
        <v>104.44953155517578</v>
      </c>
      <c r="E1278" s="167">
        <v>102.61899566650391</v>
      </c>
    </row>
    <row r="1279" spans="1:5" ht="30">
      <c r="A1279" s="115" t="s">
        <v>2507</v>
      </c>
      <c r="B1279" s="125" t="s">
        <v>2508</v>
      </c>
      <c r="C1279" s="130" t="s">
        <v>280</v>
      </c>
      <c r="D1279" s="153">
        <v>3485.30224609375</v>
      </c>
      <c r="E1279" s="164">
        <v>3485.23193359375</v>
      </c>
    </row>
    <row r="1280" spans="1:5" ht="45">
      <c r="A1280" s="115" t="s">
        <v>2509</v>
      </c>
      <c r="B1280" s="125" t="s">
        <v>2510</v>
      </c>
      <c r="C1280" s="130" t="s">
        <v>50</v>
      </c>
      <c r="D1280" s="152">
        <v>28.649997711181641</v>
      </c>
      <c r="E1280" s="163">
        <v>28.607027053833008</v>
      </c>
    </row>
    <row r="1281" spans="1:5" ht="45">
      <c r="A1281" s="115" t="s">
        <v>2511</v>
      </c>
      <c r="B1281" s="125" t="s">
        <v>2512</v>
      </c>
      <c r="C1281" s="130" t="s">
        <v>280</v>
      </c>
      <c r="D1281" s="153">
        <v>3203.49951171875</v>
      </c>
      <c r="E1281" s="164">
        <v>3203.500244140625</v>
      </c>
    </row>
    <row r="1282" spans="1:5" ht="30">
      <c r="A1282" s="115" t="s">
        <v>2513</v>
      </c>
      <c r="B1282" s="125" t="s">
        <v>2514</v>
      </c>
      <c r="C1282" s="130" t="s">
        <v>50</v>
      </c>
      <c r="D1282" s="152">
        <v>28.649999618530273</v>
      </c>
      <c r="E1282" s="163">
        <v>28.607025146484375</v>
      </c>
    </row>
    <row r="1283" spans="1:5" ht="30">
      <c r="A1283" s="115" t="s">
        <v>2515</v>
      </c>
      <c r="B1283" s="125" t="s">
        <v>2516</v>
      </c>
      <c r="C1283" s="130" t="s">
        <v>42</v>
      </c>
      <c r="D1283" s="156">
        <v>386.648193359375</v>
      </c>
      <c r="E1283" s="167">
        <v>386.6146240234375</v>
      </c>
    </row>
    <row r="1284" spans="1:5" ht="30">
      <c r="A1284" s="115" t="s">
        <v>2517</v>
      </c>
      <c r="B1284" s="125" t="s">
        <v>2518</v>
      </c>
      <c r="C1284" s="130" t="s">
        <v>20</v>
      </c>
      <c r="D1284" s="156">
        <v>104.44953155517578</v>
      </c>
      <c r="E1284" s="167">
        <v>102.61899566650391</v>
      </c>
    </row>
    <row r="1285" spans="1:5" ht="30">
      <c r="A1285" s="115" t="s">
        <v>2519</v>
      </c>
      <c r="B1285" s="125" t="s">
        <v>2520</v>
      </c>
      <c r="C1285" s="130" t="s">
        <v>280</v>
      </c>
      <c r="D1285" s="153">
        <v>3203.49951171875</v>
      </c>
      <c r="E1285" s="164">
        <v>3203.500244140625</v>
      </c>
    </row>
    <row r="1286" spans="1:5" ht="30">
      <c r="A1286" s="115" t="s">
        <v>2521</v>
      </c>
      <c r="B1286" s="125" t="s">
        <v>2522</v>
      </c>
      <c r="C1286" s="130" t="s">
        <v>154</v>
      </c>
      <c r="D1286" s="151">
        <v>2.9549453258514404</v>
      </c>
      <c r="E1286" s="162">
        <v>2.9075431823730469</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3.2941347453743219E-3</v>
      </c>
      <c r="E1289" s="171">
        <v>3.2412067521363497E-3</v>
      </c>
    </row>
    <row r="1290" spans="1:5" ht="30">
      <c r="A1290" s="115" t="s">
        <v>2529</v>
      </c>
      <c r="B1290" s="125" t="s">
        <v>2530</v>
      </c>
      <c r="C1290" s="130"/>
      <c r="D1290" s="151">
        <v>2.7364747524261475</v>
      </c>
      <c r="E1290" s="162">
        <v>2.7364747524261475</v>
      </c>
    </row>
    <row r="1291" spans="1:5" ht="30">
      <c r="A1291" s="115" t="s">
        <v>2531</v>
      </c>
      <c r="B1291" s="125" t="s">
        <v>2532</v>
      </c>
      <c r="C1291" s="130" t="s">
        <v>45</v>
      </c>
      <c r="D1291" s="152">
        <v>87.174652099609375</v>
      </c>
      <c r="E1291" s="163">
        <v>87.15435791015625</v>
      </c>
    </row>
    <row r="1292" spans="1:5" ht="30">
      <c r="A1292" s="115" t="s">
        <v>2533</v>
      </c>
      <c r="B1292" s="125" t="s">
        <v>2534</v>
      </c>
      <c r="C1292" s="130" t="s">
        <v>45</v>
      </c>
      <c r="D1292" s="152">
        <v>86.707191467285156</v>
      </c>
      <c r="E1292" s="163">
        <v>86.688522338867187</v>
      </c>
    </row>
    <row r="1293" spans="1:5" ht="30">
      <c r="A1293" s="115" t="s">
        <v>2535</v>
      </c>
      <c r="B1293" s="125" t="s">
        <v>2536</v>
      </c>
      <c r="C1293" s="130" t="s">
        <v>45</v>
      </c>
      <c r="D1293" s="152">
        <v>88.248023986816406</v>
      </c>
      <c r="E1293" s="163">
        <v>88.229080200195313</v>
      </c>
    </row>
    <row r="1294" spans="1:5" ht="30">
      <c r="A1294" s="115" t="s">
        <v>2537</v>
      </c>
      <c r="B1294" s="125" t="s">
        <v>2538</v>
      </c>
      <c r="C1294" s="130" t="s">
        <v>15</v>
      </c>
      <c r="D1294" s="153">
        <v>8176.2861328125</v>
      </c>
      <c r="E1294" s="164">
        <v>8030.96044921875</v>
      </c>
    </row>
    <row r="1295" spans="1:5" ht="30">
      <c r="A1295" s="115" t="s">
        <v>2539</v>
      </c>
      <c r="B1295" s="125" t="s">
        <v>2540</v>
      </c>
      <c r="C1295" s="130" t="s">
        <v>15</v>
      </c>
      <c r="D1295" s="153">
        <v>7767.47216796875</v>
      </c>
      <c r="E1295" s="164">
        <v>7629.41259765625</v>
      </c>
    </row>
    <row r="1296" spans="1:5" ht="30">
      <c r="A1296" s="115" t="s">
        <v>2541</v>
      </c>
      <c r="B1296" s="125" t="s">
        <v>2542</v>
      </c>
      <c r="C1296" s="130" t="s">
        <v>15</v>
      </c>
      <c r="D1296" s="156">
        <v>408.81439208984375</v>
      </c>
      <c r="E1296" s="167">
        <v>401.54812622070312</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28.649999618530273</v>
      </c>
      <c r="E1299" s="163">
        <v>28.607025146484375</v>
      </c>
    </row>
    <row r="1300" spans="1:5" ht="30">
      <c r="A1300" s="115" t="s">
        <v>2549</v>
      </c>
      <c r="B1300" s="125" t="s">
        <v>2550</v>
      </c>
      <c r="C1300" s="130" t="s">
        <v>50</v>
      </c>
      <c r="D1300" s="152">
        <v>28.649999618530273</v>
      </c>
      <c r="E1300" s="163">
        <v>28.607025146484375</v>
      </c>
    </row>
    <row r="1301" spans="1:5" ht="30">
      <c r="A1301" s="115" t="s">
        <v>2551</v>
      </c>
      <c r="B1301" s="125" t="s">
        <v>2552</v>
      </c>
      <c r="C1301" s="130" t="s">
        <v>42</v>
      </c>
      <c r="D1301" s="156">
        <v>386.648193359375</v>
      </c>
      <c r="E1301" s="167">
        <v>386.6146240234375</v>
      </c>
    </row>
    <row r="1302" spans="1:5" ht="30">
      <c r="A1302" s="115" t="s">
        <v>2553</v>
      </c>
      <c r="B1302" s="125" t="s">
        <v>2554</v>
      </c>
      <c r="C1302" s="130" t="s">
        <v>20</v>
      </c>
      <c r="D1302" s="152">
        <v>95.83343505859375</v>
      </c>
      <c r="E1302" s="163">
        <v>94.136146545410156</v>
      </c>
    </row>
    <row r="1303" spans="1:5" ht="30">
      <c r="A1303" s="115" t="s">
        <v>2555</v>
      </c>
      <c r="B1303" s="125" t="s">
        <v>2556</v>
      </c>
      <c r="C1303" s="130" t="s">
        <v>280</v>
      </c>
      <c r="D1303" s="153">
        <v>3203.49951171875</v>
      </c>
      <c r="E1303" s="164">
        <v>3203.500244140625</v>
      </c>
    </row>
    <row r="1304" spans="1:5" ht="30">
      <c r="A1304" s="115" t="s">
        <v>2557</v>
      </c>
      <c r="B1304" s="125" t="s">
        <v>2558</v>
      </c>
      <c r="C1304" s="130" t="s">
        <v>50</v>
      </c>
      <c r="D1304" s="152">
        <v>28.076999664306641</v>
      </c>
      <c r="E1304" s="163">
        <v>28.034885406494141</v>
      </c>
    </row>
    <row r="1305" spans="1:5" ht="30">
      <c r="A1305" s="115" t="s">
        <v>2559</v>
      </c>
      <c r="B1305" s="125" t="s">
        <v>2560</v>
      </c>
      <c r="C1305" s="130" t="s">
        <v>20</v>
      </c>
      <c r="D1305" s="152">
        <v>95.83343505859375</v>
      </c>
      <c r="E1305" s="163">
        <v>94.136146545410156</v>
      </c>
    </row>
    <row r="1306" spans="1:5" ht="30">
      <c r="A1306" s="115" t="s">
        <v>2561</v>
      </c>
      <c r="B1306" s="125" t="s">
        <v>2562</v>
      </c>
      <c r="C1306" s="130" t="s">
        <v>280</v>
      </c>
      <c r="D1306" s="153">
        <v>3203.49951171875</v>
      </c>
      <c r="E1306" s="164">
        <v>3203.500244140625</v>
      </c>
    </row>
    <row r="1307" spans="1:5" ht="45">
      <c r="A1307" s="115" t="s">
        <v>2563</v>
      </c>
      <c r="B1307" s="125" t="s">
        <v>2564</v>
      </c>
      <c r="C1307" s="130" t="s">
        <v>50</v>
      </c>
      <c r="D1307" s="152">
        <v>14.369998931884766</v>
      </c>
      <c r="E1307" s="163">
        <v>14.348444938659668</v>
      </c>
    </row>
    <row r="1308" spans="1:5" ht="45">
      <c r="A1308" s="115" t="s">
        <v>2565</v>
      </c>
      <c r="B1308" s="125" t="s">
        <v>2566</v>
      </c>
      <c r="C1308" s="130" t="s">
        <v>280</v>
      </c>
      <c r="D1308" s="153">
        <v>3039.9990234375</v>
      </c>
      <c r="E1308" s="164">
        <v>3040</v>
      </c>
    </row>
    <row r="1309" spans="1:5" ht="30">
      <c r="A1309" s="115" t="s">
        <v>2567</v>
      </c>
      <c r="B1309" s="125" t="s">
        <v>2568</v>
      </c>
      <c r="C1309" s="130" t="s">
        <v>50</v>
      </c>
      <c r="D1309" s="152">
        <v>14.369999885559082</v>
      </c>
      <c r="E1309" s="163">
        <v>14.348444938659668</v>
      </c>
    </row>
    <row r="1310" spans="1:5" ht="30">
      <c r="A1310" s="115" t="s">
        <v>2569</v>
      </c>
      <c r="B1310" s="125" t="s">
        <v>2570</v>
      </c>
      <c r="C1310" s="130" t="s">
        <v>42</v>
      </c>
      <c r="D1310" s="156">
        <v>300.00079345703125</v>
      </c>
      <c r="E1310" s="167">
        <v>299.974609375</v>
      </c>
    </row>
    <row r="1311" spans="1:5" ht="30">
      <c r="A1311" s="115" t="s">
        <v>2571</v>
      </c>
      <c r="B1311" s="125" t="s">
        <v>2572</v>
      </c>
      <c r="C1311" s="130" t="s">
        <v>20</v>
      </c>
      <c r="D1311" s="152">
        <v>95.83343505859375</v>
      </c>
      <c r="E1311" s="163">
        <v>94.136146545410156</v>
      </c>
    </row>
    <row r="1312" spans="1:5" ht="30">
      <c r="A1312" s="115" t="s">
        <v>2573</v>
      </c>
      <c r="B1312" s="125" t="s">
        <v>2574</v>
      </c>
      <c r="C1312" s="130" t="s">
        <v>280</v>
      </c>
      <c r="D1312" s="153">
        <v>3039.9990234375</v>
      </c>
      <c r="E1312" s="164">
        <v>3040</v>
      </c>
    </row>
    <row r="1313" spans="1:5" ht="30">
      <c r="A1313" s="115" t="s">
        <v>2575</v>
      </c>
      <c r="B1313" s="125" t="s">
        <v>2576</v>
      </c>
      <c r="C1313" s="130" t="s">
        <v>154</v>
      </c>
      <c r="D1313" s="151">
        <v>4.7234678268432617</v>
      </c>
      <c r="E1313" s="162">
        <v>4.6468091011047363</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7.6696197502315044E-3</v>
      </c>
      <c r="E1316" s="171">
        <v>7.5451317243278027E-3</v>
      </c>
    </row>
    <row r="1317" spans="1:5" ht="30">
      <c r="A1317" s="115" t="s">
        <v>2583</v>
      </c>
      <c r="B1317" s="125" t="s">
        <v>2584</v>
      </c>
      <c r="C1317" s="130"/>
      <c r="D1317" s="151">
        <v>1.953862190246582</v>
      </c>
      <c r="E1317" s="162">
        <v>1.9538623094558716</v>
      </c>
    </row>
    <row r="1318" spans="1:5" ht="30">
      <c r="A1318" s="115" t="s">
        <v>2585</v>
      </c>
      <c r="B1318" s="125" t="s">
        <v>2586</v>
      </c>
      <c r="C1318" s="130" t="s">
        <v>45</v>
      </c>
      <c r="D1318" s="152">
        <v>89.571609497070313</v>
      </c>
      <c r="E1318" s="163">
        <v>89.571372985839844</v>
      </c>
    </row>
    <row r="1319" spans="1:5" ht="30">
      <c r="A1319" s="115" t="s">
        <v>2587</v>
      </c>
      <c r="B1319" s="125" t="s">
        <v>2588</v>
      </c>
      <c r="C1319" s="130" t="s">
        <v>45</v>
      </c>
      <c r="D1319" s="152">
        <v>87.674453735351563</v>
      </c>
      <c r="E1319" s="163">
        <v>87.673789978027344</v>
      </c>
    </row>
    <row r="1320" spans="1:5" ht="30">
      <c r="A1320" s="115" t="s">
        <v>2589</v>
      </c>
      <c r="B1320" s="125" t="s">
        <v>2590</v>
      </c>
      <c r="C1320" s="130" t="s">
        <v>45</v>
      </c>
      <c r="D1320" s="152">
        <v>90.110115051269531</v>
      </c>
      <c r="E1320" s="163">
        <v>90.109550476074219</v>
      </c>
    </row>
    <row r="1321" spans="1:5" ht="30">
      <c r="A1321" s="115" t="s">
        <v>2591</v>
      </c>
      <c r="B1321" s="125" t="s">
        <v>2592</v>
      </c>
      <c r="C1321" s="130" t="s">
        <v>15</v>
      </c>
      <c r="D1321" s="153">
        <v>4352.5126953125</v>
      </c>
      <c r="E1321" s="164">
        <v>4275.4267578125</v>
      </c>
    </row>
    <row r="1322" spans="1:5" ht="30">
      <c r="A1322" s="115" t="s">
        <v>2593</v>
      </c>
      <c r="B1322" s="125" t="s">
        <v>2594</v>
      </c>
      <c r="C1322" s="130" t="s">
        <v>15</v>
      </c>
      <c r="D1322" s="153">
        <v>4134.88720703125</v>
      </c>
      <c r="E1322" s="164">
        <v>4061.6552734375</v>
      </c>
    </row>
    <row r="1323" spans="1:5" ht="30">
      <c r="A1323" s="115" t="s">
        <v>2595</v>
      </c>
      <c r="B1323" s="125" t="s">
        <v>2596</v>
      </c>
      <c r="C1323" s="130" t="s">
        <v>15</v>
      </c>
      <c r="D1323" s="156">
        <v>217.62568664550781</v>
      </c>
      <c r="E1323" s="167">
        <v>213.77139282226562</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14.369999885559082</v>
      </c>
      <c r="E1326" s="163">
        <v>14.348444938659668</v>
      </c>
    </row>
    <row r="1327" spans="1:5" ht="30">
      <c r="A1327" s="115" t="s">
        <v>2603</v>
      </c>
      <c r="B1327" s="125" t="s">
        <v>2604</v>
      </c>
      <c r="C1327" s="130" t="s">
        <v>50</v>
      </c>
      <c r="D1327" s="152">
        <v>14.369999885559082</v>
      </c>
      <c r="E1327" s="163">
        <v>14.348444938659668</v>
      </c>
    </row>
    <row r="1328" spans="1:5" ht="30">
      <c r="A1328" s="115" t="s">
        <v>2605</v>
      </c>
      <c r="B1328" s="125" t="s">
        <v>2606</v>
      </c>
      <c r="C1328" s="130" t="s">
        <v>42</v>
      </c>
      <c r="D1328" s="156">
        <v>300.00079345703125</v>
      </c>
      <c r="E1328" s="167">
        <v>299.974609375</v>
      </c>
    </row>
    <row r="1329" spans="1:5" ht="30">
      <c r="A1329" s="115" t="s">
        <v>2607</v>
      </c>
      <c r="B1329" s="125" t="s">
        <v>2608</v>
      </c>
      <c r="C1329" s="130" t="s">
        <v>20</v>
      </c>
      <c r="D1329" s="152">
        <v>94.066352844238281</v>
      </c>
      <c r="E1329" s="163">
        <v>92.39398193359375</v>
      </c>
    </row>
    <row r="1330" spans="1:5" ht="30">
      <c r="A1330" s="115" t="s">
        <v>2609</v>
      </c>
      <c r="B1330" s="125" t="s">
        <v>2610</v>
      </c>
      <c r="C1330" s="130" t="s">
        <v>280</v>
      </c>
      <c r="D1330" s="153">
        <v>3039.9990234375</v>
      </c>
      <c r="E1330" s="164">
        <v>3040</v>
      </c>
    </row>
    <row r="1331" spans="1:5" ht="30">
      <c r="A1331" s="115" t="s">
        <v>2611</v>
      </c>
      <c r="B1331" s="125" t="s">
        <v>2612</v>
      </c>
      <c r="C1331" s="130" t="s">
        <v>50</v>
      </c>
      <c r="D1331" s="152">
        <v>14.082600593566895</v>
      </c>
      <c r="E1331" s="163">
        <v>14.061477661132812</v>
      </c>
    </row>
    <row r="1332" spans="1:5" ht="30">
      <c r="A1332" s="115" t="s">
        <v>2613</v>
      </c>
      <c r="B1332" s="125" t="s">
        <v>2614</v>
      </c>
      <c r="C1332" s="130" t="s">
        <v>20</v>
      </c>
      <c r="D1332" s="152">
        <v>94.066352844238281</v>
      </c>
      <c r="E1332" s="163">
        <v>92.39398193359375</v>
      </c>
    </row>
    <row r="1333" spans="1:5" ht="30">
      <c r="A1333" s="115" t="s">
        <v>2615</v>
      </c>
      <c r="B1333" s="125" t="s">
        <v>2616</v>
      </c>
      <c r="C1333" s="130" t="s">
        <v>280</v>
      </c>
      <c r="D1333" s="153">
        <v>3039.9990234375</v>
      </c>
      <c r="E1333" s="164">
        <v>3040</v>
      </c>
    </row>
    <row r="1334" spans="1:5" ht="45">
      <c r="A1334" s="115" t="s">
        <v>2617</v>
      </c>
      <c r="B1334" s="125" t="s">
        <v>2618</v>
      </c>
      <c r="C1334" s="130" t="s">
        <v>50</v>
      </c>
      <c r="D1334" s="151">
        <v>7.369999885559082</v>
      </c>
      <c r="E1334" s="162">
        <v>7.3589444160461426</v>
      </c>
    </row>
    <row r="1335" spans="1:5" ht="45">
      <c r="A1335" s="115" t="s">
        <v>2619</v>
      </c>
      <c r="B1335" s="125" t="s">
        <v>2620</v>
      </c>
      <c r="C1335" s="130" t="s">
        <v>280</v>
      </c>
      <c r="D1335" s="154">
        <v>2940.000244140625</v>
      </c>
      <c r="E1335" s="165">
        <v>2940.000244140625</v>
      </c>
    </row>
    <row r="1336" spans="1:5" ht="30">
      <c r="A1336" s="115" t="s">
        <v>2621</v>
      </c>
      <c r="B1336" s="125" t="s">
        <v>2622</v>
      </c>
      <c r="C1336" s="130" t="s">
        <v>50</v>
      </c>
      <c r="D1336" s="151">
        <v>7.369999885559082</v>
      </c>
      <c r="E1336" s="162">
        <v>7.3589444160461426</v>
      </c>
    </row>
    <row r="1337" spans="1:5" ht="30">
      <c r="A1337" s="115" t="s">
        <v>2623</v>
      </c>
      <c r="B1337" s="125" t="s">
        <v>2624</v>
      </c>
      <c r="C1337" s="130" t="s">
        <v>42</v>
      </c>
      <c r="D1337" s="156">
        <v>244.02224731445312</v>
      </c>
      <c r="E1337" s="167">
        <v>244.00302124023437</v>
      </c>
    </row>
    <row r="1338" spans="1:5" ht="30">
      <c r="A1338" s="115" t="s">
        <v>2625</v>
      </c>
      <c r="B1338" s="125" t="s">
        <v>2626</v>
      </c>
      <c r="C1338" s="130" t="s">
        <v>20</v>
      </c>
      <c r="D1338" s="152">
        <v>94.066352844238281</v>
      </c>
      <c r="E1338" s="163">
        <v>92.39398193359375</v>
      </c>
    </row>
    <row r="1339" spans="1:5" ht="30">
      <c r="A1339" s="115" t="s">
        <v>2627</v>
      </c>
      <c r="B1339" s="125" t="s">
        <v>2628</v>
      </c>
      <c r="C1339" s="130" t="s">
        <v>280</v>
      </c>
      <c r="D1339" s="154">
        <v>2940.000244140625</v>
      </c>
      <c r="E1339" s="165">
        <v>2940.000244140625</v>
      </c>
    </row>
    <row r="1340" spans="1:5" ht="30">
      <c r="A1340" s="115" t="s">
        <v>2629</v>
      </c>
      <c r="B1340" s="125" t="s">
        <v>2630</v>
      </c>
      <c r="C1340" s="130" t="s">
        <v>154</v>
      </c>
      <c r="D1340" s="151">
        <v>8.2296152114868164</v>
      </c>
      <c r="E1340" s="162">
        <v>8.0954694747924805</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1.4030354097485542E-2</v>
      </c>
      <c r="E1343" s="169">
        <v>1.3801654800772667E-2</v>
      </c>
    </row>
    <row r="1344" spans="1:5" ht="30">
      <c r="A1344" s="115" t="s">
        <v>2637</v>
      </c>
      <c r="B1344" s="125" t="s">
        <v>2638</v>
      </c>
      <c r="C1344" s="130"/>
      <c r="D1344" s="151">
        <v>1.910800576210022</v>
      </c>
      <c r="E1344" s="162">
        <v>1.9108008146286011</v>
      </c>
    </row>
    <row r="1345" spans="1:5" ht="30">
      <c r="A1345" s="115" t="s">
        <v>2639</v>
      </c>
      <c r="B1345" s="125" t="s">
        <v>2640</v>
      </c>
      <c r="C1345" s="130" t="s">
        <v>45</v>
      </c>
      <c r="D1345" s="152">
        <v>64.016044616699219</v>
      </c>
      <c r="E1345" s="163">
        <v>64.016441345214844</v>
      </c>
    </row>
    <row r="1346" spans="1:5" ht="30">
      <c r="A1346" s="115" t="s">
        <v>2641</v>
      </c>
      <c r="B1346" s="125" t="s">
        <v>2642</v>
      </c>
      <c r="C1346" s="130" t="s">
        <v>45</v>
      </c>
      <c r="D1346" s="152">
        <v>63.352203369140625</v>
      </c>
      <c r="E1346" s="163">
        <v>63.352512359619141</v>
      </c>
    </row>
    <row r="1347" spans="1:5" ht="30">
      <c r="A1347" s="115" t="s">
        <v>2643</v>
      </c>
      <c r="B1347" s="125" t="s">
        <v>2644</v>
      </c>
      <c r="C1347" s="130" t="s">
        <v>45</v>
      </c>
      <c r="D1347" s="152">
        <v>65.17742919921875</v>
      </c>
      <c r="E1347" s="163">
        <v>65.177742004394531</v>
      </c>
    </row>
    <row r="1348" spans="1:5" ht="30">
      <c r="A1348" s="115" t="s">
        <v>2645</v>
      </c>
      <c r="B1348" s="125" t="s">
        <v>2646</v>
      </c>
      <c r="C1348" s="130" t="s">
        <v>15</v>
      </c>
      <c r="D1348" s="154">
        <v>2612.964599609375</v>
      </c>
      <c r="E1348" s="165">
        <v>2566.531494140625</v>
      </c>
    </row>
    <row r="1349" spans="1:5" ht="30">
      <c r="A1349" s="115" t="s">
        <v>2647</v>
      </c>
      <c r="B1349" s="125" t="s">
        <v>2648</v>
      </c>
      <c r="C1349" s="130" t="s">
        <v>15</v>
      </c>
      <c r="D1349" s="154">
        <v>2482.31640625</v>
      </c>
      <c r="E1349" s="165">
        <v>2438.204833984375</v>
      </c>
    </row>
    <row r="1350" spans="1:5" ht="30">
      <c r="A1350" s="115" t="s">
        <v>2649</v>
      </c>
      <c r="B1350" s="125" t="s">
        <v>2650</v>
      </c>
      <c r="C1350" s="130" t="s">
        <v>15</v>
      </c>
      <c r="D1350" s="156">
        <v>130.64826965332031</v>
      </c>
      <c r="E1350" s="167">
        <v>128.32659912109375</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7.369999885559082</v>
      </c>
      <c r="E1353" s="162">
        <v>7.3589444160461426</v>
      </c>
    </row>
    <row r="1354" spans="1:5" ht="30">
      <c r="A1354" s="115" t="s">
        <v>2657</v>
      </c>
      <c r="B1354" s="125" t="s">
        <v>2658</v>
      </c>
      <c r="C1354" s="130" t="s">
        <v>50</v>
      </c>
      <c r="D1354" s="151">
        <v>7.369999885559082</v>
      </c>
      <c r="E1354" s="162">
        <v>7.3589444160461426</v>
      </c>
    </row>
    <row r="1355" spans="1:5" ht="30">
      <c r="A1355" s="115" t="s">
        <v>2659</v>
      </c>
      <c r="B1355" s="125" t="s">
        <v>2660</v>
      </c>
      <c r="C1355" s="130" t="s">
        <v>42</v>
      </c>
      <c r="D1355" s="156">
        <v>244.02224731445312</v>
      </c>
      <c r="E1355" s="167">
        <v>244.00302124023437</v>
      </c>
    </row>
    <row r="1356" spans="1:5" ht="30">
      <c r="A1356" s="115" t="s">
        <v>2661</v>
      </c>
      <c r="B1356" s="125" t="s">
        <v>2662</v>
      </c>
      <c r="C1356" s="130" t="s">
        <v>20</v>
      </c>
      <c r="D1356" s="152">
        <v>92.991073608398437</v>
      </c>
      <c r="E1356" s="163">
        <v>91.363090515136719</v>
      </c>
    </row>
    <row r="1357" spans="1:5" ht="30">
      <c r="A1357" s="115" t="s">
        <v>2663</v>
      </c>
      <c r="B1357" s="125" t="s">
        <v>2664</v>
      </c>
      <c r="C1357" s="130" t="s">
        <v>280</v>
      </c>
      <c r="D1357" s="154">
        <v>2940.000244140625</v>
      </c>
      <c r="E1357" s="165">
        <v>2940.000244140625</v>
      </c>
    </row>
    <row r="1358" spans="1:5" ht="30">
      <c r="A1358" s="115" t="s">
        <v>2665</v>
      </c>
      <c r="B1358" s="125" t="s">
        <v>2666</v>
      </c>
      <c r="C1358" s="130" t="s">
        <v>50</v>
      </c>
      <c r="D1358" s="151">
        <v>7.2226004600524902</v>
      </c>
      <c r="E1358" s="162">
        <v>7.2117657661437988</v>
      </c>
    </row>
    <row r="1359" spans="1:5" ht="30">
      <c r="A1359" s="115" t="s">
        <v>2667</v>
      </c>
      <c r="B1359" s="125" t="s">
        <v>2668</v>
      </c>
      <c r="C1359" s="130" t="s">
        <v>20</v>
      </c>
      <c r="D1359" s="152">
        <v>92.991073608398437</v>
      </c>
      <c r="E1359" s="163">
        <v>91.363090515136719</v>
      </c>
    </row>
    <row r="1360" spans="1:5" ht="30">
      <c r="A1360" s="115" t="s">
        <v>2669</v>
      </c>
      <c r="B1360" s="125" t="s">
        <v>2670</v>
      </c>
      <c r="C1360" s="130" t="s">
        <v>280</v>
      </c>
      <c r="D1360" s="154">
        <v>2940.000244140625</v>
      </c>
      <c r="E1360" s="165">
        <v>2940.000244140625</v>
      </c>
    </row>
    <row r="1361" spans="1:5" ht="45">
      <c r="A1361" s="115" t="s">
        <v>2671</v>
      </c>
      <c r="B1361" s="125" t="s">
        <v>2672</v>
      </c>
      <c r="C1361" s="130" t="s">
        <v>50</v>
      </c>
      <c r="D1361" s="151">
        <v>3.1500000953674316</v>
      </c>
      <c r="E1361" s="162">
        <v>3.145275354385376</v>
      </c>
    </row>
    <row r="1362" spans="1:5" ht="45">
      <c r="A1362" s="115" t="s">
        <v>2673</v>
      </c>
      <c r="B1362" s="125" t="s">
        <v>2674</v>
      </c>
      <c r="C1362" s="130" t="s">
        <v>280</v>
      </c>
      <c r="D1362" s="154">
        <v>2806.53955078125</v>
      </c>
      <c r="E1362" s="165">
        <v>2806.53955078125</v>
      </c>
    </row>
    <row r="1363" spans="1:5" ht="30">
      <c r="A1363" s="115" t="s">
        <v>2675</v>
      </c>
      <c r="B1363" s="125" t="s">
        <v>2676</v>
      </c>
      <c r="C1363" s="130" t="s">
        <v>50</v>
      </c>
      <c r="D1363" s="151">
        <v>3.1500000953674316</v>
      </c>
      <c r="E1363" s="162">
        <v>3.1452751159667969</v>
      </c>
    </row>
    <row r="1364" spans="1:5" ht="30">
      <c r="A1364" s="115" t="s">
        <v>2677</v>
      </c>
      <c r="B1364" s="125" t="s">
        <v>2678</v>
      </c>
      <c r="C1364" s="130" t="s">
        <v>42</v>
      </c>
      <c r="D1364" s="156">
        <v>171.80131530761719</v>
      </c>
      <c r="E1364" s="167">
        <v>171.78694152832031</v>
      </c>
    </row>
    <row r="1365" spans="1:5" ht="30">
      <c r="A1365" s="115" t="s">
        <v>2679</v>
      </c>
      <c r="B1365" s="125" t="s">
        <v>2680</v>
      </c>
      <c r="C1365" s="130" t="s">
        <v>20</v>
      </c>
      <c r="D1365" s="152">
        <v>92.991073608398437</v>
      </c>
      <c r="E1365" s="163">
        <v>91.363090515136719</v>
      </c>
    </row>
    <row r="1366" spans="1:5" ht="30">
      <c r="A1366" s="115" t="s">
        <v>2681</v>
      </c>
      <c r="B1366" s="125" t="s">
        <v>2682</v>
      </c>
      <c r="C1366" s="130" t="s">
        <v>280</v>
      </c>
      <c r="D1366" s="154">
        <v>2806.53955078125</v>
      </c>
      <c r="E1366" s="165">
        <v>2806.53955078125</v>
      </c>
    </row>
    <row r="1367" spans="1:5" ht="30">
      <c r="A1367" s="115" t="s">
        <v>2683</v>
      </c>
      <c r="B1367" s="125" t="s">
        <v>2684</v>
      </c>
      <c r="C1367" s="130" t="s">
        <v>154</v>
      </c>
      <c r="D1367" s="152">
        <v>16.47380256652832</v>
      </c>
      <c r="E1367" s="163">
        <v>16.209699630737305</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2.5802599266171455E-2</v>
      </c>
      <c r="E1370" s="169">
        <v>2.5388993322849274E-2</v>
      </c>
    </row>
    <row r="1371" spans="1:5" ht="30">
      <c r="A1371" s="115" t="s">
        <v>2691</v>
      </c>
      <c r="B1371" s="125" t="s">
        <v>2692</v>
      </c>
      <c r="C1371" s="130"/>
      <c r="D1371" s="151">
        <v>2.292888879776001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74.57281494140625</v>
      </c>
      <c r="E1373" s="163">
        <v>74.57281494140625</v>
      </c>
    </row>
    <row r="1374" spans="1:5" ht="30">
      <c r="A1374" s="115" t="s">
        <v>2697</v>
      </c>
      <c r="B1374" s="125" t="s">
        <v>2698</v>
      </c>
      <c r="C1374" s="130" t="s">
        <v>45</v>
      </c>
      <c r="D1374" s="152">
        <v>76.2120361328125</v>
      </c>
      <c r="E1374" s="163">
        <v>76.2120361328125</v>
      </c>
    </row>
    <row r="1375" spans="1:5" ht="30">
      <c r="A1375" s="115" t="s">
        <v>2699</v>
      </c>
      <c r="B1375" s="125" t="s">
        <v>2700</v>
      </c>
      <c r="C1375" s="130" t="s">
        <v>15</v>
      </c>
      <c r="D1375" s="153">
        <v>3447.459716796875</v>
      </c>
      <c r="E1375" s="164">
        <v>3387.10546875</v>
      </c>
    </row>
    <row r="1376" spans="1:5" ht="30">
      <c r="A1376" s="115" t="s">
        <v>2701</v>
      </c>
      <c r="B1376" s="125" t="s">
        <v>2702</v>
      </c>
      <c r="C1376" s="130" t="s">
        <v>15</v>
      </c>
      <c r="D1376" s="153">
        <v>3275.086669921875</v>
      </c>
      <c r="E1376" s="164">
        <v>3217.75</v>
      </c>
    </row>
    <row r="1377" spans="1:5" ht="30">
      <c r="A1377" s="115" t="s">
        <v>2703</v>
      </c>
      <c r="B1377" s="125" t="s">
        <v>2704</v>
      </c>
      <c r="C1377" s="130" t="s">
        <v>15</v>
      </c>
      <c r="D1377" s="156">
        <v>172.37301635742187</v>
      </c>
      <c r="E1377" s="167">
        <v>169.35531616210937</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3.1500000953674316</v>
      </c>
      <c r="E1380" s="162">
        <v>3.1452751159667969</v>
      </c>
    </row>
    <row r="1381" spans="1:5" ht="30">
      <c r="A1381" s="115" t="s">
        <v>2711</v>
      </c>
      <c r="B1381" s="125" t="s">
        <v>2712</v>
      </c>
      <c r="C1381" s="130" t="s">
        <v>50</v>
      </c>
      <c r="D1381" s="151">
        <v>3.1500000953674316</v>
      </c>
      <c r="E1381" s="162">
        <v>3.1452751159667969</v>
      </c>
    </row>
    <row r="1382" spans="1:5" ht="30">
      <c r="A1382" s="115" t="s">
        <v>2713</v>
      </c>
      <c r="B1382" s="125" t="s">
        <v>2714</v>
      </c>
      <c r="C1382" s="130" t="s">
        <v>42</v>
      </c>
      <c r="D1382" s="156">
        <v>171.80131530761719</v>
      </c>
      <c r="E1382" s="167">
        <v>171.78694152832031</v>
      </c>
    </row>
    <row r="1383" spans="1:5" ht="30">
      <c r="A1383" s="115" t="s">
        <v>2715</v>
      </c>
      <c r="B1383" s="125" t="s">
        <v>2716</v>
      </c>
      <c r="C1383" s="130" t="s">
        <v>20</v>
      </c>
      <c r="D1383" s="152">
        <v>89.391265869140625</v>
      </c>
      <c r="E1383" s="163">
        <v>87.826126098632813</v>
      </c>
    </row>
    <row r="1384" spans="1:5" ht="30">
      <c r="A1384" s="115" t="s">
        <v>2717</v>
      </c>
      <c r="B1384" s="125" t="s">
        <v>2718</v>
      </c>
      <c r="C1384" s="130" t="s">
        <v>280</v>
      </c>
      <c r="D1384" s="154">
        <v>2806.53955078125</v>
      </c>
      <c r="E1384" s="165">
        <v>2806.53955078125</v>
      </c>
    </row>
    <row r="1385" spans="1:5" ht="30">
      <c r="A1385" s="115" t="s">
        <v>2719</v>
      </c>
      <c r="B1385" s="125" t="s">
        <v>2720</v>
      </c>
      <c r="C1385" s="130" t="s">
        <v>50</v>
      </c>
      <c r="D1385" s="151">
        <v>3.0870001316070557</v>
      </c>
      <c r="E1385" s="162">
        <v>3.0823695659637451</v>
      </c>
    </row>
    <row r="1386" spans="1:5" ht="30">
      <c r="A1386" s="115" t="s">
        <v>2721</v>
      </c>
      <c r="B1386" s="125" t="s">
        <v>2722</v>
      </c>
      <c r="C1386" s="130" t="s">
        <v>20</v>
      </c>
      <c r="D1386" s="152">
        <v>89.391265869140625</v>
      </c>
      <c r="E1386" s="163">
        <v>87.826126098632813</v>
      </c>
    </row>
    <row r="1387" spans="1:5" ht="30">
      <c r="A1387" s="115" t="s">
        <v>2723</v>
      </c>
      <c r="B1387" s="125" t="s">
        <v>2724</v>
      </c>
      <c r="C1387" s="130" t="s">
        <v>280</v>
      </c>
      <c r="D1387" s="154">
        <v>2806.53955078125</v>
      </c>
      <c r="E1387" s="165">
        <v>2806.53955078125</v>
      </c>
    </row>
    <row r="1388" spans="1:5" ht="45">
      <c r="A1388" s="115" t="s">
        <v>2725</v>
      </c>
      <c r="B1388" s="125" t="s">
        <v>2726</v>
      </c>
      <c r="C1388" s="130" t="s">
        <v>50</v>
      </c>
      <c r="D1388" s="151">
        <v>1.3400001525878906</v>
      </c>
      <c r="E1388" s="162">
        <v>1.3379900455474854</v>
      </c>
    </row>
    <row r="1389" spans="1:5" ht="45">
      <c r="A1389" s="115" t="s">
        <v>2727</v>
      </c>
      <c r="B1389" s="125" t="s">
        <v>2728</v>
      </c>
      <c r="C1389" s="130" t="s">
        <v>280</v>
      </c>
      <c r="D1389" s="154">
        <v>2690.942626953125</v>
      </c>
      <c r="E1389" s="165">
        <v>2690.94384765625</v>
      </c>
    </row>
    <row r="1390" spans="1:5" ht="30">
      <c r="A1390" s="115" t="s">
        <v>2729</v>
      </c>
      <c r="B1390" s="125" t="s">
        <v>2730</v>
      </c>
      <c r="C1390" s="130" t="s">
        <v>50</v>
      </c>
      <c r="D1390" s="151">
        <v>1.3400000333786011</v>
      </c>
      <c r="E1390" s="162">
        <v>1.3379900455474854</v>
      </c>
    </row>
    <row r="1391" spans="1:5" ht="30">
      <c r="A1391" s="115" t="s">
        <v>2731</v>
      </c>
      <c r="B1391" s="125" t="s">
        <v>2732</v>
      </c>
      <c r="C1391" s="130" t="s">
        <v>42</v>
      </c>
      <c r="D1391" s="156">
        <v>109.38767242431641</v>
      </c>
      <c r="E1391" s="167">
        <v>109.37631225585937</v>
      </c>
    </row>
    <row r="1392" spans="1:5" ht="30">
      <c r="A1392" s="115" t="s">
        <v>2733</v>
      </c>
      <c r="B1392" s="125" t="s">
        <v>2734</v>
      </c>
      <c r="C1392" s="130" t="s">
        <v>20</v>
      </c>
      <c r="D1392" s="152">
        <v>89.391265869140625</v>
      </c>
      <c r="E1392" s="163">
        <v>87.826126098632813</v>
      </c>
    </row>
    <row r="1393" spans="1:5" ht="30">
      <c r="A1393" s="115" t="s">
        <v>2735</v>
      </c>
      <c r="B1393" s="125" t="s">
        <v>2736</v>
      </c>
      <c r="C1393" s="130" t="s">
        <v>280</v>
      </c>
      <c r="D1393" s="154">
        <v>2690.942626953125</v>
      </c>
      <c r="E1393" s="165">
        <v>2690.94384765625</v>
      </c>
    </row>
    <row r="1394" spans="1:5" ht="30">
      <c r="A1394" s="115" t="s">
        <v>2737</v>
      </c>
      <c r="B1394" s="125" t="s">
        <v>2738</v>
      </c>
      <c r="C1394" s="130" t="s">
        <v>154</v>
      </c>
      <c r="D1394" s="152">
        <v>32.118133544921875</v>
      </c>
      <c r="E1394" s="163">
        <v>31.603094100952148</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5.3987085819244385E-2</v>
      </c>
      <c r="E1397" s="169">
        <v>5.3121503442525864E-2</v>
      </c>
    </row>
    <row r="1398" spans="1:5" ht="30">
      <c r="A1398" s="115" t="s">
        <v>2745</v>
      </c>
      <c r="B1398" s="125" t="s">
        <v>2746</v>
      </c>
      <c r="C1398" s="130"/>
      <c r="D1398" s="151">
        <v>2.3037314414978027</v>
      </c>
      <c r="E1398" s="162">
        <v>2.3037312030792236</v>
      </c>
    </row>
    <row r="1399" spans="1:5" ht="30">
      <c r="A1399" s="115" t="s">
        <v>2747</v>
      </c>
      <c r="B1399" s="125" t="s">
        <v>2748</v>
      </c>
      <c r="C1399" s="130" t="s">
        <v>45</v>
      </c>
      <c r="D1399" s="152">
        <v>75</v>
      </c>
      <c r="E1399" s="163">
        <v>75</v>
      </c>
    </row>
    <row r="1400" spans="1:5" ht="30">
      <c r="A1400" s="115" t="s">
        <v>2749</v>
      </c>
      <c r="B1400" s="125" t="s">
        <v>2750</v>
      </c>
      <c r="C1400" s="130" t="s">
        <v>45</v>
      </c>
      <c r="D1400" s="152">
        <v>73.963615417480469</v>
      </c>
      <c r="E1400" s="163">
        <v>73.964500427246094</v>
      </c>
    </row>
    <row r="1401" spans="1:5" ht="30">
      <c r="A1401" s="115" t="s">
        <v>2751</v>
      </c>
      <c r="B1401" s="125" t="s">
        <v>2752</v>
      </c>
      <c r="C1401" s="130" t="s">
        <v>45</v>
      </c>
      <c r="D1401" s="152">
        <v>75.646896362304688</v>
      </c>
      <c r="E1401" s="163">
        <v>75.647697448730469</v>
      </c>
    </row>
    <row r="1402" spans="1:5" ht="30">
      <c r="A1402" s="115" t="s">
        <v>2753</v>
      </c>
      <c r="B1402" s="125" t="s">
        <v>2754</v>
      </c>
      <c r="C1402" s="130" t="s">
        <v>15</v>
      </c>
      <c r="D1402" s="154">
        <v>2870.41552734375</v>
      </c>
      <c r="E1402" s="165">
        <v>2820.130126953125</v>
      </c>
    </row>
    <row r="1403" spans="1:5" ht="30">
      <c r="A1403" s="115" t="s">
        <v>2755</v>
      </c>
      <c r="B1403" s="125" t="s">
        <v>2756</v>
      </c>
      <c r="C1403" s="130" t="s">
        <v>15</v>
      </c>
      <c r="D1403" s="154">
        <v>2726.89453125</v>
      </c>
      <c r="E1403" s="165">
        <v>2679.12353515625</v>
      </c>
    </row>
    <row r="1404" spans="1:5" ht="30">
      <c r="A1404" s="115" t="s">
        <v>2757</v>
      </c>
      <c r="B1404" s="125" t="s">
        <v>2758</v>
      </c>
      <c r="C1404" s="130" t="s">
        <v>15</v>
      </c>
      <c r="D1404" s="156">
        <v>143.52081298828125</v>
      </c>
      <c r="E1404" s="167">
        <v>141.00654602050781</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1.3400000333786011</v>
      </c>
      <c r="E1407" s="162">
        <v>1.3379900455474854</v>
      </c>
    </row>
    <row r="1408" spans="1:5" ht="30">
      <c r="A1408" s="115" t="s">
        <v>2765</v>
      </c>
      <c r="B1408" s="125" t="s">
        <v>2766</v>
      </c>
      <c r="C1408" s="130" t="s">
        <v>50</v>
      </c>
      <c r="D1408" s="151">
        <v>1.3400000333786011</v>
      </c>
      <c r="E1408" s="162">
        <v>1.3379900455474854</v>
      </c>
    </row>
    <row r="1409" spans="1:5" ht="30">
      <c r="A1409" s="115" t="s">
        <v>2767</v>
      </c>
      <c r="B1409" s="125" t="s">
        <v>2768</v>
      </c>
      <c r="C1409" s="130" t="s">
        <v>42</v>
      </c>
      <c r="D1409" s="156">
        <v>109.38767242431641</v>
      </c>
      <c r="E1409" s="167">
        <v>109.37631225585937</v>
      </c>
    </row>
    <row r="1410" spans="1:5" ht="30">
      <c r="A1410" s="115" t="s">
        <v>2769</v>
      </c>
      <c r="B1410" s="125" t="s">
        <v>2770</v>
      </c>
      <c r="C1410" s="130" t="s">
        <v>20</v>
      </c>
      <c r="D1410" s="152">
        <v>85.267372131347656</v>
      </c>
      <c r="E1410" s="163">
        <v>83.774223327636719</v>
      </c>
    </row>
    <row r="1411" spans="1:5" ht="30">
      <c r="A1411" s="115" t="s">
        <v>2771</v>
      </c>
      <c r="B1411" s="125" t="s">
        <v>2772</v>
      </c>
      <c r="C1411" s="130" t="s">
        <v>280</v>
      </c>
      <c r="D1411" s="154">
        <v>2690.942626953125</v>
      </c>
      <c r="E1411" s="165">
        <v>2690.94384765625</v>
      </c>
    </row>
    <row r="1412" spans="1:5" ht="30">
      <c r="A1412" s="115" t="s">
        <v>2773</v>
      </c>
      <c r="B1412" s="125" t="s">
        <v>2774</v>
      </c>
      <c r="C1412" s="130" t="s">
        <v>50</v>
      </c>
      <c r="D1412" s="151">
        <v>1.3132001161575317</v>
      </c>
      <c r="E1412" s="162">
        <v>1.3112303018569946</v>
      </c>
    </row>
    <row r="1413" spans="1:5" ht="30">
      <c r="A1413" s="115" t="s">
        <v>2775</v>
      </c>
      <c r="B1413" s="125" t="s">
        <v>2776</v>
      </c>
      <c r="C1413" s="130" t="s">
        <v>20</v>
      </c>
      <c r="D1413" s="152">
        <v>85.267372131347656</v>
      </c>
      <c r="E1413" s="163">
        <v>83.774223327636719</v>
      </c>
    </row>
    <row r="1414" spans="1:5" ht="30">
      <c r="A1414" s="115" t="s">
        <v>2777</v>
      </c>
      <c r="B1414" s="125" t="s">
        <v>2778</v>
      </c>
      <c r="C1414" s="130" t="s">
        <v>280</v>
      </c>
      <c r="D1414" s="154">
        <v>2690.942626953125</v>
      </c>
      <c r="E1414" s="165">
        <v>2690.94384765625</v>
      </c>
    </row>
    <row r="1415" spans="1:5" ht="45">
      <c r="A1415" s="115" t="s">
        <v>2779</v>
      </c>
      <c r="B1415" s="125" t="s">
        <v>2780</v>
      </c>
      <c r="C1415" s="130" t="s">
        <v>50</v>
      </c>
      <c r="D1415" s="158">
        <v>0.53000003099441528</v>
      </c>
      <c r="E1415" s="169">
        <v>0.52920496463775635</v>
      </c>
    </row>
    <row r="1416" spans="1:5" ht="45">
      <c r="A1416" s="115" t="s">
        <v>2781</v>
      </c>
      <c r="B1416" s="125" t="s">
        <v>2782</v>
      </c>
      <c r="C1416" s="130" t="s">
        <v>280</v>
      </c>
      <c r="D1416" s="154">
        <v>2579.077880859375</v>
      </c>
      <c r="E1416" s="165">
        <v>2579.085693359375</v>
      </c>
    </row>
    <row r="1417" spans="1:5" ht="30">
      <c r="A1417" s="115" t="s">
        <v>2783</v>
      </c>
      <c r="B1417" s="125" t="s">
        <v>2784</v>
      </c>
      <c r="C1417" s="130" t="s">
        <v>50</v>
      </c>
      <c r="D1417" s="158">
        <v>0.52999997138977051</v>
      </c>
      <c r="E1417" s="169">
        <v>0.52920502424240112</v>
      </c>
    </row>
    <row r="1418" spans="1:5" ht="30">
      <c r="A1418" s="115" t="s">
        <v>2785</v>
      </c>
      <c r="B1418" s="125" t="s">
        <v>2786</v>
      </c>
      <c r="C1418" s="130" t="s">
        <v>42</v>
      </c>
      <c r="D1418" s="152">
        <v>82.774955749511719</v>
      </c>
      <c r="E1418" s="163">
        <v>82.737213134765625</v>
      </c>
    </row>
    <row r="1419" spans="1:5" ht="30">
      <c r="A1419" s="115" t="s">
        <v>2787</v>
      </c>
      <c r="B1419" s="125" t="s">
        <v>2788</v>
      </c>
      <c r="C1419" s="130" t="s">
        <v>20</v>
      </c>
      <c r="D1419" s="152">
        <v>85.267372131347656</v>
      </c>
      <c r="E1419" s="163">
        <v>83.774223327636719</v>
      </c>
    </row>
    <row r="1420" spans="1:5" ht="30">
      <c r="A1420" s="115" t="s">
        <v>2789</v>
      </c>
      <c r="B1420" s="125" t="s">
        <v>2790</v>
      </c>
      <c r="C1420" s="130" t="s">
        <v>280</v>
      </c>
      <c r="D1420" s="154">
        <v>2579.077880859375</v>
      </c>
      <c r="E1420" s="165">
        <v>2579.085693359375</v>
      </c>
    </row>
    <row r="1421" spans="1:5" ht="30">
      <c r="A1421" s="115" t="s">
        <v>2791</v>
      </c>
      <c r="B1421" s="125" t="s">
        <v>2792</v>
      </c>
      <c r="C1421" s="130" t="s">
        <v>154</v>
      </c>
      <c r="D1421" s="152">
        <v>70.502342224121094</v>
      </c>
      <c r="E1421" s="163">
        <v>69.367431640625</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0.11243994534015656</v>
      </c>
      <c r="E1424" s="169">
        <v>0.11063677817583084</v>
      </c>
    </row>
    <row r="1425" spans="1:5" ht="30">
      <c r="A1425" s="115" t="s">
        <v>2799</v>
      </c>
      <c r="B1425" s="125" t="s">
        <v>2800</v>
      </c>
      <c r="C1425" s="130"/>
      <c r="D1425" s="151">
        <v>2.477736234664917</v>
      </c>
      <c r="E1425" s="162">
        <v>2.4777357578277588</v>
      </c>
    </row>
    <row r="1426" spans="1:5" ht="30">
      <c r="A1426" s="115" t="s">
        <v>2801</v>
      </c>
      <c r="B1426" s="125" t="s">
        <v>2802</v>
      </c>
      <c r="C1426" s="130" t="s">
        <v>45</v>
      </c>
      <c r="D1426" s="152">
        <v>75</v>
      </c>
      <c r="E1426" s="163">
        <v>75</v>
      </c>
    </row>
    <row r="1427" spans="1:5" ht="30">
      <c r="A1427" s="115" t="s">
        <v>2803</v>
      </c>
      <c r="B1427" s="125" t="s">
        <v>2804</v>
      </c>
      <c r="C1427" s="130" t="s">
        <v>45</v>
      </c>
      <c r="D1427" s="152">
        <v>73.693313598632812</v>
      </c>
      <c r="E1427" s="163">
        <v>73.693374633789062</v>
      </c>
    </row>
    <row r="1428" spans="1:5" ht="30">
      <c r="A1428" s="115" t="s">
        <v>2805</v>
      </c>
      <c r="B1428" s="125" t="s">
        <v>2806</v>
      </c>
      <c r="C1428" s="130" t="s">
        <v>45</v>
      </c>
      <c r="D1428" s="152">
        <v>75.309791564941406</v>
      </c>
      <c r="E1428" s="163">
        <v>75.309806823730469</v>
      </c>
    </row>
    <row r="1429" spans="1:5" ht="30">
      <c r="A1429" s="115" t="s">
        <v>2807</v>
      </c>
      <c r="B1429" s="125" t="s">
        <v>2808</v>
      </c>
      <c r="C1429" s="130" t="s">
        <v>15</v>
      </c>
      <c r="D1429" s="154">
        <v>2649.603759765625</v>
      </c>
      <c r="E1429" s="165">
        <v>2603.046875</v>
      </c>
    </row>
    <row r="1430" spans="1:5" ht="30">
      <c r="A1430" s="115" t="s">
        <v>2809</v>
      </c>
      <c r="B1430" s="125" t="s">
        <v>2810</v>
      </c>
      <c r="C1430" s="130" t="s">
        <v>15</v>
      </c>
      <c r="D1430" s="154">
        <v>2517.12353515625</v>
      </c>
      <c r="E1430" s="165">
        <v>2472.894287109375</v>
      </c>
    </row>
    <row r="1431" spans="1:5" ht="30">
      <c r="A1431" s="115" t="s">
        <v>2811</v>
      </c>
      <c r="B1431" s="125" t="s">
        <v>2812</v>
      </c>
      <c r="C1431" s="130" t="s">
        <v>15</v>
      </c>
      <c r="D1431" s="156">
        <v>132.48020935058594</v>
      </c>
      <c r="E1431" s="167">
        <v>130.15237426757812</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0.52999997138977051</v>
      </c>
      <c r="E1434" s="169">
        <v>0.52920502424240112</v>
      </c>
    </row>
    <row r="1435" spans="1:5" ht="30">
      <c r="A1435" s="115" t="s">
        <v>2819</v>
      </c>
      <c r="B1435" s="125" t="s">
        <v>2820</v>
      </c>
      <c r="C1435" s="130" t="s">
        <v>50</v>
      </c>
      <c r="D1435" s="158">
        <v>0.52999997138977051</v>
      </c>
      <c r="E1435" s="169">
        <v>0.52920502424240112</v>
      </c>
    </row>
    <row r="1436" spans="1:5" ht="30">
      <c r="A1436" s="115" t="s">
        <v>2821</v>
      </c>
      <c r="B1436" s="125" t="s">
        <v>2822</v>
      </c>
      <c r="C1436" s="130" t="s">
        <v>42</v>
      </c>
      <c r="D1436" s="152">
        <v>82.774955749511719</v>
      </c>
      <c r="E1436" s="163">
        <v>82.737213134765625</v>
      </c>
    </row>
    <row r="1437" spans="1:5" ht="30">
      <c r="A1437" s="115" t="s">
        <v>2823</v>
      </c>
      <c r="B1437" s="125" t="s">
        <v>2824</v>
      </c>
      <c r="C1437" s="130" t="s">
        <v>20</v>
      </c>
      <c r="D1437" s="152">
        <v>81.434043884277344</v>
      </c>
      <c r="E1437" s="163">
        <v>80.00970458984375</v>
      </c>
    </row>
    <row r="1438" spans="1:5" ht="30">
      <c r="A1438" s="115" t="s">
        <v>2825</v>
      </c>
      <c r="B1438" s="125" t="s">
        <v>2826</v>
      </c>
      <c r="C1438" s="130" t="s">
        <v>280</v>
      </c>
      <c r="D1438" s="154">
        <v>2579.077880859375</v>
      </c>
      <c r="E1438" s="165">
        <v>2579.085693359375</v>
      </c>
    </row>
    <row r="1439" spans="1:5" ht="30">
      <c r="A1439" s="115" t="s">
        <v>2827</v>
      </c>
      <c r="B1439" s="125" t="s">
        <v>2828</v>
      </c>
      <c r="C1439" s="130" t="s">
        <v>50</v>
      </c>
      <c r="D1439" s="158">
        <v>0.51940000057220459</v>
      </c>
      <c r="E1439" s="169">
        <v>0.51862096786499023</v>
      </c>
    </row>
    <row r="1440" spans="1:5" ht="30">
      <c r="A1440" s="115" t="s">
        <v>2829</v>
      </c>
      <c r="B1440" s="125" t="s">
        <v>2830</v>
      </c>
      <c r="C1440" s="130" t="s">
        <v>20</v>
      </c>
      <c r="D1440" s="152">
        <v>81.434043884277344</v>
      </c>
      <c r="E1440" s="163">
        <v>80.00970458984375</v>
      </c>
    </row>
    <row r="1441" spans="1:5" ht="30">
      <c r="A1441" s="115" t="s">
        <v>2831</v>
      </c>
      <c r="B1441" s="125" t="s">
        <v>2832</v>
      </c>
      <c r="C1441" s="130" t="s">
        <v>280</v>
      </c>
      <c r="D1441" s="154">
        <v>2579.077880859375</v>
      </c>
      <c r="E1441" s="165">
        <v>2579.085693359375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2450.513671875</v>
      </c>
      <c r="E1443" s="165">
        <v>2450.668701171875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81.615478515625</v>
      </c>
      <c r="E1446" s="163">
        <v>80.191146850585937</v>
      </c>
    </row>
    <row r="1447" spans="1:5" ht="30">
      <c r="A1447" s="115" t="s">
        <v>2843</v>
      </c>
      <c r="B1447" s="125" t="s">
        <v>2844</v>
      </c>
      <c r="C1447" s="130" t="s">
        <v>280</v>
      </c>
      <c r="D1447" s="154">
        <v>2456.181396484375</v>
      </c>
      <c r="E1447" s="165">
        <v>2456.296142578125</v>
      </c>
    </row>
    <row r="1448" spans="1:5" ht="30">
      <c r="A1448" s="115" t="s">
        <v>2845</v>
      </c>
      <c r="B1448" s="125" t="s">
        <v>2846</v>
      </c>
      <c r="C1448" s="130"/>
      <c r="D1448" s="151">
        <v>1</v>
      </c>
      <c r="E1448" s="162">
        <v>1</v>
      </c>
    </row>
    <row r="1449" spans="1:5" ht="30">
      <c r="A1449" s="115" t="s">
        <v>2847</v>
      </c>
      <c r="B1449" s="125" t="s">
        <v>2848</v>
      </c>
      <c r="C1449" s="130" t="s">
        <v>154</v>
      </c>
      <c r="D1449" s="156">
        <v>205.97003173828125</v>
      </c>
      <c r="E1449" s="167">
        <v>202.38160705566406</v>
      </c>
    </row>
    <row r="1450" spans="1:5" ht="30">
      <c r="A1450" s="115" t="s">
        <v>2849</v>
      </c>
      <c r="B1450" s="125" t="s">
        <v>2850</v>
      </c>
      <c r="C1450" s="130" t="s">
        <v>332</v>
      </c>
      <c r="D1450" s="151">
        <v>1.9552806615829468</v>
      </c>
      <c r="E1450" s="162">
        <v>1.9324802160263062</v>
      </c>
    </row>
    <row r="1451" spans="1:5" ht="30">
      <c r="A1451" s="115" t="s">
        <v>2851</v>
      </c>
      <c r="B1451" s="125" t="s">
        <v>2852</v>
      </c>
      <c r="C1451" s="130" t="s">
        <v>118</v>
      </c>
      <c r="D1451" s="156">
        <v>105.34038543701172</v>
      </c>
      <c r="E1451" s="167">
        <v>104.72634887695312</v>
      </c>
    </row>
    <row r="1452" spans="1:5" ht="30">
      <c r="A1452" s="115" t="s">
        <v>2853</v>
      </c>
      <c r="B1452" s="125" t="s">
        <v>2854</v>
      </c>
      <c r="C1452" s="130" t="s">
        <v>2855</v>
      </c>
      <c r="D1452" s="154">
        <v>1482.223876953125</v>
      </c>
      <c r="E1452" s="165">
        <v>1473.9398193359375</v>
      </c>
    </row>
    <row r="1453" spans="1:5" ht="30">
      <c r="A1453" s="115" t="s">
        <v>2856</v>
      </c>
      <c r="B1453" s="125" t="s">
        <v>2857</v>
      </c>
      <c r="C1453" s="130" t="s">
        <v>2855</v>
      </c>
      <c r="D1453" s="156">
        <v>419.89962768554687</v>
      </c>
      <c r="E1453" s="167">
        <v>417.3355712890625</v>
      </c>
    </row>
    <row r="1454" spans="1:5" ht="30">
      <c r="A1454" s="115" t="s">
        <v>2858</v>
      </c>
      <c r="B1454" s="125" t="s">
        <v>2859</v>
      </c>
      <c r="C1454" s="130" t="s">
        <v>280</v>
      </c>
      <c r="D1454" s="151">
        <v>4.7934246063232422</v>
      </c>
      <c r="E1454" s="162">
        <v>4.7378277778625488</v>
      </c>
    </row>
    <row r="1455" spans="1:5" ht="30">
      <c r="A1455" s="115" t="s">
        <v>2860</v>
      </c>
      <c r="B1455" s="125" t="s">
        <v>2861</v>
      </c>
      <c r="C1455" s="130" t="s">
        <v>280</v>
      </c>
      <c r="D1455" s="151">
        <v>6.1295313835144043</v>
      </c>
      <c r="E1455" s="162">
        <v>6.0577473640441895</v>
      </c>
    </row>
    <row r="1456" spans="1:5" ht="30">
      <c r="A1456" s="115" t="s">
        <v>2862</v>
      </c>
      <c r="B1456" s="125" t="s">
        <v>2863</v>
      </c>
      <c r="C1456" s="130" t="s">
        <v>332</v>
      </c>
      <c r="D1456" s="158">
        <v>0.2550799548625946</v>
      </c>
      <c r="E1456" s="169">
        <v>0.2509911060333252</v>
      </c>
    </row>
    <row r="1457" spans="1:5" ht="30">
      <c r="A1457" s="115" t="s">
        <v>2864</v>
      </c>
      <c r="B1457" s="125" t="s">
        <v>2865</v>
      </c>
      <c r="C1457" s="130"/>
      <c r="D1457" s="151">
        <v>3.3509674072265625</v>
      </c>
      <c r="E1457" s="162">
        <v>3.3459413051605225</v>
      </c>
    </row>
    <row r="1458" spans="1:5" ht="30">
      <c r="A1458" s="115" t="s">
        <v>2866</v>
      </c>
      <c r="B1458" s="125" t="s">
        <v>2867</v>
      </c>
      <c r="C1458" s="130" t="s">
        <v>45</v>
      </c>
      <c r="D1458" s="152">
        <v>75</v>
      </c>
      <c r="E1458" s="163">
        <v>75</v>
      </c>
    </row>
    <row r="1459" spans="1:5" ht="30">
      <c r="A1459" s="115" t="s">
        <v>2868</v>
      </c>
      <c r="B1459" s="125" t="s">
        <v>2869</v>
      </c>
      <c r="C1459" s="130" t="s">
        <v>45</v>
      </c>
      <c r="D1459" s="152">
        <v>68.294097900390625</v>
      </c>
      <c r="E1459" s="163">
        <v>68.325645446777344</v>
      </c>
    </row>
    <row r="1460" spans="1:5" ht="30">
      <c r="A1460" s="115" t="s">
        <v>2870</v>
      </c>
      <c r="B1460" s="125" t="s">
        <v>2871</v>
      </c>
      <c r="C1460" s="130" t="s">
        <v>45</v>
      </c>
      <c r="D1460" s="152">
        <v>72.107254028320312</v>
      </c>
      <c r="E1460" s="163">
        <v>72.112838745117188</v>
      </c>
    </row>
    <row r="1461" spans="1:5" ht="30">
      <c r="A1461" s="115" t="s">
        <v>2872</v>
      </c>
      <c r="B1461" s="125" t="s">
        <v>2873</v>
      </c>
      <c r="C1461" s="130" t="s">
        <v>15</v>
      </c>
      <c r="D1461" s="154">
        <v>2799.806396484375</v>
      </c>
      <c r="E1461" s="165">
        <v>2748.80419921875</v>
      </c>
    </row>
    <row r="1462" spans="1:5" ht="30">
      <c r="A1462" s="115" t="s">
        <v>2874</v>
      </c>
      <c r="B1462" s="125" t="s">
        <v>2875</v>
      </c>
      <c r="C1462" s="130" t="s">
        <v>15</v>
      </c>
      <c r="D1462" s="154">
        <v>2659.816162109375</v>
      </c>
      <c r="E1462" s="165">
        <v>2611.364013671875</v>
      </c>
    </row>
    <row r="1463" spans="1:5" ht="30">
      <c r="A1463" s="115" t="s">
        <v>2876</v>
      </c>
      <c r="B1463" s="125" t="s">
        <v>2877</v>
      </c>
      <c r="C1463" s="130" t="s">
        <v>15</v>
      </c>
      <c r="D1463" s="156">
        <v>139.9903564453125</v>
      </c>
      <c r="E1463" s="167">
        <v>137.44024658203125</v>
      </c>
    </row>
    <row r="1464" spans="1:5" ht="30">
      <c r="A1464" s="115" t="s">
        <v>2878</v>
      </c>
      <c r="B1464" s="125" t="s">
        <v>2879</v>
      </c>
      <c r="C1464" s="130" t="s">
        <v>332</v>
      </c>
      <c r="D1464" s="152">
        <v>20.990118026733398</v>
      </c>
      <c r="E1464" s="163">
        <v>20.807685852050781</v>
      </c>
    </row>
    <row r="1465" spans="1:5" ht="30">
      <c r="A1465" s="115" t="s">
        <v>2880</v>
      </c>
      <c r="B1465" s="125" t="s">
        <v>2881</v>
      </c>
      <c r="C1465" s="130" t="s">
        <v>20</v>
      </c>
      <c r="D1465" s="151">
        <v>2.809323787689209</v>
      </c>
      <c r="E1465" s="162">
        <v>2.7807793617248535</v>
      </c>
    </row>
    <row r="1466" spans="1:5" ht="30">
      <c r="A1466" s="115" t="s">
        <v>2882</v>
      </c>
      <c r="B1466" s="125" t="s">
        <v>2883</v>
      </c>
      <c r="C1466" s="130" t="s">
        <v>50</v>
      </c>
      <c r="D1466" s="152">
        <v>61.538463592529297</v>
      </c>
      <c r="E1466" s="163">
        <v>61.446155548095703</v>
      </c>
    </row>
    <row r="1467" spans="1:5" ht="30">
      <c r="A1467" s="115" t="s">
        <v>2884</v>
      </c>
      <c r="B1467" s="125" t="s">
        <v>2885</v>
      </c>
      <c r="C1467" s="130" t="s">
        <v>50</v>
      </c>
      <c r="D1467" s="151">
        <v>7.369999885559082</v>
      </c>
      <c r="E1467" s="162">
        <v>7.3589444160461426</v>
      </c>
    </row>
    <row r="1468" spans="1:5" ht="30">
      <c r="A1468" s="115" t="s">
        <v>2886</v>
      </c>
      <c r="B1468" s="125" t="s">
        <v>2887</v>
      </c>
      <c r="C1468" s="130" t="s">
        <v>42</v>
      </c>
      <c r="D1468" s="156">
        <v>526.986572265625</v>
      </c>
      <c r="E1468" s="167">
        <v>526.916015625</v>
      </c>
    </row>
    <row r="1469" spans="1:5" ht="30">
      <c r="A1469" s="115" t="s">
        <v>2888</v>
      </c>
      <c r="B1469" s="125" t="s">
        <v>2889</v>
      </c>
      <c r="C1469" s="130" t="s">
        <v>42</v>
      </c>
      <c r="D1469" s="156">
        <v>501.5928955078125</v>
      </c>
      <c r="E1469" s="167">
        <v>501.55477905273438</v>
      </c>
    </row>
    <row r="1470" spans="1:5" ht="30">
      <c r="A1470" s="115" t="s">
        <v>2890</v>
      </c>
      <c r="B1470" s="125" t="s">
        <v>2891</v>
      </c>
      <c r="C1470" s="130" t="s">
        <v>280</v>
      </c>
      <c r="D1470" s="153">
        <v>3485.30224609375</v>
      </c>
      <c r="E1470" s="164">
        <v>3485.23193359375</v>
      </c>
    </row>
    <row r="1471" spans="1:5" ht="30">
      <c r="A1471" s="115" t="s">
        <v>2892</v>
      </c>
      <c r="B1471" s="125" t="s">
        <v>2893</v>
      </c>
      <c r="C1471" s="130" t="s">
        <v>332</v>
      </c>
      <c r="D1471" s="152">
        <v>20.990118026733398</v>
      </c>
      <c r="E1471" s="163">
        <v>20.807685852050781</v>
      </c>
    </row>
    <row r="1472" spans="1:5" ht="30">
      <c r="A1472" s="115" t="s">
        <v>2894</v>
      </c>
      <c r="B1472" s="125" t="s">
        <v>2895</v>
      </c>
      <c r="C1472" s="130" t="s">
        <v>20</v>
      </c>
      <c r="D1472" s="158">
        <v>0.38114848732948303</v>
      </c>
      <c r="E1472" s="169">
        <v>0.37727686762809753</v>
      </c>
    </row>
    <row r="1473" spans="1:5" ht="30">
      <c r="A1473" s="115" t="s">
        <v>2896</v>
      </c>
      <c r="B1473" s="125" t="s">
        <v>2897</v>
      </c>
      <c r="C1473" s="130" t="s">
        <v>50</v>
      </c>
      <c r="D1473" s="151">
        <v>7.369999885559082</v>
      </c>
      <c r="E1473" s="162">
        <v>7.3589444160461426</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501.5928955078125</v>
      </c>
      <c r="E1475" s="167">
        <v>501.55477905273438</v>
      </c>
    </row>
    <row r="1476" spans="1:5" ht="30">
      <c r="A1476" s="115" t="s">
        <v>2902</v>
      </c>
      <c r="B1476" s="125" t="s">
        <v>2903</v>
      </c>
      <c r="C1476" s="130" t="s">
        <v>42</v>
      </c>
      <c r="D1476" s="156">
        <v>498.4515380859375</v>
      </c>
      <c r="E1476" s="167">
        <v>498.41854858398437</v>
      </c>
    </row>
    <row r="1477" spans="1:5" ht="30">
      <c r="A1477" s="115" t="s">
        <v>2904</v>
      </c>
      <c r="B1477" s="125" t="s">
        <v>2905</v>
      </c>
      <c r="C1477" s="130" t="s">
        <v>280</v>
      </c>
      <c r="D1477" s="153">
        <v>3485.30224609375</v>
      </c>
      <c r="E1477" s="164">
        <v>3485.23193359375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0.38114848732948303</v>
      </c>
      <c r="E1480" s="169">
        <v>0.37727686762809753</v>
      </c>
    </row>
    <row r="1481" spans="1:5" ht="30">
      <c r="A1481" s="115" t="s">
        <v>2904</v>
      </c>
      <c r="B1481" s="125" t="s">
        <v>2911</v>
      </c>
      <c r="C1481" s="130" t="s">
        <v>280</v>
      </c>
      <c r="D1481" s="153">
        <v>3485.30224609375</v>
      </c>
      <c r="E1481" s="164">
        <v>3485.23193359375</v>
      </c>
    </row>
    <row r="1482" spans="1:5" ht="30">
      <c r="A1482" s="115" t="s">
        <v>2912</v>
      </c>
      <c r="B1482" s="125" t="s">
        <v>2913</v>
      </c>
      <c r="C1482" s="130" t="s">
        <v>20</v>
      </c>
      <c r="D1482" s="155">
        <v>0</v>
      </c>
      <c r="E1482" s="166">
        <v>0</v>
      </c>
    </row>
    <row r="1483" spans="1:5" ht="30">
      <c r="A1483" s="115" t="s">
        <v>2914</v>
      </c>
      <c r="B1483" s="125" t="s">
        <v>2915</v>
      </c>
      <c r="C1483" s="130" t="s">
        <v>20</v>
      </c>
      <c r="D1483" s="158">
        <v>8.7127789855003357E-2</v>
      </c>
      <c r="E1483" s="169">
        <v>8.6233228445053101E-2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0.17344139516353607</v>
      </c>
      <c r="E1487" s="169">
        <v>0.16867521405220032</v>
      </c>
    </row>
    <row r="1488" spans="1:5" ht="30">
      <c r="A1488" s="115" t="s">
        <v>2924</v>
      </c>
      <c r="B1488" s="125" t="s">
        <v>2925</v>
      </c>
      <c r="C1488" s="130" t="s">
        <v>45</v>
      </c>
      <c r="D1488" s="152">
        <v>88.043128967285156</v>
      </c>
      <c r="E1488" s="163">
        <v>89.345252990722656</v>
      </c>
    </row>
    <row r="1489" spans="1:5" ht="30">
      <c r="A1489" s="115" t="s">
        <v>2926</v>
      </c>
      <c r="B1489" s="125" t="s">
        <v>2927</v>
      </c>
      <c r="C1489" s="130" t="s">
        <v>45</v>
      </c>
      <c r="D1489" s="152">
        <v>79.657302856445313</v>
      </c>
      <c r="E1489" s="163">
        <v>81.060638427734375</v>
      </c>
    </row>
    <row r="1490" spans="1:5">
      <c r="A1490" s="115" t="s">
        <v>2928</v>
      </c>
      <c r="B1490" s="125" t="s">
        <v>2929</v>
      </c>
      <c r="C1490" s="130" t="s">
        <v>2930</v>
      </c>
      <c r="D1490" s="152">
        <v>87.900184631347656</v>
      </c>
      <c r="E1490" s="163">
        <v>85.101249694824219</v>
      </c>
    </row>
    <row r="1491" spans="1:5">
      <c r="A1491" s="115" t="s">
        <v>2931</v>
      </c>
      <c r="B1491" s="125" t="s">
        <v>2932</v>
      </c>
      <c r="C1491" s="130" t="s">
        <v>2930</v>
      </c>
      <c r="D1491" s="152">
        <v>97.153762817382812</v>
      </c>
      <c r="E1491" s="163">
        <v>93.798828125</v>
      </c>
    </row>
    <row r="1492" spans="1:5">
      <c r="A1492" s="115" t="s">
        <v>2933</v>
      </c>
      <c r="B1492" s="125" t="s">
        <v>2934</v>
      </c>
      <c r="C1492" s="130" t="s">
        <v>20</v>
      </c>
      <c r="D1492" s="152">
        <v>20.880487442016602</v>
      </c>
      <c r="E1492" s="163">
        <v>19.671031951904297</v>
      </c>
    </row>
    <row r="1493" spans="1:5" ht="30">
      <c r="A1493" s="115" t="s">
        <v>2935</v>
      </c>
      <c r="B1493" s="125" t="s">
        <v>2936</v>
      </c>
      <c r="C1493" s="130" t="s">
        <v>15</v>
      </c>
      <c r="D1493" s="153">
        <v>77390.0703125</v>
      </c>
      <c r="E1493" s="164">
        <v>76033.921875</v>
      </c>
    </row>
    <row r="1494" spans="1:5">
      <c r="A1494" s="115" t="s">
        <v>2937</v>
      </c>
      <c r="B1494" s="125" t="s">
        <v>2938</v>
      </c>
      <c r="C1494" s="130" t="s">
        <v>50</v>
      </c>
      <c r="D1494" s="152">
        <v>80</v>
      </c>
      <c r="E1494" s="163">
        <v>79.879997253417969</v>
      </c>
    </row>
    <row r="1495" spans="1:5">
      <c r="A1495" s="115" t="s">
        <v>2939</v>
      </c>
      <c r="B1495" s="125" t="s">
        <v>2940</v>
      </c>
      <c r="C1495" s="130" t="s">
        <v>42</v>
      </c>
      <c r="D1495" s="156">
        <v>535.00006103515625</v>
      </c>
      <c r="E1495" s="167">
        <v>534.9200439453125</v>
      </c>
    </row>
    <row r="1496" spans="1:5">
      <c r="A1496" s="115" t="s">
        <v>2941</v>
      </c>
      <c r="B1496" s="125" t="s">
        <v>2942</v>
      </c>
      <c r="C1496" s="130" t="s">
        <v>20</v>
      </c>
      <c r="D1496" s="156">
        <v>108.72727966308594</v>
      </c>
      <c r="E1496" s="167">
        <v>106.84551239013672</v>
      </c>
    </row>
    <row r="1497" spans="1:5">
      <c r="A1497" s="115" t="s">
        <v>2943</v>
      </c>
      <c r="B1497" s="125" t="s">
        <v>2944</v>
      </c>
      <c r="C1497" s="130" t="s">
        <v>280</v>
      </c>
      <c r="D1497" s="153">
        <v>3485.30224609375</v>
      </c>
      <c r="E1497" s="164">
        <v>3485.23193359375</v>
      </c>
    </row>
    <row r="1498" spans="1:5">
      <c r="A1498" s="115" t="s">
        <v>2945</v>
      </c>
      <c r="B1498" s="125" t="s">
        <v>2946</v>
      </c>
      <c r="C1498" s="130" t="s">
        <v>50</v>
      </c>
      <c r="D1498" s="152">
        <v>85.308906555175781</v>
      </c>
      <c r="E1498" s="163">
        <v>85.180953979492187</v>
      </c>
    </row>
    <row r="1499" spans="1:5">
      <c r="A1499" s="115" t="s">
        <v>2947</v>
      </c>
      <c r="B1499" s="125" t="s">
        <v>2948</v>
      </c>
      <c r="C1499" s="130" t="s">
        <v>42</v>
      </c>
      <c r="D1499" s="156">
        <v>222.57835388183594</v>
      </c>
      <c r="E1499" s="167">
        <v>222.57913208007813</v>
      </c>
    </row>
    <row r="1500" spans="1:5">
      <c r="A1500" s="115" t="s">
        <v>2949</v>
      </c>
      <c r="B1500" s="125" t="s">
        <v>2950</v>
      </c>
      <c r="C1500" s="130" t="s">
        <v>20</v>
      </c>
      <c r="D1500" s="152">
        <v>98.300559997558594</v>
      </c>
      <c r="E1500" s="163">
        <v>96.78033447265625</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1.0124000310897827</v>
      </c>
    </row>
    <row r="1503" spans="1:5" ht="45">
      <c r="A1503" s="115" t="s">
        <v>2955</v>
      </c>
      <c r="B1503" s="125" t="s">
        <v>2956</v>
      </c>
      <c r="C1503" s="130" t="s">
        <v>42</v>
      </c>
      <c r="D1503" s="152">
        <v>30.000093460083008</v>
      </c>
      <c r="E1503" s="163">
        <v>29.000032424926758</v>
      </c>
    </row>
    <row r="1504" spans="1:5" ht="45">
      <c r="A1504" s="115" t="s">
        <v>2957</v>
      </c>
      <c r="B1504" s="125" t="s">
        <v>2958</v>
      </c>
      <c r="C1504" s="130" t="s">
        <v>20</v>
      </c>
      <c r="D1504" s="152">
        <v>89.530136108398438</v>
      </c>
      <c r="E1504" s="163">
        <v>84.285789489746094</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81.067138671875</v>
      </c>
    </row>
    <row r="1508" spans="1:5" ht="45">
      <c r="A1508" s="115" t="s">
        <v>2965</v>
      </c>
      <c r="B1508" s="125" t="s">
        <v>2966</v>
      </c>
      <c r="C1508" s="130" t="s">
        <v>285</v>
      </c>
      <c r="D1508" s="158">
        <v>0.21745486557483673</v>
      </c>
      <c r="E1508" s="169">
        <v>0.21465618908405304</v>
      </c>
    </row>
    <row r="1509" spans="1:5" ht="45">
      <c r="A1509" s="115" t="s">
        <v>2967</v>
      </c>
      <c r="B1509" s="125" t="s">
        <v>2968</v>
      </c>
      <c r="C1509" s="130" t="s">
        <v>280</v>
      </c>
      <c r="D1509" s="151">
        <v>5.125032901763916</v>
      </c>
      <c r="E1509" s="162">
        <v>4.1013965606689453</v>
      </c>
    </row>
    <row r="1510" spans="1:5" ht="45">
      <c r="A1510" s="115" t="s">
        <v>2969</v>
      </c>
      <c r="B1510" s="125" t="s">
        <v>2970</v>
      </c>
      <c r="C1510" s="130" t="s">
        <v>2971</v>
      </c>
      <c r="D1510" s="152">
        <v>28.622810363769531</v>
      </c>
      <c r="E1510" s="163">
        <v>28.615791320800781</v>
      </c>
    </row>
    <row r="1511" spans="1:5" ht="45">
      <c r="A1511" s="115" t="s">
        <v>2972</v>
      </c>
      <c r="B1511" s="125" t="s">
        <v>2973</v>
      </c>
      <c r="C1511" s="130" t="s">
        <v>20</v>
      </c>
      <c r="D1511" s="158">
        <v>4.0404487401247025E-2</v>
      </c>
      <c r="E1511" s="169">
        <v>3.8021892309188843E-2</v>
      </c>
    </row>
    <row r="1512" spans="1:5" ht="45">
      <c r="A1512" s="115" t="s">
        <v>2974</v>
      </c>
      <c r="B1512" s="125" t="s">
        <v>2975</v>
      </c>
      <c r="C1512" s="130" t="s">
        <v>154</v>
      </c>
      <c r="D1512" s="152">
        <v>21.632274627685547</v>
      </c>
      <c r="E1512" s="163">
        <v>20.303190231323242</v>
      </c>
    </row>
    <row r="1513" spans="1:5" ht="45">
      <c r="A1513" s="115" t="s">
        <v>2976</v>
      </c>
      <c r="B1513" s="125" t="s">
        <v>2977</v>
      </c>
      <c r="C1513" s="130" t="s">
        <v>2978</v>
      </c>
      <c r="D1513" s="151">
        <v>1.1496478319168091</v>
      </c>
      <c r="E1513" s="162">
        <v>1.1531554460525513</v>
      </c>
    </row>
    <row r="1514" spans="1:5" ht="45">
      <c r="A1514" s="115" t="s">
        <v>2979</v>
      </c>
      <c r="B1514" s="125" t="s">
        <v>2980</v>
      </c>
      <c r="C1514" s="130" t="s">
        <v>45</v>
      </c>
      <c r="D1514" s="152">
        <v>75.626548767089844</v>
      </c>
      <c r="E1514" s="163">
        <v>75.576499938964844</v>
      </c>
    </row>
    <row r="1515" spans="1:5" ht="45">
      <c r="A1515" s="115" t="s">
        <v>2981</v>
      </c>
      <c r="B1515" s="125" t="s">
        <v>2982</v>
      </c>
      <c r="C1515" s="130" t="s">
        <v>45</v>
      </c>
      <c r="D1515" s="152">
        <v>20.291248321533203</v>
      </c>
      <c r="E1515" s="163">
        <v>20.277820587158203</v>
      </c>
    </row>
    <row r="1516" spans="1:5" ht="45">
      <c r="A1516" s="115" t="s">
        <v>2983</v>
      </c>
      <c r="B1516" s="125" t="s">
        <v>2984</v>
      </c>
      <c r="C1516" s="130" t="s">
        <v>45</v>
      </c>
      <c r="D1516" s="158">
        <v>2.9350889846682549E-2</v>
      </c>
      <c r="E1516" s="169">
        <v>2.9331468045711517E-2</v>
      </c>
    </row>
    <row r="1517" spans="1:5" ht="45">
      <c r="A1517" s="115" t="s">
        <v>2985</v>
      </c>
      <c r="B1517" s="125" t="s">
        <v>2986</v>
      </c>
      <c r="C1517" s="130" t="s">
        <v>45</v>
      </c>
      <c r="D1517" s="151">
        <v>3.1420629024505615</v>
      </c>
      <c r="E1517" s="162">
        <v>3.20615553855896</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0.91019225120544434</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70112.3515625</v>
      </c>
      <c r="E1528" s="164">
        <v>66021.609375</v>
      </c>
    </row>
    <row r="1529" spans="1:5" ht="60">
      <c r="A1529" s="115" t="s">
        <v>3010</v>
      </c>
      <c r="B1529" s="125" t="s">
        <v>3011</v>
      </c>
      <c r="C1529" s="130" t="s">
        <v>50</v>
      </c>
      <c r="D1529" s="151">
        <v>1.0699119567871094</v>
      </c>
      <c r="E1529" s="162">
        <v>1.0698990821838379</v>
      </c>
    </row>
    <row r="1530" spans="1:5" ht="60">
      <c r="A1530" s="115" t="s">
        <v>3012</v>
      </c>
      <c r="B1530" s="125" t="s">
        <v>3013</v>
      </c>
      <c r="C1530" s="130" t="s">
        <v>42</v>
      </c>
      <c r="D1530" s="152">
        <v>35.251895904541016</v>
      </c>
      <c r="E1530" s="163">
        <v>34.230609893798828</v>
      </c>
    </row>
    <row r="1531" spans="1:5" ht="60">
      <c r="A1531" s="115" t="s">
        <v>3014</v>
      </c>
      <c r="B1531" s="125" t="s">
        <v>3015</v>
      </c>
      <c r="C1531" s="130" t="s">
        <v>20</v>
      </c>
      <c r="D1531" s="152">
        <v>89.530136108398438</v>
      </c>
      <c r="E1531" s="163">
        <v>84.285789489746094</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63.680744171142578</v>
      </c>
    </row>
    <row r="1535" spans="1:5" ht="60">
      <c r="A1535" s="115" t="s">
        <v>3022</v>
      </c>
      <c r="B1535" s="125" t="s">
        <v>3023</v>
      </c>
      <c r="C1535" s="130" t="s">
        <v>285</v>
      </c>
      <c r="D1535" s="158">
        <v>0.2190154492855072</v>
      </c>
      <c r="E1535" s="169">
        <v>0.21620526909828186</v>
      </c>
    </row>
    <row r="1536" spans="1:5" ht="60">
      <c r="A1536" s="115" t="s">
        <v>3024</v>
      </c>
      <c r="B1536" s="125" t="s">
        <v>3025</v>
      </c>
      <c r="C1536" s="130" t="s">
        <v>280</v>
      </c>
      <c r="D1536" s="152">
        <v>10.508339881896973</v>
      </c>
      <c r="E1536" s="162">
        <v>9.4646940231323242</v>
      </c>
    </row>
    <row r="1537" spans="1:5" ht="60">
      <c r="A1537" s="115" t="s">
        <v>3026</v>
      </c>
      <c r="B1537" s="125" t="s">
        <v>3027</v>
      </c>
      <c r="C1537" s="130" t="s">
        <v>2971</v>
      </c>
      <c r="D1537" s="152">
        <v>28.622810363769531</v>
      </c>
      <c r="E1537" s="163">
        <v>28.615791320800781</v>
      </c>
    </row>
    <row r="1538" spans="1:5" ht="60">
      <c r="A1538" s="115" t="s">
        <v>3028</v>
      </c>
      <c r="B1538" s="125" t="s">
        <v>3029</v>
      </c>
      <c r="C1538" s="130" t="s">
        <v>20</v>
      </c>
      <c r="D1538" s="158">
        <v>4.0404487401247025E-2</v>
      </c>
      <c r="E1538" s="169">
        <v>3.8021892309188843E-2</v>
      </c>
    </row>
    <row r="1539" spans="1:5" ht="60">
      <c r="A1539" s="115" t="s">
        <v>3030</v>
      </c>
      <c r="B1539" s="125" t="s">
        <v>3031</v>
      </c>
      <c r="C1539" s="130" t="s">
        <v>154</v>
      </c>
      <c r="D1539" s="152">
        <v>20.824337005615234</v>
      </c>
      <c r="E1539" s="163">
        <v>19.544628143310547</v>
      </c>
    </row>
    <row r="1540" spans="1:5" ht="60">
      <c r="A1540" s="115" t="s">
        <v>3032</v>
      </c>
      <c r="B1540" s="125" t="s">
        <v>3033</v>
      </c>
      <c r="C1540" s="130" t="s">
        <v>2978</v>
      </c>
      <c r="D1540" s="151">
        <v>1.1942516565322876</v>
      </c>
      <c r="E1540" s="162">
        <v>1.197911262512207</v>
      </c>
    </row>
    <row r="1541" spans="1:5" ht="60">
      <c r="A1541" s="115" t="s">
        <v>3034</v>
      </c>
      <c r="B1541" s="125" t="s">
        <v>3035</v>
      </c>
      <c r="C1541" s="130" t="s">
        <v>45</v>
      </c>
      <c r="D1541" s="152">
        <v>75.626548767089844</v>
      </c>
      <c r="E1541" s="163">
        <v>75.576499938964844</v>
      </c>
    </row>
    <row r="1542" spans="1:5" ht="60">
      <c r="A1542" s="115" t="s">
        <v>3036</v>
      </c>
      <c r="B1542" s="125" t="s">
        <v>3037</v>
      </c>
      <c r="C1542" s="130" t="s">
        <v>45</v>
      </c>
      <c r="D1542" s="152">
        <v>20.291248321533203</v>
      </c>
      <c r="E1542" s="163">
        <v>20.277820587158203</v>
      </c>
    </row>
    <row r="1543" spans="1:5" ht="75">
      <c r="A1543" s="115" t="s">
        <v>3038</v>
      </c>
      <c r="B1543" s="125" t="s">
        <v>3039</v>
      </c>
      <c r="C1543" s="130" t="s">
        <v>45</v>
      </c>
      <c r="D1543" s="158">
        <v>2.9350889846682549E-2</v>
      </c>
      <c r="E1543" s="169">
        <v>2.9331468045711517E-2</v>
      </c>
    </row>
    <row r="1544" spans="1:5" ht="75">
      <c r="A1544" s="115" t="s">
        <v>3040</v>
      </c>
      <c r="B1544" s="125" t="s">
        <v>3041</v>
      </c>
      <c r="C1544" s="130" t="s">
        <v>45</v>
      </c>
      <c r="D1544" s="151">
        <v>3.1420629024505615</v>
      </c>
      <c r="E1544" s="162">
        <v>3.20615553855896</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0.91019225120544434</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70112.3515625</v>
      </c>
      <c r="E1555" s="164">
        <v>66021.609375</v>
      </c>
    </row>
    <row r="1556" spans="1:5" ht="45">
      <c r="A1556" s="115" t="s">
        <v>3064</v>
      </c>
      <c r="B1556" s="125" t="s">
        <v>3065</v>
      </c>
      <c r="C1556" s="130" t="s">
        <v>50</v>
      </c>
      <c r="D1556" s="151">
        <v>1.1026703119277954</v>
      </c>
      <c r="E1556" s="162">
        <v>1.1026574373245239</v>
      </c>
    </row>
    <row r="1557" spans="1:5" ht="45">
      <c r="A1557" s="115" t="s">
        <v>3066</v>
      </c>
      <c r="B1557" s="125" t="s">
        <v>3067</v>
      </c>
      <c r="C1557" s="130" t="s">
        <v>42</v>
      </c>
      <c r="D1557" s="152">
        <v>39.055168151855469</v>
      </c>
      <c r="E1557" s="163">
        <v>38.024623870849609</v>
      </c>
    </row>
    <row r="1558" spans="1:5" ht="45">
      <c r="A1558" s="115" t="s">
        <v>3068</v>
      </c>
      <c r="B1558" s="125" t="s">
        <v>3069</v>
      </c>
      <c r="C1558" s="130" t="s">
        <v>20</v>
      </c>
      <c r="D1558" s="152">
        <v>59.686752319335938</v>
      </c>
      <c r="E1558" s="163">
        <v>56.190521240234375</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53.301029205322266</v>
      </c>
    </row>
    <row r="1562" spans="1:5" ht="45">
      <c r="A1562" s="115" t="s">
        <v>3076</v>
      </c>
      <c r="B1562" s="125" t="s">
        <v>3077</v>
      </c>
      <c r="C1562" s="130" t="s">
        <v>285</v>
      </c>
      <c r="D1562" s="158">
        <v>0.22282066941261292</v>
      </c>
      <c r="E1562" s="169">
        <v>0.22002317011356354</v>
      </c>
    </row>
    <row r="1563" spans="1:5" ht="45">
      <c r="A1563" s="115" t="s">
        <v>3078</v>
      </c>
      <c r="B1563" s="125" t="s">
        <v>3079</v>
      </c>
      <c r="C1563" s="130" t="s">
        <v>280</v>
      </c>
      <c r="D1563" s="152">
        <v>14.407905578613281</v>
      </c>
      <c r="E1563" s="163">
        <v>13.35589599609375</v>
      </c>
    </row>
    <row r="1564" spans="1:5" ht="45">
      <c r="A1564" s="115" t="s">
        <v>3080</v>
      </c>
      <c r="B1564" s="125" t="s">
        <v>3081</v>
      </c>
      <c r="C1564" s="130" t="s">
        <v>2971</v>
      </c>
      <c r="D1564" s="152">
        <v>28.622810363769531</v>
      </c>
      <c r="E1564" s="163">
        <v>28.615791320800781</v>
      </c>
    </row>
    <row r="1565" spans="1:5" ht="45">
      <c r="A1565" s="115" t="s">
        <v>3082</v>
      </c>
      <c r="B1565" s="125" t="s">
        <v>3083</v>
      </c>
      <c r="C1565" s="130" t="s">
        <v>20</v>
      </c>
      <c r="D1565" s="158">
        <v>2.6936322450637817E-2</v>
      </c>
      <c r="E1565" s="169">
        <v>2.5347927585244179E-2</v>
      </c>
    </row>
    <row r="1566" spans="1:5" ht="45">
      <c r="A1566" s="115" t="s">
        <v>3084</v>
      </c>
      <c r="B1566" s="125" t="s">
        <v>3085</v>
      </c>
      <c r="C1566" s="130" t="s">
        <v>154</v>
      </c>
      <c r="D1566" s="152">
        <v>13.636574745178223</v>
      </c>
      <c r="E1566" s="163">
        <v>12.798705101013184</v>
      </c>
    </row>
    <row r="1567" spans="1:5" ht="45">
      <c r="A1567" s="115" t="s">
        <v>3086</v>
      </c>
      <c r="B1567" s="125" t="s">
        <v>3087</v>
      </c>
      <c r="C1567" s="130" t="s">
        <v>2978</v>
      </c>
      <c r="D1567" s="151">
        <v>1.2158231735229492</v>
      </c>
      <c r="E1567" s="162">
        <v>1.2195364236831665</v>
      </c>
    </row>
    <row r="1568" spans="1:5" ht="60">
      <c r="A1568" s="115" t="s">
        <v>3088</v>
      </c>
      <c r="B1568" s="125" t="s">
        <v>3089</v>
      </c>
      <c r="C1568" s="130" t="s">
        <v>45</v>
      </c>
      <c r="D1568" s="152">
        <v>75.626548767089844</v>
      </c>
      <c r="E1568" s="163">
        <v>75.576499938964844</v>
      </c>
    </row>
    <row r="1569" spans="1:5" ht="60">
      <c r="A1569" s="115" t="s">
        <v>3090</v>
      </c>
      <c r="B1569" s="125" t="s">
        <v>3091</v>
      </c>
      <c r="C1569" s="130" t="s">
        <v>45</v>
      </c>
      <c r="D1569" s="152">
        <v>20.291248321533203</v>
      </c>
      <c r="E1569" s="163">
        <v>20.277820587158203</v>
      </c>
    </row>
    <row r="1570" spans="1:5" ht="60">
      <c r="A1570" s="115" t="s">
        <v>3092</v>
      </c>
      <c r="B1570" s="125" t="s">
        <v>3093</v>
      </c>
      <c r="C1570" s="130" t="s">
        <v>45</v>
      </c>
      <c r="D1570" s="158">
        <v>2.9350889846682549E-2</v>
      </c>
      <c r="E1570" s="169">
        <v>2.9331468045711517E-2</v>
      </c>
    </row>
    <row r="1571" spans="1:5" ht="60">
      <c r="A1571" s="115" t="s">
        <v>3094</v>
      </c>
      <c r="B1571" s="125" t="s">
        <v>3095</v>
      </c>
      <c r="C1571" s="130" t="s">
        <v>45</v>
      </c>
      <c r="D1571" s="151">
        <v>3.1420629024505615</v>
      </c>
      <c r="E1571" s="162">
        <v>3.20615553855896</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0.91019225120544434</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46741.5625</v>
      </c>
      <c r="E1582" s="164">
        <v>44014.40234375</v>
      </c>
    </row>
    <row r="1583" spans="1:5" ht="60">
      <c r="A1583" s="115" t="s">
        <v>3118</v>
      </c>
      <c r="B1583" s="125" t="s">
        <v>3119</v>
      </c>
      <c r="C1583" s="130" t="s">
        <v>50</v>
      </c>
      <c r="D1583" s="158">
        <v>0.99222254753112793</v>
      </c>
      <c r="E1583" s="169">
        <v>0.99220967292785645</v>
      </c>
    </row>
    <row r="1584" spans="1:5" ht="60">
      <c r="A1584" s="115" t="s">
        <v>3120</v>
      </c>
      <c r="B1584" s="125" t="s">
        <v>3121</v>
      </c>
      <c r="C1584" s="130" t="s">
        <v>42</v>
      </c>
      <c r="D1584" s="156">
        <v>839.0999755859375</v>
      </c>
      <c r="E1584" s="167">
        <v>839.0999755859375</v>
      </c>
    </row>
    <row r="1585" spans="1:5" ht="60">
      <c r="A1585" s="115" t="s">
        <v>3122</v>
      </c>
      <c r="B1585" s="125" t="s">
        <v>3123</v>
      </c>
      <c r="C1585" s="130" t="s">
        <v>20</v>
      </c>
      <c r="D1585" s="156">
        <v>169.37548828125</v>
      </c>
      <c r="E1585" s="167">
        <v>159.46725463867187</v>
      </c>
    </row>
    <row r="1586" spans="1:5" ht="60">
      <c r="A1586" s="115" t="s">
        <v>3124</v>
      </c>
      <c r="B1586" s="125" t="s">
        <v>3125</v>
      </c>
      <c r="C1586" s="130" t="s">
        <v>20</v>
      </c>
      <c r="D1586" s="158">
        <v>0.59149682521820068</v>
      </c>
      <c r="E1586" s="169">
        <v>0.55723530054092407</v>
      </c>
    </row>
    <row r="1587" spans="1:5" ht="60">
      <c r="A1587" s="115" t="s">
        <v>3126</v>
      </c>
      <c r="B1587" s="125" t="s">
        <v>3127</v>
      </c>
      <c r="C1587" s="130" t="s">
        <v>280</v>
      </c>
      <c r="D1587" s="156">
        <v>904.3348388671875</v>
      </c>
      <c r="E1587" s="167">
        <v>904.3348388671875</v>
      </c>
    </row>
    <row r="1588" spans="1:5" ht="60">
      <c r="A1588" s="115" t="s">
        <v>3128</v>
      </c>
      <c r="B1588" s="125" t="s">
        <v>3129</v>
      </c>
      <c r="C1588" s="130" t="s">
        <v>45</v>
      </c>
      <c r="D1588" s="155">
        <v>0</v>
      </c>
      <c r="E1588" s="166">
        <v>0</v>
      </c>
    </row>
    <row r="1589" spans="1:5" ht="60">
      <c r="A1589" s="115" t="s">
        <v>3130</v>
      </c>
      <c r="B1589" s="125" t="s">
        <v>3131</v>
      </c>
      <c r="C1589" s="130" t="s">
        <v>285</v>
      </c>
      <c r="D1589" s="151">
        <v>1.8216248750686646</v>
      </c>
      <c r="E1589" s="162">
        <v>1.8220881223678589</v>
      </c>
    </row>
    <row r="1590" spans="1:5" ht="60">
      <c r="A1590" s="115" t="s">
        <v>3132</v>
      </c>
      <c r="B1590" s="125" t="s">
        <v>3133</v>
      </c>
      <c r="C1590" s="130" t="s">
        <v>280</v>
      </c>
      <c r="D1590" s="156">
        <v>970.6729736328125</v>
      </c>
      <c r="E1590" s="167">
        <v>970.856201171875</v>
      </c>
    </row>
    <row r="1591" spans="1:5" ht="60">
      <c r="A1591" s="115" t="s">
        <v>3134</v>
      </c>
      <c r="B1591" s="125" t="s">
        <v>3135</v>
      </c>
      <c r="C1591" s="130" t="s">
        <v>2971</v>
      </c>
      <c r="D1591" s="152">
        <v>28.808258056640625</v>
      </c>
      <c r="E1591" s="163">
        <v>28.805831909179687</v>
      </c>
    </row>
    <row r="1592" spans="1:5" ht="60">
      <c r="A1592" s="115" t="s">
        <v>3136</v>
      </c>
      <c r="B1592" s="125" t="s">
        <v>3137</v>
      </c>
      <c r="C1592" s="130" t="s">
        <v>20</v>
      </c>
      <c r="D1592" s="152">
        <v>34.670558929443359</v>
      </c>
      <c r="E1592" s="163">
        <v>32.662269592285156</v>
      </c>
    </row>
    <row r="1593" spans="1:5" ht="60">
      <c r="A1593" s="115" t="s">
        <v>3138</v>
      </c>
      <c r="B1593" s="125" t="s">
        <v>3139</v>
      </c>
      <c r="C1593" s="130" t="s">
        <v>154</v>
      </c>
      <c r="D1593" s="156">
        <v>152.22013854980469</v>
      </c>
      <c r="E1593" s="167">
        <v>143.32939147949219</v>
      </c>
    </row>
    <row r="1594" spans="1:5" ht="60">
      <c r="A1594" s="115" t="s">
        <v>3140</v>
      </c>
      <c r="B1594" s="125" t="s">
        <v>3141</v>
      </c>
      <c r="C1594" s="130" t="s">
        <v>2978</v>
      </c>
      <c r="D1594" s="158">
        <v>0.30908381938934326</v>
      </c>
      <c r="E1594" s="169">
        <v>0.30905377864837646</v>
      </c>
    </row>
    <row r="1595" spans="1:5" ht="60">
      <c r="A1595" s="115" t="s">
        <v>3142</v>
      </c>
      <c r="B1595" s="125" t="s">
        <v>3143</v>
      </c>
      <c r="C1595" s="130" t="s">
        <v>45</v>
      </c>
      <c r="D1595" s="152">
        <v>67.130508422851562</v>
      </c>
      <c r="E1595" s="163">
        <v>67.0914306640625</v>
      </c>
    </row>
    <row r="1596" spans="1:5" ht="60">
      <c r="A1596" s="115" t="s">
        <v>3144</v>
      </c>
      <c r="B1596" s="125" t="s">
        <v>3145</v>
      </c>
      <c r="C1596" s="130" t="s">
        <v>45</v>
      </c>
      <c r="D1596" s="151">
        <v>2.9986772537231445</v>
      </c>
      <c r="E1596" s="162">
        <v>2.9969279766082764</v>
      </c>
    </row>
    <row r="1597" spans="1:5" ht="60">
      <c r="A1597" s="115" t="s">
        <v>3146</v>
      </c>
      <c r="B1597" s="125" t="s">
        <v>3147</v>
      </c>
      <c r="C1597" s="130" t="s">
        <v>45</v>
      </c>
      <c r="D1597" s="152">
        <v>13.399107933044434</v>
      </c>
      <c r="E1597" s="163">
        <v>13.406145095825195</v>
      </c>
    </row>
    <row r="1598" spans="1:5" ht="60">
      <c r="A1598" s="115" t="s">
        <v>3148</v>
      </c>
      <c r="B1598" s="125" t="s">
        <v>3149</v>
      </c>
      <c r="C1598" s="130" t="s">
        <v>45</v>
      </c>
      <c r="D1598" s="152">
        <v>15.663120269775391</v>
      </c>
      <c r="E1598" s="163">
        <v>15.697378158569336</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0.80712223052978516</v>
      </c>
    </row>
    <row r="1601" spans="1:5" ht="60">
      <c r="A1601" s="115" t="s">
        <v>3154</v>
      </c>
      <c r="B1601" s="125" t="s">
        <v>3155</v>
      </c>
      <c r="C1601" s="130" t="s">
        <v>45</v>
      </c>
      <c r="D1601" s="159">
        <v>9.9700933787971735E-4</v>
      </c>
      <c r="E1601" s="170">
        <v>9.9753518588840961E-4</v>
      </c>
    </row>
    <row r="1602" spans="1:5" ht="60">
      <c r="A1602" s="115" t="s">
        <v>3156</v>
      </c>
      <c r="B1602" s="125" t="s">
        <v>3157</v>
      </c>
      <c r="C1602" s="130" t="s">
        <v>1139</v>
      </c>
      <c r="D1602" s="158">
        <v>4.98504638671875E-2</v>
      </c>
      <c r="E1602" s="169">
        <v>4.9876756966114044E-2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3.5549640655517578</v>
      </c>
    </row>
    <row r="1609" spans="1:5" ht="60">
      <c r="A1609" s="115" t="s">
        <v>3170</v>
      </c>
      <c r="B1609" s="125" t="s">
        <v>3171</v>
      </c>
      <c r="C1609" s="130" t="s">
        <v>3009</v>
      </c>
      <c r="D1609" s="153">
        <v>131786.5625</v>
      </c>
      <c r="E1609" s="164">
        <v>124087.671875</v>
      </c>
    </row>
    <row r="1610" spans="1:5" ht="60">
      <c r="A1610" s="115" t="s">
        <v>3172</v>
      </c>
      <c r="B1610" s="125" t="s">
        <v>3173</v>
      </c>
      <c r="C1610" s="130" t="s">
        <v>50</v>
      </c>
      <c r="D1610" s="158">
        <v>0.98972994089126587</v>
      </c>
      <c r="E1610" s="169">
        <v>0.98971700668334961</v>
      </c>
    </row>
    <row r="1611" spans="1:5" ht="60">
      <c r="A1611" s="115" t="s">
        <v>3174</v>
      </c>
      <c r="B1611" s="125" t="s">
        <v>3175</v>
      </c>
      <c r="C1611" s="130" t="s">
        <v>42</v>
      </c>
      <c r="D1611" s="156">
        <v>672.985107421875</v>
      </c>
      <c r="E1611" s="167">
        <v>666.5411376953125</v>
      </c>
    </row>
    <row r="1612" spans="1:5" ht="60">
      <c r="A1612" s="115" t="s">
        <v>3176</v>
      </c>
      <c r="B1612" s="125" t="s">
        <v>3177</v>
      </c>
      <c r="C1612" s="130" t="s">
        <v>20</v>
      </c>
      <c r="D1612" s="156">
        <v>169.37548828125</v>
      </c>
      <c r="E1612" s="167">
        <v>159.46725463867187</v>
      </c>
    </row>
    <row r="1613" spans="1:5" ht="60">
      <c r="A1613" s="115" t="s">
        <v>3178</v>
      </c>
      <c r="B1613" s="125" t="s">
        <v>3179</v>
      </c>
      <c r="C1613" s="130" t="s">
        <v>20</v>
      </c>
      <c r="D1613" s="158">
        <v>0.59149682521820068</v>
      </c>
      <c r="E1613" s="169">
        <v>0.55723530054092407</v>
      </c>
    </row>
    <row r="1614" spans="1:5" ht="60">
      <c r="A1614" s="115" t="s">
        <v>3180</v>
      </c>
      <c r="B1614" s="125" t="s">
        <v>3181</v>
      </c>
      <c r="C1614" s="130" t="s">
        <v>280</v>
      </c>
      <c r="D1614" s="156">
        <v>697.4119873046875</v>
      </c>
      <c r="E1614" s="167">
        <v>689.34124755859375</v>
      </c>
    </row>
    <row r="1615" spans="1:5" ht="60">
      <c r="A1615" s="115" t="s">
        <v>3182</v>
      </c>
      <c r="B1615" s="125" t="s">
        <v>3183</v>
      </c>
      <c r="C1615" s="130" t="s">
        <v>45</v>
      </c>
      <c r="D1615" s="155">
        <v>0</v>
      </c>
      <c r="E1615" s="166">
        <v>0</v>
      </c>
    </row>
    <row r="1616" spans="1:5" ht="60">
      <c r="A1616" s="115" t="s">
        <v>3184</v>
      </c>
      <c r="B1616" s="125" t="s">
        <v>3185</v>
      </c>
      <c r="C1616" s="130" t="s">
        <v>285</v>
      </c>
      <c r="D1616" s="151">
        <v>1.6139622926712036</v>
      </c>
      <c r="E1616" s="162">
        <v>1.6057273149490356</v>
      </c>
    </row>
    <row r="1617" spans="1:5" ht="60">
      <c r="A1617" s="115" t="s">
        <v>3186</v>
      </c>
      <c r="B1617" s="125" t="s">
        <v>3187</v>
      </c>
      <c r="C1617" s="130" t="s">
        <v>280</v>
      </c>
      <c r="D1617" s="156">
        <v>756.57403564453125</v>
      </c>
      <c r="E1617" s="167">
        <v>748.5518798828125</v>
      </c>
    </row>
    <row r="1618" spans="1:5" ht="60">
      <c r="A1618" s="115" t="s">
        <v>3188</v>
      </c>
      <c r="B1618" s="125" t="s">
        <v>3189</v>
      </c>
      <c r="C1618" s="130" t="s">
        <v>2971</v>
      </c>
      <c r="D1618" s="152">
        <v>28.808258056640625</v>
      </c>
      <c r="E1618" s="163">
        <v>28.805831909179687</v>
      </c>
    </row>
    <row r="1619" spans="1:5" ht="60">
      <c r="A1619" s="115" t="s">
        <v>3190</v>
      </c>
      <c r="B1619" s="125" t="s">
        <v>3191</v>
      </c>
      <c r="C1619" s="130" t="s">
        <v>20</v>
      </c>
      <c r="D1619" s="152">
        <v>34.670558929443359</v>
      </c>
      <c r="E1619" s="163">
        <v>32.662269592285156</v>
      </c>
    </row>
    <row r="1620" spans="1:5" ht="60">
      <c r="A1620" s="115" t="s">
        <v>3192</v>
      </c>
      <c r="B1620" s="125" t="s">
        <v>3193</v>
      </c>
      <c r="C1620" s="130" t="s">
        <v>154</v>
      </c>
      <c r="D1620" s="156">
        <v>129.81211853027344</v>
      </c>
      <c r="E1620" s="167">
        <v>121.39768218994141</v>
      </c>
    </row>
    <row r="1621" spans="1:5" ht="60">
      <c r="A1621" s="115" t="s">
        <v>3194</v>
      </c>
      <c r="B1621" s="125" t="s">
        <v>3195</v>
      </c>
      <c r="C1621" s="130" t="s">
        <v>2978</v>
      </c>
      <c r="D1621" s="158">
        <v>0.36243745684623718</v>
      </c>
      <c r="E1621" s="169">
        <v>0.36488744616508484</v>
      </c>
    </row>
    <row r="1622" spans="1:5" ht="60">
      <c r="A1622" s="115" t="s">
        <v>3196</v>
      </c>
      <c r="B1622" s="125" t="s">
        <v>3197</v>
      </c>
      <c r="C1622" s="130" t="s">
        <v>45</v>
      </c>
      <c r="D1622" s="152">
        <v>67.130508422851562</v>
      </c>
      <c r="E1622" s="163">
        <v>67.0914306640625</v>
      </c>
    </row>
    <row r="1623" spans="1:5" ht="60">
      <c r="A1623" s="115" t="s">
        <v>3198</v>
      </c>
      <c r="B1623" s="125" t="s">
        <v>3199</v>
      </c>
      <c r="C1623" s="130" t="s">
        <v>45</v>
      </c>
      <c r="D1623" s="151">
        <v>2.9986772537231445</v>
      </c>
      <c r="E1623" s="162">
        <v>2.9969279766082764</v>
      </c>
    </row>
    <row r="1624" spans="1:5" ht="60">
      <c r="A1624" s="115" t="s">
        <v>3200</v>
      </c>
      <c r="B1624" s="125" t="s">
        <v>3201</v>
      </c>
      <c r="C1624" s="130" t="s">
        <v>45</v>
      </c>
      <c r="D1624" s="152">
        <v>13.399107933044434</v>
      </c>
      <c r="E1624" s="163">
        <v>13.406145095825195</v>
      </c>
    </row>
    <row r="1625" spans="1:5" ht="75">
      <c r="A1625" s="115" t="s">
        <v>3202</v>
      </c>
      <c r="B1625" s="125" t="s">
        <v>3203</v>
      </c>
      <c r="C1625" s="130" t="s">
        <v>45</v>
      </c>
      <c r="D1625" s="152">
        <v>15.663120269775391</v>
      </c>
      <c r="E1625" s="163">
        <v>15.697378158569336</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0.80712223052978516</v>
      </c>
    </row>
    <row r="1628" spans="1:5" ht="60">
      <c r="A1628" s="115" t="s">
        <v>3208</v>
      </c>
      <c r="B1628" s="125" t="s">
        <v>3209</v>
      </c>
      <c r="C1628" s="130" t="s">
        <v>45</v>
      </c>
      <c r="D1628" s="159">
        <v>9.9700933787971735E-4</v>
      </c>
      <c r="E1628" s="170">
        <v>9.9753518588840961E-4</v>
      </c>
    </row>
    <row r="1629" spans="1:5" ht="60">
      <c r="A1629" s="115" t="s">
        <v>3210</v>
      </c>
      <c r="B1629" s="125" t="s">
        <v>3211</v>
      </c>
      <c r="C1629" s="130" t="s">
        <v>1139</v>
      </c>
      <c r="D1629" s="158">
        <v>4.98504638671875E-2</v>
      </c>
      <c r="E1629" s="169">
        <v>4.9876756966114044E-2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3.5549640655517578</v>
      </c>
    </row>
    <row r="1636" spans="1:5" ht="60">
      <c r="A1636" s="115" t="s">
        <v>3224</v>
      </c>
      <c r="B1636" s="125" t="s">
        <v>3225</v>
      </c>
      <c r="C1636" s="130" t="s">
        <v>3009</v>
      </c>
      <c r="D1636" s="153">
        <v>131786.5625</v>
      </c>
      <c r="E1636" s="164">
        <v>124087.671875</v>
      </c>
    </row>
    <row r="1637" spans="1:5" ht="60">
      <c r="A1637" s="115" t="s">
        <v>3226</v>
      </c>
      <c r="B1637" s="125" t="s">
        <v>3227</v>
      </c>
      <c r="C1637" s="130" t="s">
        <v>50</v>
      </c>
      <c r="D1637" s="158">
        <v>0.98723733425140381</v>
      </c>
      <c r="E1637" s="169">
        <v>0.98722440004348755</v>
      </c>
    </row>
    <row r="1638" spans="1:5" ht="60">
      <c r="A1638" s="115" t="s">
        <v>3228</v>
      </c>
      <c r="B1638" s="125" t="s">
        <v>3229</v>
      </c>
      <c r="C1638" s="130" t="s">
        <v>42</v>
      </c>
      <c r="D1638" s="156">
        <v>435.46240234375</v>
      </c>
      <c r="E1638" s="167">
        <v>418.11886596679687</v>
      </c>
    </row>
    <row r="1639" spans="1:5" ht="60">
      <c r="A1639" s="115" t="s">
        <v>3230</v>
      </c>
      <c r="B1639" s="125" t="s">
        <v>3231</v>
      </c>
      <c r="C1639" s="130" t="s">
        <v>20</v>
      </c>
      <c r="D1639" s="156">
        <v>169.37548828125</v>
      </c>
      <c r="E1639" s="167">
        <v>159.46725463867187</v>
      </c>
    </row>
    <row r="1640" spans="1:5" ht="60">
      <c r="A1640" s="115" t="s">
        <v>3232</v>
      </c>
      <c r="B1640" s="125" t="s">
        <v>3233</v>
      </c>
      <c r="C1640" s="130" t="s">
        <v>20</v>
      </c>
      <c r="D1640" s="158">
        <v>0.59149682521820068</v>
      </c>
      <c r="E1640" s="169">
        <v>0.55723530054092407</v>
      </c>
    </row>
    <row r="1641" spans="1:5" ht="60">
      <c r="A1641" s="115" t="s">
        <v>3234</v>
      </c>
      <c r="B1641" s="125" t="s">
        <v>3235</v>
      </c>
      <c r="C1641" s="130" t="s">
        <v>280</v>
      </c>
      <c r="D1641" s="156">
        <v>406.31246948242187</v>
      </c>
      <c r="E1641" s="167">
        <v>385.9945068359375</v>
      </c>
    </row>
    <row r="1642" spans="1:5" ht="60">
      <c r="A1642" s="115" t="s">
        <v>3236</v>
      </c>
      <c r="B1642" s="125" t="s">
        <v>3237</v>
      </c>
      <c r="C1642" s="130" t="s">
        <v>45</v>
      </c>
      <c r="D1642" s="155">
        <v>0</v>
      </c>
      <c r="E1642" s="166">
        <v>0</v>
      </c>
    </row>
    <row r="1643" spans="1:5" ht="60">
      <c r="A1643" s="115" t="s">
        <v>3238</v>
      </c>
      <c r="B1643" s="125" t="s">
        <v>3239</v>
      </c>
      <c r="C1643" s="130" t="s">
        <v>285</v>
      </c>
      <c r="D1643" s="151">
        <v>1.2591093778610229</v>
      </c>
      <c r="E1643" s="162">
        <v>1.2299230098724365</v>
      </c>
    </row>
    <row r="1644" spans="1:5" ht="60">
      <c r="A1644" s="115" t="s">
        <v>3240</v>
      </c>
      <c r="B1644" s="125" t="s">
        <v>3241</v>
      </c>
      <c r="C1644" s="130" t="s">
        <v>280</v>
      </c>
      <c r="D1644" s="156">
        <v>463.99273681640625</v>
      </c>
      <c r="E1644" s="167">
        <v>443.40103149414062</v>
      </c>
    </row>
    <row r="1645" spans="1:5" ht="60">
      <c r="A1645" s="115" t="s">
        <v>3242</v>
      </c>
      <c r="B1645" s="125" t="s">
        <v>3243</v>
      </c>
      <c r="C1645" s="130" t="s">
        <v>2971</v>
      </c>
      <c r="D1645" s="152">
        <v>28.808258056640625</v>
      </c>
      <c r="E1645" s="163">
        <v>28.805831909179687</v>
      </c>
    </row>
    <row r="1646" spans="1:5" ht="60">
      <c r="A1646" s="115" t="s">
        <v>3244</v>
      </c>
      <c r="B1646" s="125" t="s">
        <v>3245</v>
      </c>
      <c r="C1646" s="130" t="s">
        <v>20</v>
      </c>
      <c r="D1646" s="152">
        <v>34.670558929443359</v>
      </c>
      <c r="E1646" s="163">
        <v>32.662269592285156</v>
      </c>
    </row>
    <row r="1647" spans="1:5" ht="60">
      <c r="A1647" s="115" t="s">
        <v>3246</v>
      </c>
      <c r="B1647" s="125" t="s">
        <v>3247</v>
      </c>
      <c r="C1647" s="130" t="s">
        <v>154</v>
      </c>
      <c r="D1647" s="152">
        <v>97.468887329101563</v>
      </c>
      <c r="E1647" s="163">
        <v>89.529762268066406</v>
      </c>
    </row>
    <row r="1648" spans="1:5" ht="60">
      <c r="A1648" s="115" t="s">
        <v>3248</v>
      </c>
      <c r="B1648" s="125" t="s">
        <v>3249</v>
      </c>
      <c r="C1648" s="130" t="s">
        <v>2978</v>
      </c>
      <c r="D1648" s="158">
        <v>0.48270562291145325</v>
      </c>
      <c r="E1648" s="169">
        <v>0.49476829171180725</v>
      </c>
    </row>
    <row r="1649" spans="1:5" ht="60">
      <c r="A1649" s="115" t="s">
        <v>3250</v>
      </c>
      <c r="B1649" s="125" t="s">
        <v>3251</v>
      </c>
      <c r="C1649" s="130" t="s">
        <v>45</v>
      </c>
      <c r="D1649" s="152">
        <v>67.130508422851562</v>
      </c>
      <c r="E1649" s="163">
        <v>67.0914306640625</v>
      </c>
    </row>
    <row r="1650" spans="1:5" ht="60">
      <c r="A1650" s="115" t="s">
        <v>3252</v>
      </c>
      <c r="B1650" s="125" t="s">
        <v>3253</v>
      </c>
      <c r="C1650" s="130" t="s">
        <v>45</v>
      </c>
      <c r="D1650" s="151">
        <v>2.9986772537231445</v>
      </c>
      <c r="E1650" s="162">
        <v>2.9969279766082764</v>
      </c>
    </row>
    <row r="1651" spans="1:5" ht="60">
      <c r="A1651" s="115" t="s">
        <v>3254</v>
      </c>
      <c r="B1651" s="125" t="s">
        <v>3255</v>
      </c>
      <c r="C1651" s="130" t="s">
        <v>45</v>
      </c>
      <c r="D1651" s="152">
        <v>13.399107933044434</v>
      </c>
      <c r="E1651" s="163">
        <v>13.406145095825195</v>
      </c>
    </row>
    <row r="1652" spans="1:5" ht="60">
      <c r="A1652" s="115" t="s">
        <v>3256</v>
      </c>
      <c r="B1652" s="125" t="s">
        <v>3257</v>
      </c>
      <c r="C1652" s="130" t="s">
        <v>45</v>
      </c>
      <c r="D1652" s="152">
        <v>15.663120269775391</v>
      </c>
      <c r="E1652" s="163">
        <v>15.697378158569336</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0.80712223052978516</v>
      </c>
    </row>
    <row r="1655" spans="1:5" ht="60">
      <c r="A1655" s="115" t="s">
        <v>3262</v>
      </c>
      <c r="B1655" s="125" t="s">
        <v>3263</v>
      </c>
      <c r="C1655" s="130" t="s">
        <v>45</v>
      </c>
      <c r="D1655" s="159">
        <v>9.9700933787971735E-4</v>
      </c>
      <c r="E1655" s="170">
        <v>9.9753518588840961E-4</v>
      </c>
    </row>
    <row r="1656" spans="1:5" ht="60">
      <c r="A1656" s="115" t="s">
        <v>3264</v>
      </c>
      <c r="B1656" s="125" t="s">
        <v>3265</v>
      </c>
      <c r="C1656" s="130" t="s">
        <v>1139</v>
      </c>
      <c r="D1656" s="158">
        <v>4.98504638671875E-2</v>
      </c>
      <c r="E1656" s="169">
        <v>4.9876756966114044E-2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3.5549640655517578</v>
      </c>
    </row>
    <row r="1663" spans="1:5" ht="60">
      <c r="A1663" s="115" t="s">
        <v>3278</v>
      </c>
      <c r="B1663" s="125" t="s">
        <v>3279</v>
      </c>
      <c r="C1663" s="130" t="s">
        <v>3009</v>
      </c>
      <c r="D1663" s="153">
        <v>131786.5625</v>
      </c>
      <c r="E1663" s="164">
        <v>124087.671875</v>
      </c>
    </row>
    <row r="1664" spans="1:5" ht="60">
      <c r="A1664" s="115" t="s">
        <v>3280</v>
      </c>
      <c r="B1664" s="125" t="s">
        <v>3281</v>
      </c>
      <c r="C1664" s="130" t="s">
        <v>50</v>
      </c>
      <c r="D1664" s="151">
        <v>1.0852217674255371</v>
      </c>
      <c r="E1664" s="162">
        <v>1.0852088928222656</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59.686752319335938</v>
      </c>
      <c r="E1666" s="163">
        <v>56.190521240234375</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0.91368019580841064</v>
      </c>
    </row>
    <row r="1671" spans="1:5" ht="60">
      <c r="A1671" s="115" t="s">
        <v>3294</v>
      </c>
      <c r="B1671" s="125" t="s">
        <v>3295</v>
      </c>
      <c r="C1671" s="130" t="s">
        <v>280</v>
      </c>
      <c r="D1671" s="156">
        <v>317.96209716796875</v>
      </c>
      <c r="E1671" s="167">
        <v>318.07528686523437</v>
      </c>
    </row>
    <row r="1672" spans="1:5" ht="75">
      <c r="A1672" s="115" t="s">
        <v>3296</v>
      </c>
      <c r="B1672" s="125" t="s">
        <v>3297</v>
      </c>
      <c r="C1672" s="130" t="s">
        <v>2971</v>
      </c>
      <c r="D1672" s="152">
        <v>28.622810363769531</v>
      </c>
      <c r="E1672" s="163">
        <v>28.615791320800781</v>
      </c>
    </row>
    <row r="1673" spans="1:5" ht="75">
      <c r="A1673" s="115" t="s">
        <v>3298</v>
      </c>
      <c r="B1673" s="125" t="s">
        <v>3299</v>
      </c>
      <c r="C1673" s="130" t="s">
        <v>20</v>
      </c>
      <c r="D1673" s="158">
        <v>2.6936322450637817E-2</v>
      </c>
      <c r="E1673" s="169">
        <v>2.5347927585244179E-2</v>
      </c>
    </row>
    <row r="1674" spans="1:5" ht="60">
      <c r="A1674" s="115" t="s">
        <v>3300</v>
      </c>
      <c r="B1674" s="125" t="s">
        <v>3301</v>
      </c>
      <c r="C1674" s="130" t="s">
        <v>154</v>
      </c>
      <c r="D1674" s="152">
        <v>26.768110275268555</v>
      </c>
      <c r="E1674" s="163">
        <v>25.206611633300781</v>
      </c>
    </row>
    <row r="1675" spans="1:5" ht="60">
      <c r="A1675" s="115" t="s">
        <v>3302</v>
      </c>
      <c r="B1675" s="125" t="s">
        <v>3303</v>
      </c>
      <c r="C1675" s="130" t="s">
        <v>2978</v>
      </c>
      <c r="D1675" s="158">
        <v>0.61938118934631348</v>
      </c>
      <c r="E1675" s="169">
        <v>0.61922192573547363</v>
      </c>
    </row>
    <row r="1676" spans="1:5" ht="75">
      <c r="A1676" s="115" t="s">
        <v>3304</v>
      </c>
      <c r="B1676" s="125" t="s">
        <v>3305</v>
      </c>
      <c r="C1676" s="130" t="s">
        <v>45</v>
      </c>
      <c r="D1676" s="152">
        <v>75.626548767089844</v>
      </c>
      <c r="E1676" s="163">
        <v>75.576499938964844</v>
      </c>
    </row>
    <row r="1677" spans="1:5" ht="75">
      <c r="A1677" s="115" t="s">
        <v>3306</v>
      </c>
      <c r="B1677" s="125" t="s">
        <v>3307</v>
      </c>
      <c r="C1677" s="130" t="s">
        <v>45</v>
      </c>
      <c r="D1677" s="152">
        <v>20.291248321533203</v>
      </c>
      <c r="E1677" s="163">
        <v>20.277820587158203</v>
      </c>
    </row>
    <row r="1678" spans="1:5" ht="75">
      <c r="A1678" s="115" t="s">
        <v>3308</v>
      </c>
      <c r="B1678" s="125" t="s">
        <v>3309</v>
      </c>
      <c r="C1678" s="130" t="s">
        <v>45</v>
      </c>
      <c r="D1678" s="158">
        <v>2.9350889846682549E-2</v>
      </c>
      <c r="E1678" s="169">
        <v>2.9331468045711517E-2</v>
      </c>
    </row>
    <row r="1679" spans="1:5" ht="75">
      <c r="A1679" s="115" t="s">
        <v>3310</v>
      </c>
      <c r="B1679" s="125" t="s">
        <v>3311</v>
      </c>
      <c r="C1679" s="130" t="s">
        <v>45</v>
      </c>
      <c r="D1679" s="151">
        <v>3.1420629024505615</v>
      </c>
      <c r="E1679" s="162">
        <v>3.20615553855896</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0.91019225120544434</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46741.5625</v>
      </c>
      <c r="E1690" s="164">
        <v>44014.40234375</v>
      </c>
    </row>
    <row r="1691" spans="1:5" ht="60">
      <c r="A1691" s="115" t="s">
        <v>3334</v>
      </c>
      <c r="B1691" s="125" t="s">
        <v>3335</v>
      </c>
      <c r="C1691" s="130" t="s">
        <v>50</v>
      </c>
      <c r="D1691" s="151">
        <v>1.0574487447738647</v>
      </c>
      <c r="E1691" s="162">
        <v>1.0574358701705933</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89.530136108398438</v>
      </c>
      <c r="E1693" s="163">
        <v>84.285789489746094</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0.92121291160583496</v>
      </c>
    </row>
    <row r="1698" spans="1:5" ht="60">
      <c r="A1698" s="115" t="s">
        <v>3348</v>
      </c>
      <c r="B1698" s="125" t="s">
        <v>3349</v>
      </c>
      <c r="C1698" s="130" t="s">
        <v>280</v>
      </c>
      <c r="D1698" s="156">
        <v>317.96209716796875</v>
      </c>
      <c r="E1698" s="167">
        <v>318.07528686523437</v>
      </c>
    </row>
    <row r="1699" spans="1:5" ht="75">
      <c r="A1699" s="115" t="s">
        <v>3350</v>
      </c>
      <c r="B1699" s="125" t="s">
        <v>3351</v>
      </c>
      <c r="C1699" s="130" t="s">
        <v>2971</v>
      </c>
      <c r="D1699" s="152">
        <v>28.622810363769531</v>
      </c>
      <c r="E1699" s="163">
        <v>28.615791320800781</v>
      </c>
    </row>
    <row r="1700" spans="1:5" ht="75">
      <c r="A1700" s="115" t="s">
        <v>3352</v>
      </c>
      <c r="B1700" s="125" t="s">
        <v>3353</v>
      </c>
      <c r="C1700" s="130" t="s">
        <v>20</v>
      </c>
      <c r="D1700" s="158">
        <v>4.0404487401247025E-2</v>
      </c>
      <c r="E1700" s="169">
        <v>3.8021892309188843E-2</v>
      </c>
    </row>
    <row r="1701" spans="1:5" ht="60">
      <c r="A1701" s="115" t="s">
        <v>3354</v>
      </c>
      <c r="B1701" s="125" t="s">
        <v>3355</v>
      </c>
      <c r="C1701" s="130" t="s">
        <v>154</v>
      </c>
      <c r="D1701" s="152">
        <v>41.206737518310547</v>
      </c>
      <c r="E1701" s="163">
        <v>38.802982330322266</v>
      </c>
    </row>
    <row r="1702" spans="1:5" ht="60">
      <c r="A1702" s="115" t="s">
        <v>3356</v>
      </c>
      <c r="B1702" s="125" t="s">
        <v>3357</v>
      </c>
      <c r="C1702" s="130" t="s">
        <v>2978</v>
      </c>
      <c r="D1702" s="158">
        <v>0.60352993011474609</v>
      </c>
      <c r="E1702" s="169">
        <v>0.60337454080581665</v>
      </c>
    </row>
    <row r="1703" spans="1:5" ht="75">
      <c r="A1703" s="115" t="s">
        <v>3358</v>
      </c>
      <c r="B1703" s="125" t="s">
        <v>3359</v>
      </c>
      <c r="C1703" s="130" t="s">
        <v>45</v>
      </c>
      <c r="D1703" s="152">
        <v>75.626548767089844</v>
      </c>
      <c r="E1703" s="163">
        <v>75.576499938964844</v>
      </c>
    </row>
    <row r="1704" spans="1:5" ht="75">
      <c r="A1704" s="115" t="s">
        <v>3360</v>
      </c>
      <c r="B1704" s="125" t="s">
        <v>3361</v>
      </c>
      <c r="C1704" s="130" t="s">
        <v>45</v>
      </c>
      <c r="D1704" s="152">
        <v>20.291248321533203</v>
      </c>
      <c r="E1704" s="163">
        <v>20.277820587158203</v>
      </c>
    </row>
    <row r="1705" spans="1:5" ht="75">
      <c r="A1705" s="115" t="s">
        <v>3362</v>
      </c>
      <c r="B1705" s="125" t="s">
        <v>3363</v>
      </c>
      <c r="C1705" s="130" t="s">
        <v>45</v>
      </c>
      <c r="D1705" s="158">
        <v>2.9350889846682549E-2</v>
      </c>
      <c r="E1705" s="169">
        <v>2.9331468045711517E-2</v>
      </c>
    </row>
    <row r="1706" spans="1:5" ht="75">
      <c r="A1706" s="115" t="s">
        <v>3364</v>
      </c>
      <c r="B1706" s="125" t="s">
        <v>3365</v>
      </c>
      <c r="C1706" s="130" t="s">
        <v>45</v>
      </c>
      <c r="D1706" s="151">
        <v>3.1420629024505615</v>
      </c>
      <c r="E1706" s="162">
        <v>3.20615553855896</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0.91019225120544434</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70112.3515625</v>
      </c>
      <c r="E1717" s="164">
        <v>66021.609375</v>
      </c>
    </row>
    <row r="1718" spans="1:5" ht="60">
      <c r="A1718" s="115" t="s">
        <v>3388</v>
      </c>
      <c r="B1718" s="125" t="s">
        <v>3389</v>
      </c>
      <c r="C1718" s="130" t="s">
        <v>50</v>
      </c>
      <c r="D1718" s="151">
        <v>1.0976849794387817</v>
      </c>
      <c r="E1718" s="162">
        <v>1.0976721048355103</v>
      </c>
    </row>
    <row r="1719" spans="1:5" ht="60">
      <c r="A1719" s="115" t="s">
        <v>3390</v>
      </c>
      <c r="B1719" s="125" t="s">
        <v>3391</v>
      </c>
      <c r="C1719" s="130" t="s">
        <v>42</v>
      </c>
      <c r="D1719" s="152">
        <v>38.05517578125</v>
      </c>
      <c r="E1719" s="163">
        <v>37.02520751953125</v>
      </c>
    </row>
    <row r="1720" spans="1:5" ht="60">
      <c r="A1720" s="115" t="s">
        <v>3392</v>
      </c>
      <c r="B1720" s="125" t="s">
        <v>3393</v>
      </c>
      <c r="C1720" s="130" t="s">
        <v>20</v>
      </c>
      <c r="D1720" s="152">
        <v>59.686752319335938</v>
      </c>
      <c r="E1720" s="163">
        <v>56.190521240234375</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56.018169403076172</v>
      </c>
    </row>
    <row r="1724" spans="1:5" ht="60">
      <c r="A1724" s="115" t="s">
        <v>3400</v>
      </c>
      <c r="B1724" s="125" t="s">
        <v>3401</v>
      </c>
      <c r="C1724" s="130" t="s">
        <v>285</v>
      </c>
      <c r="D1724" s="158">
        <v>0.22084780037403107</v>
      </c>
      <c r="E1724" s="169">
        <v>0.21804061532020569</v>
      </c>
    </row>
    <row r="1725" spans="1:5" ht="60">
      <c r="A1725" s="115" t="s">
        <v>3402</v>
      </c>
      <c r="B1725" s="125" t="s">
        <v>3403</v>
      </c>
      <c r="C1725" s="130" t="s">
        <v>280</v>
      </c>
      <c r="D1725" s="152">
        <v>13.38266658782959</v>
      </c>
      <c r="E1725" s="163">
        <v>12.330337524414063</v>
      </c>
    </row>
    <row r="1726" spans="1:5" ht="60">
      <c r="A1726" s="115" t="s">
        <v>3404</v>
      </c>
      <c r="B1726" s="125" t="s">
        <v>3405</v>
      </c>
      <c r="C1726" s="130" t="s">
        <v>2971</v>
      </c>
      <c r="D1726" s="152">
        <v>28.622810363769531</v>
      </c>
      <c r="E1726" s="163">
        <v>28.615791320800781</v>
      </c>
    </row>
    <row r="1727" spans="1:5" ht="60">
      <c r="A1727" s="115" t="s">
        <v>3406</v>
      </c>
      <c r="B1727" s="125" t="s">
        <v>3407</v>
      </c>
      <c r="C1727" s="130" t="s">
        <v>20</v>
      </c>
      <c r="D1727" s="158">
        <v>2.6936322450637817E-2</v>
      </c>
      <c r="E1727" s="169">
        <v>2.5347927585244179E-2</v>
      </c>
    </row>
    <row r="1728" spans="1:5" ht="60">
      <c r="A1728" s="115" t="s">
        <v>3408</v>
      </c>
      <c r="B1728" s="125" t="s">
        <v>3409</v>
      </c>
      <c r="C1728" s="130" t="s">
        <v>154</v>
      </c>
      <c r="D1728" s="152">
        <v>13.654630661010742</v>
      </c>
      <c r="E1728" s="163">
        <v>12.815540313720703</v>
      </c>
    </row>
    <row r="1729" spans="1:5" ht="60">
      <c r="A1729" s="115" t="s">
        <v>3410</v>
      </c>
      <c r="B1729" s="125" t="s">
        <v>3411</v>
      </c>
      <c r="C1729" s="130" t="s">
        <v>2978</v>
      </c>
      <c r="D1729" s="151">
        <v>1.2142153978347778</v>
      </c>
      <c r="E1729" s="162">
        <v>1.217934250831604</v>
      </c>
    </row>
    <row r="1730" spans="1:5" ht="60">
      <c r="A1730" s="115" t="s">
        <v>3412</v>
      </c>
      <c r="B1730" s="125" t="s">
        <v>3413</v>
      </c>
      <c r="C1730" s="130" t="s">
        <v>45</v>
      </c>
      <c r="D1730" s="152">
        <v>75.626548767089844</v>
      </c>
      <c r="E1730" s="163">
        <v>75.576499938964844</v>
      </c>
    </row>
    <row r="1731" spans="1:5" ht="60">
      <c r="A1731" s="115" t="s">
        <v>3414</v>
      </c>
      <c r="B1731" s="125" t="s">
        <v>3415</v>
      </c>
      <c r="C1731" s="130" t="s">
        <v>45</v>
      </c>
      <c r="D1731" s="152">
        <v>20.291248321533203</v>
      </c>
      <c r="E1731" s="163">
        <v>20.277820587158203</v>
      </c>
    </row>
    <row r="1732" spans="1:5" ht="75">
      <c r="A1732" s="115" t="s">
        <v>3416</v>
      </c>
      <c r="B1732" s="125" t="s">
        <v>3417</v>
      </c>
      <c r="C1732" s="130" t="s">
        <v>45</v>
      </c>
      <c r="D1732" s="158">
        <v>2.9350889846682549E-2</v>
      </c>
      <c r="E1732" s="169">
        <v>2.9331468045711517E-2</v>
      </c>
    </row>
    <row r="1733" spans="1:5" ht="75">
      <c r="A1733" s="115" t="s">
        <v>3418</v>
      </c>
      <c r="B1733" s="125" t="s">
        <v>3419</v>
      </c>
      <c r="C1733" s="130" t="s">
        <v>45</v>
      </c>
      <c r="D1733" s="151">
        <v>3.1420629024505615</v>
      </c>
      <c r="E1733" s="162">
        <v>3.20615553855896</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0.91019225120544434</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46741.5625</v>
      </c>
      <c r="E1744" s="164">
        <v>44014.40234375</v>
      </c>
    </row>
    <row r="1745" spans="1:5" ht="60">
      <c r="A1745" s="115" t="s">
        <v>3442</v>
      </c>
      <c r="B1745" s="125" t="s">
        <v>3443</v>
      </c>
      <c r="C1745" s="130" t="s">
        <v>50</v>
      </c>
      <c r="D1745" s="158">
        <v>0.98474478721618652</v>
      </c>
      <c r="E1745" s="169">
        <v>0.98473173379898071</v>
      </c>
    </row>
    <row r="1746" spans="1:5" ht="60">
      <c r="A1746" s="115" t="s">
        <v>3444</v>
      </c>
      <c r="B1746" s="125" t="s">
        <v>3445</v>
      </c>
      <c r="C1746" s="130" t="s">
        <v>42</v>
      </c>
      <c r="D1746" s="156">
        <v>371.00543212890625</v>
      </c>
      <c r="E1746" s="167">
        <v>350.21005249023437</v>
      </c>
    </row>
    <row r="1747" spans="1:5" ht="60">
      <c r="A1747" s="115" t="s">
        <v>3446</v>
      </c>
      <c r="B1747" s="125" t="s">
        <v>3447</v>
      </c>
      <c r="C1747" s="130" t="s">
        <v>20</v>
      </c>
      <c r="D1747" s="156">
        <v>169.37548828125</v>
      </c>
      <c r="E1747" s="167">
        <v>159.46725463867187</v>
      </c>
    </row>
    <row r="1748" spans="1:5" ht="60">
      <c r="A1748" s="115" t="s">
        <v>3448</v>
      </c>
      <c r="B1748" s="125" t="s">
        <v>3449</v>
      </c>
      <c r="C1748" s="130" t="s">
        <v>20</v>
      </c>
      <c r="D1748" s="158">
        <v>0.59149682521820068</v>
      </c>
      <c r="E1748" s="169">
        <v>0.55723530054092407</v>
      </c>
    </row>
    <row r="1749" spans="1:5" ht="60">
      <c r="A1749" s="115" t="s">
        <v>3450</v>
      </c>
      <c r="B1749" s="125" t="s">
        <v>3451</v>
      </c>
      <c r="C1749" s="130" t="s">
        <v>280</v>
      </c>
      <c r="D1749" s="156">
        <v>331.79898071289062</v>
      </c>
      <c r="E1749" s="167">
        <v>308.38812255859375</v>
      </c>
    </row>
    <row r="1750" spans="1:5" ht="60">
      <c r="A1750" s="115" t="s">
        <v>3452</v>
      </c>
      <c r="B1750" s="125" t="s">
        <v>3453</v>
      </c>
      <c r="C1750" s="130" t="s">
        <v>45</v>
      </c>
      <c r="D1750" s="155">
        <v>0</v>
      </c>
      <c r="E1750" s="166">
        <v>0</v>
      </c>
    </row>
    <row r="1751" spans="1:5" ht="60">
      <c r="A1751" s="115" t="s">
        <v>3454</v>
      </c>
      <c r="B1751" s="125" t="s">
        <v>3455</v>
      </c>
      <c r="C1751" s="130" t="s">
        <v>285</v>
      </c>
      <c r="D1751" s="151">
        <v>1.1469334363937378</v>
      </c>
      <c r="E1751" s="162">
        <v>1.108858585357666</v>
      </c>
    </row>
    <row r="1752" spans="1:5" ht="60">
      <c r="A1752" s="115" t="s">
        <v>3456</v>
      </c>
      <c r="B1752" s="125" t="s">
        <v>3457</v>
      </c>
      <c r="C1752" s="130" t="s">
        <v>280</v>
      </c>
      <c r="D1752" s="156">
        <v>387.672607421875</v>
      </c>
      <c r="E1752" s="167">
        <v>363.40267944335937</v>
      </c>
    </row>
    <row r="1753" spans="1:5" ht="60">
      <c r="A1753" s="115" t="s">
        <v>3458</v>
      </c>
      <c r="B1753" s="125" t="s">
        <v>3459</v>
      </c>
      <c r="C1753" s="130" t="s">
        <v>2971</v>
      </c>
      <c r="D1753" s="152">
        <v>28.808258056640625</v>
      </c>
      <c r="E1753" s="163">
        <v>28.805831909179687</v>
      </c>
    </row>
    <row r="1754" spans="1:5" ht="60">
      <c r="A1754" s="115" t="s">
        <v>3460</v>
      </c>
      <c r="B1754" s="125" t="s">
        <v>3461</v>
      </c>
      <c r="C1754" s="130" t="s">
        <v>20</v>
      </c>
      <c r="D1754" s="152">
        <v>34.670558929443359</v>
      </c>
      <c r="E1754" s="163">
        <v>32.662269592285156</v>
      </c>
    </row>
    <row r="1755" spans="1:5" ht="60">
      <c r="A1755" s="115" t="s">
        <v>3462</v>
      </c>
      <c r="B1755" s="125" t="s">
        <v>3463</v>
      </c>
      <c r="C1755" s="130" t="s">
        <v>154</v>
      </c>
      <c r="D1755" s="152">
        <v>88.827163696289063</v>
      </c>
      <c r="E1755" s="163">
        <v>80.938911437988281</v>
      </c>
    </row>
    <row r="1756" spans="1:5" ht="60">
      <c r="A1756" s="115" t="s">
        <v>3464</v>
      </c>
      <c r="B1756" s="125" t="s">
        <v>3465</v>
      </c>
      <c r="C1756" s="130" t="s">
        <v>2978</v>
      </c>
      <c r="D1756" s="158">
        <v>0.52966654300689697</v>
      </c>
      <c r="E1756" s="169">
        <v>0.54728299379348755</v>
      </c>
    </row>
    <row r="1757" spans="1:5" ht="60">
      <c r="A1757" s="115" t="s">
        <v>3466</v>
      </c>
      <c r="B1757" s="125" t="s">
        <v>3467</v>
      </c>
      <c r="C1757" s="130" t="s">
        <v>45</v>
      </c>
      <c r="D1757" s="152">
        <v>67.130508422851562</v>
      </c>
      <c r="E1757" s="163">
        <v>67.0914306640625</v>
      </c>
    </row>
    <row r="1758" spans="1:5" ht="60">
      <c r="A1758" s="115" t="s">
        <v>3468</v>
      </c>
      <c r="B1758" s="125" t="s">
        <v>3469</v>
      </c>
      <c r="C1758" s="130" t="s">
        <v>45</v>
      </c>
      <c r="D1758" s="151">
        <v>2.9986772537231445</v>
      </c>
      <c r="E1758" s="162">
        <v>2.9969279766082764</v>
      </c>
    </row>
    <row r="1759" spans="1:5" ht="60">
      <c r="A1759" s="115" t="s">
        <v>3470</v>
      </c>
      <c r="B1759" s="125" t="s">
        <v>3471</v>
      </c>
      <c r="C1759" s="130" t="s">
        <v>45</v>
      </c>
      <c r="D1759" s="152">
        <v>13.399107933044434</v>
      </c>
      <c r="E1759" s="163">
        <v>13.406145095825195</v>
      </c>
    </row>
    <row r="1760" spans="1:5" ht="60">
      <c r="A1760" s="115" t="s">
        <v>3472</v>
      </c>
      <c r="B1760" s="125" t="s">
        <v>3473</v>
      </c>
      <c r="C1760" s="130" t="s">
        <v>45</v>
      </c>
      <c r="D1760" s="152">
        <v>15.663120269775391</v>
      </c>
      <c r="E1760" s="163">
        <v>15.697378158569336</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0.80712223052978516</v>
      </c>
    </row>
    <row r="1763" spans="1:5" ht="60">
      <c r="A1763" s="115" t="s">
        <v>3478</v>
      </c>
      <c r="B1763" s="125" t="s">
        <v>3479</v>
      </c>
      <c r="C1763" s="130" t="s">
        <v>45</v>
      </c>
      <c r="D1763" s="159">
        <v>9.9700933787971735E-4</v>
      </c>
      <c r="E1763" s="170">
        <v>9.9753518588840961E-4</v>
      </c>
    </row>
    <row r="1764" spans="1:5" ht="60">
      <c r="A1764" s="115" t="s">
        <v>3480</v>
      </c>
      <c r="B1764" s="125" t="s">
        <v>3481</v>
      </c>
      <c r="C1764" s="130" t="s">
        <v>1139</v>
      </c>
      <c r="D1764" s="158">
        <v>4.98504638671875E-2</v>
      </c>
      <c r="E1764" s="169">
        <v>4.9876756966114044E-2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3.5549640655517578</v>
      </c>
    </row>
    <row r="1771" spans="1:5" ht="60">
      <c r="A1771" s="115" t="s">
        <v>3494</v>
      </c>
      <c r="B1771" s="125" t="s">
        <v>3495</v>
      </c>
      <c r="C1771" s="130" t="s">
        <v>3009</v>
      </c>
      <c r="D1771" s="153">
        <v>131786.5625</v>
      </c>
      <c r="E1771" s="164">
        <v>124087.671875</v>
      </c>
    </row>
    <row r="1772" spans="1:5" ht="60">
      <c r="A1772" s="115" t="s">
        <v>3496</v>
      </c>
      <c r="B1772" s="125" t="s">
        <v>3497</v>
      </c>
      <c r="C1772" s="130" t="s">
        <v>50</v>
      </c>
      <c r="D1772" s="158">
        <v>0.97228151559829712</v>
      </c>
      <c r="E1772" s="169">
        <v>0.97226864099502563</v>
      </c>
    </row>
    <row r="1773" spans="1:5" ht="60">
      <c r="A1773" s="115" t="s">
        <v>3498</v>
      </c>
      <c r="B1773" s="125" t="s">
        <v>3499</v>
      </c>
      <c r="C1773" s="130" t="s">
        <v>42</v>
      </c>
      <c r="D1773" s="156">
        <v>132.34588623046875</v>
      </c>
      <c r="E1773" s="167">
        <v>109.27855682373047</v>
      </c>
    </row>
    <row r="1774" spans="1:5" ht="60">
      <c r="A1774" s="115" t="s">
        <v>3500</v>
      </c>
      <c r="B1774" s="125" t="s">
        <v>3501</v>
      </c>
      <c r="C1774" s="130" t="s">
        <v>20</v>
      </c>
      <c r="D1774" s="156">
        <v>169.37548828125</v>
      </c>
      <c r="E1774" s="167">
        <v>159.46725463867187</v>
      </c>
    </row>
    <row r="1775" spans="1:5" ht="60">
      <c r="A1775" s="115" t="s">
        <v>3502</v>
      </c>
      <c r="B1775" s="125" t="s">
        <v>3503</v>
      </c>
      <c r="C1775" s="130" t="s">
        <v>20</v>
      </c>
      <c r="D1775" s="158">
        <v>0.59149682521820068</v>
      </c>
      <c r="E1775" s="169">
        <v>0.55723530054092407</v>
      </c>
    </row>
    <row r="1776" spans="1:5" ht="60">
      <c r="A1776" s="115" t="s">
        <v>3504</v>
      </c>
      <c r="B1776" s="125" t="s">
        <v>3505</v>
      </c>
      <c r="C1776" s="130" t="s">
        <v>280</v>
      </c>
      <c r="D1776" s="152">
        <v>87.64703369140625</v>
      </c>
      <c r="E1776" s="163">
        <v>67.457405090332031</v>
      </c>
    </row>
    <row r="1777" spans="1:5" ht="60">
      <c r="A1777" s="115" t="s">
        <v>3506</v>
      </c>
      <c r="B1777" s="125" t="s">
        <v>3507</v>
      </c>
      <c r="C1777" s="130" t="s">
        <v>45</v>
      </c>
      <c r="D1777" s="151">
        <v>5.2579441070556641</v>
      </c>
      <c r="E1777" s="163">
        <v>10.915128707885742</v>
      </c>
    </row>
    <row r="1778" spans="1:5" ht="60">
      <c r="A1778" s="115" t="s">
        <v>3508</v>
      </c>
      <c r="B1778" s="125" t="s">
        <v>3509</v>
      </c>
      <c r="C1778" s="130" t="s">
        <v>285</v>
      </c>
      <c r="D1778" s="158">
        <v>0.6263466477394104</v>
      </c>
      <c r="E1778" s="169">
        <v>0.56232774257659912</v>
      </c>
    </row>
    <row r="1779" spans="1:5" ht="60">
      <c r="A1779" s="115" t="s">
        <v>3510</v>
      </c>
      <c r="B1779" s="125" t="s">
        <v>3511</v>
      </c>
      <c r="C1779" s="130" t="s">
        <v>280</v>
      </c>
      <c r="D1779" s="156">
        <v>116.6591796875</v>
      </c>
      <c r="E1779" s="163">
        <v>91.370292663574219</v>
      </c>
    </row>
    <row r="1780" spans="1:5" ht="60">
      <c r="A1780" s="115" t="s">
        <v>3512</v>
      </c>
      <c r="B1780" s="125" t="s">
        <v>3513</v>
      </c>
      <c r="C1780" s="130" t="s">
        <v>2971</v>
      </c>
      <c r="D1780" s="152">
        <v>28.808258056640625</v>
      </c>
      <c r="E1780" s="163">
        <v>28.805831909179687</v>
      </c>
    </row>
    <row r="1781" spans="1:5" ht="60">
      <c r="A1781" s="115" t="s">
        <v>3514</v>
      </c>
      <c r="B1781" s="125" t="s">
        <v>3515</v>
      </c>
      <c r="C1781" s="130" t="s">
        <v>20</v>
      </c>
      <c r="D1781" s="152">
        <v>34.670558929443359</v>
      </c>
      <c r="E1781" s="163">
        <v>32.662269592285156</v>
      </c>
    </row>
    <row r="1782" spans="1:5" ht="60">
      <c r="A1782" s="115" t="s">
        <v>3516</v>
      </c>
      <c r="B1782" s="125" t="s">
        <v>3517</v>
      </c>
      <c r="C1782" s="130" t="s">
        <v>154</v>
      </c>
      <c r="D1782" s="152">
        <v>56.633476257324219</v>
      </c>
      <c r="E1782" s="163">
        <v>50.292163848876953</v>
      </c>
    </row>
    <row r="1783" spans="1:5" ht="60">
      <c r="A1783" s="115" t="s">
        <v>3518</v>
      </c>
      <c r="B1783" s="125" t="s">
        <v>3519</v>
      </c>
      <c r="C1783" s="130" t="s">
        <v>2978</v>
      </c>
      <c r="D1783" s="158">
        <v>0.83075916767120361</v>
      </c>
      <c r="E1783" s="169">
        <v>0.88078302145004272</v>
      </c>
    </row>
    <row r="1784" spans="1:5" ht="60">
      <c r="A1784" s="115" t="s">
        <v>3520</v>
      </c>
      <c r="B1784" s="125" t="s">
        <v>3521</v>
      </c>
      <c r="C1784" s="130" t="s">
        <v>45</v>
      </c>
      <c r="D1784" s="152">
        <v>67.130508422851562</v>
      </c>
      <c r="E1784" s="163">
        <v>67.0914306640625</v>
      </c>
    </row>
    <row r="1785" spans="1:5" ht="60">
      <c r="A1785" s="115" t="s">
        <v>3522</v>
      </c>
      <c r="B1785" s="125" t="s">
        <v>3523</v>
      </c>
      <c r="C1785" s="130" t="s">
        <v>45</v>
      </c>
      <c r="D1785" s="151">
        <v>2.9986772537231445</v>
      </c>
      <c r="E1785" s="162">
        <v>2.9969279766082764</v>
      </c>
    </row>
    <row r="1786" spans="1:5" ht="60">
      <c r="A1786" s="115" t="s">
        <v>3524</v>
      </c>
      <c r="B1786" s="125" t="s">
        <v>3525</v>
      </c>
      <c r="C1786" s="130" t="s">
        <v>45</v>
      </c>
      <c r="D1786" s="152">
        <v>13.399107933044434</v>
      </c>
      <c r="E1786" s="163">
        <v>13.406145095825195</v>
      </c>
    </row>
    <row r="1787" spans="1:5" ht="60">
      <c r="A1787" s="115" t="s">
        <v>3526</v>
      </c>
      <c r="B1787" s="125" t="s">
        <v>3527</v>
      </c>
      <c r="C1787" s="130" t="s">
        <v>45</v>
      </c>
      <c r="D1787" s="152">
        <v>15.663120269775391</v>
      </c>
      <c r="E1787" s="163">
        <v>15.697378158569336</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0.80712223052978516</v>
      </c>
    </row>
    <row r="1790" spans="1:5" ht="60">
      <c r="A1790" s="115" t="s">
        <v>3532</v>
      </c>
      <c r="B1790" s="125" t="s">
        <v>3533</v>
      </c>
      <c r="C1790" s="130" t="s">
        <v>45</v>
      </c>
      <c r="D1790" s="159">
        <v>9.9700933787971735E-4</v>
      </c>
      <c r="E1790" s="170">
        <v>9.9753518588840961E-4</v>
      </c>
    </row>
    <row r="1791" spans="1:5" ht="60">
      <c r="A1791" s="115" t="s">
        <v>3534</v>
      </c>
      <c r="B1791" s="125" t="s">
        <v>3535</v>
      </c>
      <c r="C1791" s="130" t="s">
        <v>1139</v>
      </c>
      <c r="D1791" s="158">
        <v>4.98504638671875E-2</v>
      </c>
      <c r="E1791" s="169">
        <v>4.9876756966114044E-2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3.5549640655517578</v>
      </c>
    </row>
    <row r="1798" spans="1:5" ht="60">
      <c r="A1798" s="115" t="s">
        <v>3548</v>
      </c>
      <c r="B1798" s="125" t="s">
        <v>3549</v>
      </c>
      <c r="C1798" s="130" t="s">
        <v>3009</v>
      </c>
      <c r="D1798" s="153">
        <v>131786.5625</v>
      </c>
      <c r="E1798" s="164">
        <v>124087.671875</v>
      </c>
    </row>
    <row r="1799" spans="1:5" ht="60">
      <c r="A1799" s="115" t="s">
        <v>3550</v>
      </c>
      <c r="B1799" s="125" t="s">
        <v>3551</v>
      </c>
      <c r="C1799" s="130" t="s">
        <v>50</v>
      </c>
      <c r="D1799" s="158">
        <v>0.96418040990829468</v>
      </c>
      <c r="E1799" s="169">
        <v>0.96416753530502319</v>
      </c>
    </row>
    <row r="1800" spans="1:5" ht="60">
      <c r="A1800" s="115" t="s">
        <v>3552</v>
      </c>
      <c r="B1800" s="125" t="s">
        <v>3553</v>
      </c>
      <c r="C1800" s="130" t="s">
        <v>42</v>
      </c>
      <c r="D1800" s="156">
        <v>132.34588623046875</v>
      </c>
      <c r="E1800" s="167">
        <v>109.27855682373047</v>
      </c>
    </row>
    <row r="1801" spans="1:5" ht="60">
      <c r="A1801" s="115" t="s">
        <v>3554</v>
      </c>
      <c r="B1801" s="125" t="s">
        <v>3555</v>
      </c>
      <c r="C1801" s="130" t="s">
        <v>20</v>
      </c>
      <c r="D1801" s="156">
        <v>169.37548828125</v>
      </c>
      <c r="E1801" s="167">
        <v>159.46725463867187</v>
      </c>
    </row>
    <row r="1802" spans="1:5" ht="60">
      <c r="A1802" s="115" t="s">
        <v>3556</v>
      </c>
      <c r="B1802" s="125" t="s">
        <v>3557</v>
      </c>
      <c r="C1802" s="130" t="s">
        <v>20</v>
      </c>
      <c r="D1802" s="160">
        <v>3.2344402279704809E-3</v>
      </c>
      <c r="E1802" s="171">
        <v>3.0443537980318069E-3</v>
      </c>
    </row>
    <row r="1803" spans="1:5" ht="60">
      <c r="A1803" s="115" t="s">
        <v>3558</v>
      </c>
      <c r="B1803" s="125" t="s">
        <v>3559</v>
      </c>
      <c r="C1803" s="130" t="s">
        <v>280</v>
      </c>
      <c r="D1803" s="152">
        <v>87.64703369140625</v>
      </c>
      <c r="E1803" s="163">
        <v>67.457405090332031</v>
      </c>
    </row>
    <row r="1804" spans="1:5" ht="60">
      <c r="A1804" s="115" t="s">
        <v>3560</v>
      </c>
      <c r="B1804" s="125" t="s">
        <v>3561</v>
      </c>
      <c r="C1804" s="130" t="s">
        <v>45</v>
      </c>
      <c r="D1804" s="151">
        <v>5.214134693145752</v>
      </c>
      <c r="E1804" s="163">
        <v>10.82418155670166</v>
      </c>
    </row>
    <row r="1805" spans="1:5" ht="60">
      <c r="A1805" s="115" t="s">
        <v>3562</v>
      </c>
      <c r="B1805" s="125" t="s">
        <v>3563</v>
      </c>
      <c r="C1805" s="130" t="s">
        <v>285</v>
      </c>
      <c r="D1805" s="158">
        <v>0.62876152992248535</v>
      </c>
      <c r="E1805" s="169">
        <v>0.56474286317825317</v>
      </c>
    </row>
    <row r="1806" spans="1:5" ht="60">
      <c r="A1806" s="115" t="s">
        <v>3564</v>
      </c>
      <c r="B1806" s="125" t="s">
        <v>3565</v>
      </c>
      <c r="C1806" s="130" t="s">
        <v>280</v>
      </c>
      <c r="D1806" s="156">
        <v>116.6591796875</v>
      </c>
      <c r="E1806" s="163">
        <v>91.370292663574219</v>
      </c>
    </row>
    <row r="1807" spans="1:5" ht="60">
      <c r="A1807" s="115" t="s">
        <v>3566</v>
      </c>
      <c r="B1807" s="125" t="s">
        <v>3567</v>
      </c>
      <c r="C1807" s="130" t="s">
        <v>2971</v>
      </c>
      <c r="D1807" s="152">
        <v>28.808258056640625</v>
      </c>
      <c r="E1807" s="163">
        <v>28.805831909179687</v>
      </c>
    </row>
    <row r="1808" spans="1:5" ht="60">
      <c r="A1808" s="115" t="s">
        <v>3568</v>
      </c>
      <c r="B1808" s="125" t="s">
        <v>3569</v>
      </c>
      <c r="C1808" s="130" t="s">
        <v>20</v>
      </c>
      <c r="D1808" s="152">
        <v>34.670558929443359</v>
      </c>
      <c r="E1808" s="163">
        <v>32.662269592285156</v>
      </c>
    </row>
    <row r="1809" spans="1:5" ht="60">
      <c r="A1809" s="115" t="s">
        <v>3570</v>
      </c>
      <c r="B1809" s="125" t="s">
        <v>3571</v>
      </c>
      <c r="C1809" s="130" t="s">
        <v>154</v>
      </c>
      <c r="D1809" s="152">
        <v>57.109310150146484</v>
      </c>
      <c r="E1809" s="163">
        <v>50.714733123779297</v>
      </c>
    </row>
    <row r="1810" spans="1:5" ht="60">
      <c r="A1810" s="115" t="s">
        <v>3572</v>
      </c>
      <c r="B1810" s="125" t="s">
        <v>3573</v>
      </c>
      <c r="C1810" s="130" t="s">
        <v>2978</v>
      </c>
      <c r="D1810" s="158">
        <v>0.8238372802734375</v>
      </c>
      <c r="E1810" s="169">
        <v>0.87344413995742798</v>
      </c>
    </row>
    <row r="1811" spans="1:5" ht="60">
      <c r="A1811" s="115" t="s">
        <v>3574</v>
      </c>
      <c r="B1811" s="125" t="s">
        <v>3575</v>
      </c>
      <c r="C1811" s="130" t="s">
        <v>45</v>
      </c>
      <c r="D1811" s="152">
        <v>67.130508422851562</v>
      </c>
      <c r="E1811" s="163">
        <v>67.0914306640625</v>
      </c>
    </row>
    <row r="1812" spans="1:5" ht="60">
      <c r="A1812" s="115" t="s">
        <v>3576</v>
      </c>
      <c r="B1812" s="125" t="s">
        <v>3577</v>
      </c>
      <c r="C1812" s="130" t="s">
        <v>45</v>
      </c>
      <c r="D1812" s="151">
        <v>2.9986772537231445</v>
      </c>
      <c r="E1812" s="162">
        <v>2.9969279766082764</v>
      </c>
    </row>
    <row r="1813" spans="1:5" ht="60">
      <c r="A1813" s="115" t="s">
        <v>3578</v>
      </c>
      <c r="B1813" s="125" t="s">
        <v>3579</v>
      </c>
      <c r="C1813" s="130" t="s">
        <v>45</v>
      </c>
      <c r="D1813" s="152">
        <v>13.399107933044434</v>
      </c>
      <c r="E1813" s="163">
        <v>13.406145095825195</v>
      </c>
    </row>
    <row r="1814" spans="1:5" ht="60">
      <c r="A1814" s="115" t="s">
        <v>3580</v>
      </c>
      <c r="B1814" s="125" t="s">
        <v>3581</v>
      </c>
      <c r="C1814" s="130" t="s">
        <v>45</v>
      </c>
      <c r="D1814" s="152">
        <v>15.663120269775391</v>
      </c>
      <c r="E1814" s="163">
        <v>15.697378158569336</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0.80712223052978516</v>
      </c>
    </row>
    <row r="1817" spans="1:5" ht="60">
      <c r="A1817" s="115" t="s">
        <v>3586</v>
      </c>
      <c r="B1817" s="125" t="s">
        <v>3587</v>
      </c>
      <c r="C1817" s="130" t="s">
        <v>45</v>
      </c>
      <c r="D1817" s="159">
        <v>9.9700933787971735E-4</v>
      </c>
      <c r="E1817" s="170">
        <v>9.9753518588840961E-4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3.5549640655517578</v>
      </c>
    </row>
    <row r="1825" spans="1:5" ht="60">
      <c r="A1825" s="115" t="s">
        <v>3602</v>
      </c>
      <c r="B1825" s="125" t="s">
        <v>3603</v>
      </c>
      <c r="C1825" s="130" t="s">
        <v>3009</v>
      </c>
      <c r="D1825" s="153">
        <v>131786.5625</v>
      </c>
      <c r="E1825" s="164">
        <v>124087.671875</v>
      </c>
    </row>
    <row r="1826" spans="1:5" ht="45">
      <c r="A1826" s="115" t="s">
        <v>3604</v>
      </c>
      <c r="B1826" s="125" t="s">
        <v>3605</v>
      </c>
      <c r="C1826" s="130" t="s">
        <v>50</v>
      </c>
      <c r="D1826" s="158">
        <v>0.95919519662857056</v>
      </c>
      <c r="E1826" s="169">
        <v>0.95918214321136475</v>
      </c>
    </row>
    <row r="1827" spans="1:5" ht="45">
      <c r="A1827" s="115" t="s">
        <v>3606</v>
      </c>
      <c r="B1827" s="125" t="s">
        <v>3607</v>
      </c>
      <c r="C1827" s="130" t="s">
        <v>42</v>
      </c>
      <c r="D1827" s="156">
        <v>131.23477172851562</v>
      </c>
      <c r="E1827" s="167">
        <v>108.16744995117187</v>
      </c>
    </row>
    <row r="1828" spans="1:5" ht="45">
      <c r="A1828" s="115" t="s">
        <v>3608</v>
      </c>
      <c r="B1828" s="125" t="s">
        <v>3609</v>
      </c>
      <c r="C1828" s="130" t="s">
        <v>20</v>
      </c>
      <c r="D1828" s="156">
        <v>169.37548828125</v>
      </c>
      <c r="E1828" s="167">
        <v>159.46725463867187</v>
      </c>
    </row>
    <row r="1829" spans="1:5" ht="45">
      <c r="A1829" s="115" t="s">
        <v>3610</v>
      </c>
      <c r="B1829" s="125" t="s">
        <v>3611</v>
      </c>
      <c r="C1829" s="130" t="s">
        <v>20</v>
      </c>
      <c r="D1829" s="160">
        <v>3.2344402279704809E-3</v>
      </c>
      <c r="E1829" s="171">
        <v>3.0443537980318069E-3</v>
      </c>
    </row>
    <row r="1830" spans="1:5" ht="60">
      <c r="A1830" s="115" t="s">
        <v>3612</v>
      </c>
      <c r="B1830" s="125" t="s">
        <v>3613</v>
      </c>
      <c r="C1830" s="130" t="s">
        <v>280</v>
      </c>
      <c r="D1830" s="152">
        <v>86.658500671386719</v>
      </c>
      <c r="E1830" s="163">
        <v>66.502792358398437</v>
      </c>
    </row>
    <row r="1831" spans="1:5" ht="60">
      <c r="A1831" s="115" t="s">
        <v>3614</v>
      </c>
      <c r="B1831" s="125" t="s">
        <v>3615</v>
      </c>
      <c r="C1831" s="130" t="s">
        <v>45</v>
      </c>
      <c r="D1831" s="151">
        <v>5.3607478141784668</v>
      </c>
      <c r="E1831" s="163">
        <v>11.181074142456055</v>
      </c>
    </row>
    <row r="1832" spans="1:5" ht="45">
      <c r="A1832" s="115" t="s">
        <v>3616</v>
      </c>
      <c r="B1832" s="125" t="s">
        <v>3617</v>
      </c>
      <c r="C1832" s="130" t="s">
        <v>285</v>
      </c>
      <c r="D1832" s="158">
        <v>0.62723982334136963</v>
      </c>
      <c r="E1832" s="169">
        <v>0.56305605173110962</v>
      </c>
    </row>
    <row r="1833" spans="1:5" ht="45">
      <c r="A1833" s="115" t="s">
        <v>3618</v>
      </c>
      <c r="B1833" s="125" t="s">
        <v>3619</v>
      </c>
      <c r="C1833" s="130" t="s">
        <v>280</v>
      </c>
      <c r="D1833" s="156">
        <v>115.43714904785156</v>
      </c>
      <c r="E1833" s="163">
        <v>90.154754638671875</v>
      </c>
    </row>
    <row r="1834" spans="1:5" ht="60">
      <c r="A1834" s="115" t="s">
        <v>3620</v>
      </c>
      <c r="B1834" s="125" t="s">
        <v>3621</v>
      </c>
      <c r="C1834" s="130" t="s">
        <v>2971</v>
      </c>
      <c r="D1834" s="152">
        <v>28.808258056640625</v>
      </c>
      <c r="E1834" s="163">
        <v>28.805831909179687</v>
      </c>
    </row>
    <row r="1835" spans="1:5" ht="60">
      <c r="A1835" s="115" t="s">
        <v>3622</v>
      </c>
      <c r="B1835" s="125" t="s">
        <v>3623</v>
      </c>
      <c r="C1835" s="130" t="s">
        <v>20</v>
      </c>
      <c r="D1835" s="152">
        <v>34.670558929443359</v>
      </c>
      <c r="E1835" s="163">
        <v>32.662269592285156</v>
      </c>
    </row>
    <row r="1836" spans="1:5" ht="45">
      <c r="A1836" s="115" t="s">
        <v>3624</v>
      </c>
      <c r="B1836" s="125" t="s">
        <v>3625</v>
      </c>
      <c r="C1836" s="130" t="s">
        <v>154</v>
      </c>
      <c r="D1836" s="152">
        <v>57.248828887939453</v>
      </c>
      <c r="E1836" s="163">
        <v>50.830207824707031</v>
      </c>
    </row>
    <row r="1837" spans="1:5" ht="45">
      <c r="A1837" s="115" t="s">
        <v>3626</v>
      </c>
      <c r="B1837" s="125" t="s">
        <v>3627</v>
      </c>
      <c r="C1837" s="130" t="s">
        <v>2978</v>
      </c>
      <c r="D1837" s="158">
        <v>0.82182955741882324</v>
      </c>
      <c r="E1837" s="169">
        <v>0.87145990133285522</v>
      </c>
    </row>
    <row r="1838" spans="1:5" ht="60">
      <c r="A1838" s="115" t="s">
        <v>3628</v>
      </c>
      <c r="B1838" s="125" t="s">
        <v>3629</v>
      </c>
      <c r="C1838" s="130" t="s">
        <v>45</v>
      </c>
      <c r="D1838" s="152">
        <v>67.130508422851562</v>
      </c>
      <c r="E1838" s="163">
        <v>67.0914306640625</v>
      </c>
    </row>
    <row r="1839" spans="1:5" ht="60">
      <c r="A1839" s="115" t="s">
        <v>3630</v>
      </c>
      <c r="B1839" s="125" t="s">
        <v>3631</v>
      </c>
      <c r="C1839" s="130" t="s">
        <v>45</v>
      </c>
      <c r="D1839" s="151">
        <v>2.9986772537231445</v>
      </c>
      <c r="E1839" s="162">
        <v>2.9969279766082764</v>
      </c>
    </row>
    <row r="1840" spans="1:5" ht="60">
      <c r="A1840" s="115" t="s">
        <v>3632</v>
      </c>
      <c r="B1840" s="125" t="s">
        <v>3633</v>
      </c>
      <c r="C1840" s="130" t="s">
        <v>45</v>
      </c>
      <c r="D1840" s="152">
        <v>13.399107933044434</v>
      </c>
      <c r="E1840" s="163">
        <v>13.406145095825195</v>
      </c>
    </row>
    <row r="1841" spans="1:5" ht="60">
      <c r="A1841" s="115" t="s">
        <v>3634</v>
      </c>
      <c r="B1841" s="125" t="s">
        <v>3635</v>
      </c>
      <c r="C1841" s="130" t="s">
        <v>45</v>
      </c>
      <c r="D1841" s="152">
        <v>15.663120269775391</v>
      </c>
      <c r="E1841" s="163">
        <v>15.697378158569336</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0.80712223052978516</v>
      </c>
    </row>
    <row r="1844" spans="1:5" ht="60">
      <c r="A1844" s="115" t="s">
        <v>3640</v>
      </c>
      <c r="B1844" s="125" t="s">
        <v>3641</v>
      </c>
      <c r="C1844" s="130" t="s">
        <v>45</v>
      </c>
      <c r="D1844" s="159">
        <v>9.9700933787971735E-4</v>
      </c>
      <c r="E1844" s="170">
        <v>9.9753518588840961E-4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3.5549640655517578</v>
      </c>
    </row>
    <row r="1852" spans="1:5" ht="60">
      <c r="A1852" s="115" t="s">
        <v>3656</v>
      </c>
      <c r="B1852" s="125" t="s">
        <v>3657</v>
      </c>
      <c r="C1852" s="130" t="s">
        <v>3009</v>
      </c>
      <c r="D1852" s="153">
        <v>131786.5625</v>
      </c>
      <c r="E1852" s="164">
        <v>124087.671875</v>
      </c>
    </row>
    <row r="1853" spans="1:5" ht="45">
      <c r="A1853" s="115" t="s">
        <v>3658</v>
      </c>
      <c r="B1853" s="125" t="s">
        <v>3659</v>
      </c>
      <c r="C1853" s="130" t="s">
        <v>50</v>
      </c>
      <c r="D1853" s="151">
        <v>1.0124129056930542</v>
      </c>
      <c r="E1853" s="162">
        <v>1.0124000310897827</v>
      </c>
    </row>
    <row r="1854" spans="1:5" ht="45">
      <c r="A1854" s="115" t="s">
        <v>3660</v>
      </c>
      <c r="B1854" s="125" t="s">
        <v>3661</v>
      </c>
      <c r="C1854" s="130" t="s">
        <v>42</v>
      </c>
      <c r="D1854" s="156">
        <v>138.44316101074219</v>
      </c>
      <c r="E1854" s="167">
        <v>115.00257110595703</v>
      </c>
    </row>
    <row r="1855" spans="1:5" ht="45">
      <c r="A1855" s="115" t="s">
        <v>3662</v>
      </c>
      <c r="B1855" s="125" t="s">
        <v>3663</v>
      </c>
      <c r="C1855" s="130" t="s">
        <v>20</v>
      </c>
      <c r="D1855" s="156">
        <v>169.37548828125</v>
      </c>
      <c r="E1855" s="167">
        <v>159.46725463867187</v>
      </c>
    </row>
    <row r="1856" spans="1:5" ht="45">
      <c r="A1856" s="115" t="s">
        <v>3664</v>
      </c>
      <c r="B1856" s="125" t="s">
        <v>3665</v>
      </c>
      <c r="C1856" s="130" t="s">
        <v>20</v>
      </c>
      <c r="D1856" s="160">
        <v>3.2344402279704809E-3</v>
      </c>
      <c r="E1856" s="171">
        <v>3.0443537980318069E-3</v>
      </c>
    </row>
    <row r="1857" spans="1:5" ht="45">
      <c r="A1857" s="115" t="s">
        <v>3666</v>
      </c>
      <c r="B1857" s="125" t="s">
        <v>3667</v>
      </c>
      <c r="C1857" s="130" t="s">
        <v>280</v>
      </c>
      <c r="D1857" s="152">
        <v>93.100006103515625</v>
      </c>
      <c r="E1857" s="163">
        <v>72.4014892578125</v>
      </c>
    </row>
    <row r="1858" spans="1:5" ht="60">
      <c r="A1858" s="115" t="s">
        <v>3668</v>
      </c>
      <c r="B1858" s="125" t="s">
        <v>3669</v>
      </c>
      <c r="C1858" s="130" t="s">
        <v>45</v>
      </c>
      <c r="D1858" s="151">
        <v>4.5866823196411133</v>
      </c>
      <c r="E1858" s="162">
        <v>9.3995895385742187</v>
      </c>
    </row>
    <row r="1859" spans="1:5" ht="45">
      <c r="A1859" s="115" t="s">
        <v>3670</v>
      </c>
      <c r="B1859" s="125" t="s">
        <v>3671</v>
      </c>
      <c r="C1859" s="130" t="s">
        <v>285</v>
      </c>
      <c r="D1859" s="158">
        <v>0.63110244274139404</v>
      </c>
      <c r="E1859" s="169">
        <v>0.56691920757293701</v>
      </c>
    </row>
    <row r="1860" spans="1:5" ht="45">
      <c r="A1860" s="115" t="s">
        <v>3672</v>
      </c>
      <c r="B1860" s="125" t="s">
        <v>3673</v>
      </c>
      <c r="C1860" s="130" t="s">
        <v>280</v>
      </c>
      <c r="D1860" s="156">
        <v>123.37104797363281</v>
      </c>
      <c r="E1860" s="163">
        <v>97.637283325195313</v>
      </c>
    </row>
    <row r="1861" spans="1:5" ht="60">
      <c r="A1861" s="115" t="s">
        <v>3674</v>
      </c>
      <c r="B1861" s="125" t="s">
        <v>3675</v>
      </c>
      <c r="C1861" s="130" t="s">
        <v>2971</v>
      </c>
      <c r="D1861" s="152">
        <v>28.808258056640625</v>
      </c>
      <c r="E1861" s="163">
        <v>28.805831909179687</v>
      </c>
    </row>
    <row r="1862" spans="1:5" ht="45">
      <c r="A1862" s="115" t="s">
        <v>3676</v>
      </c>
      <c r="B1862" s="125" t="s">
        <v>3677</v>
      </c>
      <c r="C1862" s="130" t="s">
        <v>20</v>
      </c>
      <c r="D1862" s="152">
        <v>34.670558929443359</v>
      </c>
      <c r="E1862" s="163">
        <v>32.662269592285156</v>
      </c>
    </row>
    <row r="1863" spans="1:5" ht="45">
      <c r="A1863" s="115" t="s">
        <v>3678</v>
      </c>
      <c r="B1863" s="125" t="s">
        <v>3679</v>
      </c>
      <c r="C1863" s="130" t="s">
        <v>154</v>
      </c>
      <c r="D1863" s="152">
        <v>55.206378936767578</v>
      </c>
      <c r="E1863" s="163">
        <v>49.021499633789063</v>
      </c>
    </row>
    <row r="1864" spans="1:5" ht="45">
      <c r="A1864" s="115" t="s">
        <v>3680</v>
      </c>
      <c r="B1864" s="125" t="s">
        <v>3681</v>
      </c>
      <c r="C1864" s="130" t="s">
        <v>2978</v>
      </c>
      <c r="D1864" s="158">
        <v>0.85223448276519775</v>
      </c>
      <c r="E1864" s="169">
        <v>0.9036133885383606</v>
      </c>
    </row>
    <row r="1865" spans="1:5" ht="60">
      <c r="A1865" s="115" t="s">
        <v>3682</v>
      </c>
      <c r="B1865" s="125" t="s">
        <v>3683</v>
      </c>
      <c r="C1865" s="130" t="s">
        <v>45</v>
      </c>
      <c r="D1865" s="152">
        <v>67.130508422851562</v>
      </c>
      <c r="E1865" s="163">
        <v>67.0914306640625</v>
      </c>
    </row>
    <row r="1866" spans="1:5" ht="60">
      <c r="A1866" s="115" t="s">
        <v>3684</v>
      </c>
      <c r="B1866" s="125" t="s">
        <v>3685</v>
      </c>
      <c r="C1866" s="130" t="s">
        <v>45</v>
      </c>
      <c r="D1866" s="151">
        <v>2.9986772537231445</v>
      </c>
      <c r="E1866" s="162">
        <v>2.9969279766082764</v>
      </c>
    </row>
    <row r="1867" spans="1:5" ht="60">
      <c r="A1867" s="115" t="s">
        <v>3686</v>
      </c>
      <c r="B1867" s="125" t="s">
        <v>3687</v>
      </c>
      <c r="C1867" s="130" t="s">
        <v>45</v>
      </c>
      <c r="D1867" s="152">
        <v>13.399107933044434</v>
      </c>
      <c r="E1867" s="163">
        <v>13.406145095825195</v>
      </c>
    </row>
    <row r="1868" spans="1:5" ht="60">
      <c r="A1868" s="115" t="s">
        <v>3688</v>
      </c>
      <c r="B1868" s="125" t="s">
        <v>3689</v>
      </c>
      <c r="C1868" s="130" t="s">
        <v>45</v>
      </c>
      <c r="D1868" s="152">
        <v>15.663120269775391</v>
      </c>
      <c r="E1868" s="163">
        <v>15.697378158569336</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0.80712223052978516</v>
      </c>
    </row>
    <row r="1871" spans="1:5" ht="60">
      <c r="A1871" s="115" t="s">
        <v>3694</v>
      </c>
      <c r="B1871" s="125" t="s">
        <v>3695</v>
      </c>
      <c r="C1871" s="130" t="s">
        <v>45</v>
      </c>
      <c r="D1871" s="159">
        <v>9.9700933787971735E-4</v>
      </c>
      <c r="E1871" s="170">
        <v>9.9753518588840961E-4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3.5549640655517578</v>
      </c>
    </row>
    <row r="1879" spans="1:5" ht="60">
      <c r="A1879" s="115" t="s">
        <v>3710</v>
      </c>
      <c r="B1879" s="125" t="s">
        <v>3711</v>
      </c>
      <c r="C1879" s="130" t="s">
        <v>3009</v>
      </c>
      <c r="D1879" s="153">
        <v>131786.5625</v>
      </c>
      <c r="E1879" s="164">
        <v>124087.671875</v>
      </c>
    </row>
    <row r="1880" spans="1:5" ht="45">
      <c r="A1880" s="115" t="s">
        <v>3712</v>
      </c>
      <c r="B1880" s="125" t="s">
        <v>3713</v>
      </c>
      <c r="C1880" s="130" t="s">
        <v>50</v>
      </c>
      <c r="D1880" s="151">
        <v>1.074897289276123</v>
      </c>
      <c r="E1880" s="162">
        <v>1.074884295463562</v>
      </c>
    </row>
    <row r="1881" spans="1:5" ht="45">
      <c r="A1881" s="115" t="s">
        <v>3714</v>
      </c>
      <c r="B1881" s="125" t="s">
        <v>3715</v>
      </c>
      <c r="C1881" s="130" t="s">
        <v>42</v>
      </c>
      <c r="D1881" s="152">
        <v>36.251991271972656</v>
      </c>
      <c r="E1881" s="163">
        <v>35.230670928955078</v>
      </c>
    </row>
    <row r="1882" spans="1:5" ht="45">
      <c r="A1882" s="115" t="s">
        <v>3716</v>
      </c>
      <c r="B1882" s="125" t="s">
        <v>3717</v>
      </c>
      <c r="C1882" s="130" t="s">
        <v>20</v>
      </c>
      <c r="D1882" s="152">
        <v>89.530136108398438</v>
      </c>
      <c r="E1882" s="163">
        <v>84.285789489746094</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60.528614044189453</v>
      </c>
    </row>
    <row r="1886" spans="1:5" ht="45">
      <c r="A1886" s="115" t="s">
        <v>3724</v>
      </c>
      <c r="B1886" s="125" t="s">
        <v>3725</v>
      </c>
      <c r="C1886" s="130" t="s">
        <v>285</v>
      </c>
      <c r="D1886" s="158">
        <v>0.22098416090011597</v>
      </c>
      <c r="E1886" s="169">
        <v>0.21818557381629944</v>
      </c>
    </row>
    <row r="1887" spans="1:5" ht="45">
      <c r="A1887" s="115" t="s">
        <v>3726</v>
      </c>
      <c r="B1887" s="125" t="s">
        <v>3727</v>
      </c>
      <c r="C1887" s="130" t="s">
        <v>280</v>
      </c>
      <c r="D1887" s="152">
        <v>11.533502578735352</v>
      </c>
      <c r="E1887" s="163">
        <v>10.490180015563965</v>
      </c>
    </row>
    <row r="1888" spans="1:5" ht="60">
      <c r="A1888" s="115" t="s">
        <v>3728</v>
      </c>
      <c r="B1888" s="125" t="s">
        <v>3729</v>
      </c>
      <c r="C1888" s="130" t="s">
        <v>2971</v>
      </c>
      <c r="D1888" s="152">
        <v>28.622810363769531</v>
      </c>
      <c r="E1888" s="163">
        <v>28.615791320800781</v>
      </c>
    </row>
    <row r="1889" spans="1:5" ht="45">
      <c r="A1889" s="115" t="s">
        <v>3730</v>
      </c>
      <c r="B1889" s="125" t="s">
        <v>3731</v>
      </c>
      <c r="C1889" s="130" t="s">
        <v>20</v>
      </c>
      <c r="D1889" s="158">
        <v>4.0404487401247025E-2</v>
      </c>
      <c r="E1889" s="169">
        <v>3.8021892309188843E-2</v>
      </c>
    </row>
    <row r="1890" spans="1:5" ht="45">
      <c r="A1890" s="115" t="s">
        <v>3732</v>
      </c>
      <c r="B1890" s="125" t="s">
        <v>3733</v>
      </c>
      <c r="C1890" s="130" t="s">
        <v>154</v>
      </c>
      <c r="D1890" s="152">
        <v>20.794973373413086</v>
      </c>
      <c r="E1890" s="163">
        <v>19.517276763916016</v>
      </c>
    </row>
    <row r="1891" spans="1:5" ht="45">
      <c r="A1891" s="115" t="s">
        <v>3734</v>
      </c>
      <c r="B1891" s="125" t="s">
        <v>3735</v>
      </c>
      <c r="C1891" s="130" t="s">
        <v>2978</v>
      </c>
      <c r="D1891" s="151">
        <v>1.1959379911422729</v>
      </c>
      <c r="E1891" s="162">
        <v>1.1995902061462402</v>
      </c>
    </row>
    <row r="1892" spans="1:5" ht="60">
      <c r="A1892" s="115" t="s">
        <v>3736</v>
      </c>
      <c r="B1892" s="125" t="s">
        <v>3737</v>
      </c>
      <c r="C1892" s="130" t="s">
        <v>45</v>
      </c>
      <c r="D1892" s="152">
        <v>75.626548767089844</v>
      </c>
      <c r="E1892" s="163">
        <v>75.576499938964844</v>
      </c>
    </row>
    <row r="1893" spans="1:5" ht="60">
      <c r="A1893" s="115" t="s">
        <v>3738</v>
      </c>
      <c r="B1893" s="125" t="s">
        <v>3739</v>
      </c>
      <c r="C1893" s="130" t="s">
        <v>45</v>
      </c>
      <c r="D1893" s="152">
        <v>20.291248321533203</v>
      </c>
      <c r="E1893" s="163">
        <v>20.277820587158203</v>
      </c>
    </row>
    <row r="1894" spans="1:5" ht="60">
      <c r="A1894" s="115" t="s">
        <v>3740</v>
      </c>
      <c r="B1894" s="125" t="s">
        <v>3741</v>
      </c>
      <c r="C1894" s="130" t="s">
        <v>45</v>
      </c>
      <c r="D1894" s="158">
        <v>2.9350889846682549E-2</v>
      </c>
      <c r="E1894" s="169">
        <v>2.9331468045711517E-2</v>
      </c>
    </row>
    <row r="1895" spans="1:5" ht="60">
      <c r="A1895" s="115" t="s">
        <v>3742</v>
      </c>
      <c r="B1895" s="125" t="s">
        <v>3743</v>
      </c>
      <c r="C1895" s="130" t="s">
        <v>45</v>
      </c>
      <c r="D1895" s="151">
        <v>3.1420629024505615</v>
      </c>
      <c r="E1895" s="162">
        <v>3.20615553855896</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0.91019225120544434</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70112.3515625</v>
      </c>
      <c r="E1906" s="164">
        <v>66021.609375</v>
      </c>
    </row>
    <row r="1907" spans="1:5" ht="45">
      <c r="A1907" s="115" t="s">
        <v>3766</v>
      </c>
      <c r="B1907" s="125" t="s">
        <v>3767</v>
      </c>
      <c r="C1907" s="130" t="s">
        <v>50</v>
      </c>
      <c r="D1907" s="151">
        <v>1.0124129056930542</v>
      </c>
      <c r="E1907" s="162">
        <v>1.0124000310897827</v>
      </c>
    </row>
    <row r="1908" spans="1:5" ht="45">
      <c r="A1908" s="115" t="s">
        <v>3768</v>
      </c>
      <c r="B1908" s="125" t="s">
        <v>3769</v>
      </c>
      <c r="C1908" s="130" t="s">
        <v>42</v>
      </c>
      <c r="D1908" s="152">
        <v>30.000093460083008</v>
      </c>
      <c r="E1908" s="163">
        <v>29.000032424926758</v>
      </c>
    </row>
    <row r="1909" spans="1:5" ht="45">
      <c r="A1909" s="115" t="s">
        <v>3770</v>
      </c>
      <c r="B1909" s="125" t="s">
        <v>3771</v>
      </c>
      <c r="C1909" s="130" t="s">
        <v>20</v>
      </c>
      <c r="D1909" s="152">
        <v>59.686752319335938</v>
      </c>
      <c r="E1909" s="163">
        <v>56.190521240234375</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81.067138671875</v>
      </c>
    </row>
    <row r="1913" spans="1:5" ht="45">
      <c r="A1913" s="115" t="s">
        <v>3778</v>
      </c>
      <c r="B1913" s="125" t="s">
        <v>3779</v>
      </c>
      <c r="C1913" s="130" t="s">
        <v>285</v>
      </c>
      <c r="D1913" s="158">
        <v>0.21745486557483673</v>
      </c>
      <c r="E1913" s="169">
        <v>0.21465618908405304</v>
      </c>
    </row>
    <row r="1914" spans="1:5" ht="45">
      <c r="A1914" s="115" t="s">
        <v>3780</v>
      </c>
      <c r="B1914" s="125" t="s">
        <v>3781</v>
      </c>
      <c r="C1914" s="130" t="s">
        <v>280</v>
      </c>
      <c r="D1914" s="151">
        <v>5.125032901763916</v>
      </c>
      <c r="E1914" s="162">
        <v>4.1013965606689453</v>
      </c>
    </row>
    <row r="1915" spans="1:5" ht="45">
      <c r="A1915" s="115" t="s">
        <v>3782</v>
      </c>
      <c r="B1915" s="125" t="s">
        <v>3783</v>
      </c>
      <c r="C1915" s="130" t="s">
        <v>2971</v>
      </c>
      <c r="D1915" s="152">
        <v>28.622810363769531</v>
      </c>
      <c r="E1915" s="163">
        <v>28.615791320800781</v>
      </c>
    </row>
    <row r="1916" spans="1:5" ht="45">
      <c r="A1916" s="115" t="s">
        <v>3784</v>
      </c>
      <c r="B1916" s="125" t="s">
        <v>3785</v>
      </c>
      <c r="C1916" s="130" t="s">
        <v>20</v>
      </c>
      <c r="D1916" s="158">
        <v>2.6936322450637817E-2</v>
      </c>
      <c r="E1916" s="169">
        <v>2.5347927585244179E-2</v>
      </c>
    </row>
    <row r="1917" spans="1:5" ht="45">
      <c r="A1917" s="115" t="s">
        <v>3786</v>
      </c>
      <c r="B1917" s="125" t="s">
        <v>3787</v>
      </c>
      <c r="C1917" s="130" t="s">
        <v>154</v>
      </c>
      <c r="D1917" s="152">
        <v>14.421515464782715</v>
      </c>
      <c r="E1917" s="163">
        <v>13.535458564758301</v>
      </c>
    </row>
    <row r="1918" spans="1:5" ht="45">
      <c r="A1918" s="115" t="s">
        <v>3788</v>
      </c>
      <c r="B1918" s="125" t="s">
        <v>3789</v>
      </c>
      <c r="C1918" s="130" t="s">
        <v>2978</v>
      </c>
      <c r="D1918" s="151">
        <v>1.1496478319168091</v>
      </c>
      <c r="E1918" s="162">
        <v>1.1531554460525513</v>
      </c>
    </row>
    <row r="1919" spans="1:5" ht="45">
      <c r="A1919" s="115" t="s">
        <v>3790</v>
      </c>
      <c r="B1919" s="125" t="s">
        <v>3791</v>
      </c>
      <c r="C1919" s="130" t="s">
        <v>45</v>
      </c>
      <c r="D1919" s="152">
        <v>75.626548767089844</v>
      </c>
      <c r="E1919" s="163">
        <v>75.576499938964844</v>
      </c>
    </row>
    <row r="1920" spans="1:5" ht="45">
      <c r="A1920" s="115" t="s">
        <v>3792</v>
      </c>
      <c r="B1920" s="125" t="s">
        <v>3793</v>
      </c>
      <c r="C1920" s="130" t="s">
        <v>45</v>
      </c>
      <c r="D1920" s="152">
        <v>20.291248321533203</v>
      </c>
      <c r="E1920" s="163">
        <v>20.277820587158203</v>
      </c>
    </row>
    <row r="1921" spans="1:5" ht="45">
      <c r="A1921" s="115" t="s">
        <v>3794</v>
      </c>
      <c r="B1921" s="125" t="s">
        <v>3795</v>
      </c>
      <c r="C1921" s="130" t="s">
        <v>45</v>
      </c>
      <c r="D1921" s="158">
        <v>2.9350889846682549E-2</v>
      </c>
      <c r="E1921" s="169">
        <v>2.9331468045711517E-2</v>
      </c>
    </row>
    <row r="1922" spans="1:5" ht="45">
      <c r="A1922" s="115" t="s">
        <v>3796</v>
      </c>
      <c r="B1922" s="125" t="s">
        <v>3797</v>
      </c>
      <c r="C1922" s="130" t="s">
        <v>45</v>
      </c>
      <c r="D1922" s="151">
        <v>3.1420629024505615</v>
      </c>
      <c r="E1922" s="162">
        <v>3.20615553855896</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0.91019225120544434</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46741.5625</v>
      </c>
      <c r="E1933" s="164">
        <v>44014.40234375</v>
      </c>
    </row>
    <row r="1934" spans="1:5" ht="30">
      <c r="A1934" s="115" t="s">
        <v>3820</v>
      </c>
      <c r="B1934" s="125" t="s">
        <v>3821</v>
      </c>
      <c r="C1934" s="130" t="s">
        <v>50</v>
      </c>
      <c r="D1934" s="152">
        <v>28.649999618530273</v>
      </c>
      <c r="E1934" s="163">
        <v>28.607025146484375</v>
      </c>
    </row>
    <row r="1935" spans="1:5" ht="30">
      <c r="A1935" s="115" t="s">
        <v>3822</v>
      </c>
      <c r="B1935" s="125" t="s">
        <v>3823</v>
      </c>
      <c r="C1935" s="130" t="s">
        <v>42</v>
      </c>
      <c r="D1935" s="156">
        <v>386.648193359375</v>
      </c>
      <c r="E1935" s="167">
        <v>386.6146240234375</v>
      </c>
    </row>
    <row r="1936" spans="1:5" ht="30">
      <c r="A1936" s="115" t="s">
        <v>3824</v>
      </c>
      <c r="B1936" s="125" t="s">
        <v>3825</v>
      </c>
      <c r="C1936" s="130" t="s">
        <v>20</v>
      </c>
      <c r="D1936" s="156">
        <v>104.44953918457031</v>
      </c>
      <c r="E1936" s="167">
        <v>102.61899566650391</v>
      </c>
    </row>
    <row r="1937" spans="1:5" ht="30">
      <c r="A1937" s="115" t="s">
        <v>3826</v>
      </c>
      <c r="B1937" s="125" t="s">
        <v>3827</v>
      </c>
      <c r="C1937" s="130" t="s">
        <v>285</v>
      </c>
      <c r="D1937" s="151">
        <v>6.901519775390625</v>
      </c>
      <c r="E1937" s="162">
        <v>6.9021844863891602</v>
      </c>
    </row>
    <row r="1938" spans="1:5" ht="30">
      <c r="A1938" s="115" t="s">
        <v>3828</v>
      </c>
      <c r="B1938" s="125" t="s">
        <v>3829</v>
      </c>
      <c r="C1938" s="130" t="s">
        <v>280</v>
      </c>
      <c r="D1938" s="153">
        <v>3203.49951171875</v>
      </c>
      <c r="E1938" s="164">
        <v>3203.500244140625</v>
      </c>
    </row>
    <row r="1939" spans="1:5" ht="30">
      <c r="A1939" s="115" t="s">
        <v>3830</v>
      </c>
      <c r="B1939" s="125" t="s">
        <v>3831</v>
      </c>
      <c r="C1939" s="130" t="s">
        <v>280</v>
      </c>
      <c r="D1939" s="156">
        <v>656.010986328125</v>
      </c>
      <c r="E1939" s="167">
        <v>656.01177978515625</v>
      </c>
    </row>
    <row r="1940" spans="1:5" ht="30">
      <c r="A1940" s="115" t="s">
        <v>3832</v>
      </c>
      <c r="B1940" s="125" t="s">
        <v>3833</v>
      </c>
      <c r="C1940" s="130"/>
      <c r="D1940" s="151">
        <v>1.2215999364852905</v>
      </c>
      <c r="E1940" s="162">
        <v>1.2215573787689209</v>
      </c>
    </row>
    <row r="1941" spans="1:5" ht="30">
      <c r="A1941" s="115" t="s">
        <v>3834</v>
      </c>
      <c r="B1941" s="125" t="s">
        <v>3835</v>
      </c>
      <c r="C1941" s="130" t="s">
        <v>2978</v>
      </c>
      <c r="D1941" s="151">
        <v>9.8187189102172852</v>
      </c>
      <c r="E1941" s="162">
        <v>9.8039112091064453</v>
      </c>
    </row>
    <row r="1942" spans="1:5" ht="30">
      <c r="A1942" s="115" t="s">
        <v>3836</v>
      </c>
      <c r="B1942" s="125" t="s">
        <v>3837</v>
      </c>
      <c r="C1942" s="130" t="s">
        <v>285</v>
      </c>
      <c r="D1942" s="151">
        <v>2.2648191452026367</v>
      </c>
      <c r="E1942" s="162">
        <v>2.2644765377044678</v>
      </c>
    </row>
    <row r="1943" spans="1:5" ht="45">
      <c r="A1943" s="115" t="s">
        <v>3838</v>
      </c>
      <c r="B1943" s="125" t="s">
        <v>3839</v>
      </c>
      <c r="C1943" s="130" t="s">
        <v>3840</v>
      </c>
      <c r="D1943" s="158">
        <v>5.5752933025360107E-2</v>
      </c>
      <c r="E1943" s="169">
        <v>5.5744737386703491E-2</v>
      </c>
    </row>
    <row r="1944" spans="1:5" ht="45">
      <c r="A1944" s="115" t="s">
        <v>3841</v>
      </c>
      <c r="B1944" s="125" t="s">
        <v>3842</v>
      </c>
      <c r="C1944" s="130" t="s">
        <v>3843</v>
      </c>
      <c r="D1944" s="161">
        <v>2.382442653470207E-5</v>
      </c>
      <c r="E1944" s="172">
        <v>2.3823064111638814E-5</v>
      </c>
    </row>
    <row r="1945" spans="1:5" ht="30">
      <c r="A1945" s="115" t="s">
        <v>3844</v>
      </c>
      <c r="B1945" s="125" t="s">
        <v>3845</v>
      </c>
      <c r="C1945" s="130" t="s">
        <v>50</v>
      </c>
      <c r="D1945" s="152">
        <v>28.649999618530273</v>
      </c>
      <c r="E1945" s="163">
        <v>28.607025146484375</v>
      </c>
    </row>
    <row r="1946" spans="1:5" ht="45">
      <c r="A1946" s="115" t="s">
        <v>3846</v>
      </c>
      <c r="B1946" s="125" t="s">
        <v>3847</v>
      </c>
      <c r="C1946" s="130" t="s">
        <v>42</v>
      </c>
      <c r="D1946" s="156">
        <v>386.648193359375</v>
      </c>
      <c r="E1946" s="167">
        <v>386.6146240234375</v>
      </c>
    </row>
    <row r="1947" spans="1:5" ht="45">
      <c r="A1947" s="115" t="s">
        <v>3848</v>
      </c>
      <c r="B1947" s="125" t="s">
        <v>3849</v>
      </c>
      <c r="C1947" s="130" t="s">
        <v>20</v>
      </c>
      <c r="D1947" s="152">
        <v>95.83343505859375</v>
      </c>
      <c r="E1947" s="163">
        <v>94.136146545410156</v>
      </c>
    </row>
    <row r="1948" spans="1:5" ht="30">
      <c r="A1948" s="115" t="s">
        <v>3850</v>
      </c>
      <c r="B1948" s="125" t="s">
        <v>3851</v>
      </c>
      <c r="C1948" s="130" t="s">
        <v>285</v>
      </c>
      <c r="D1948" s="151">
        <v>6.901519775390625</v>
      </c>
      <c r="E1948" s="162">
        <v>6.9021844863891602</v>
      </c>
    </row>
    <row r="1949" spans="1:5" ht="30">
      <c r="A1949" s="115" t="s">
        <v>3852</v>
      </c>
      <c r="B1949" s="125" t="s">
        <v>3853</v>
      </c>
      <c r="C1949" s="130" t="s">
        <v>280</v>
      </c>
      <c r="D1949" s="153">
        <v>3203.49951171875</v>
      </c>
      <c r="E1949" s="164">
        <v>3203.500244140625</v>
      </c>
    </row>
    <row r="1950" spans="1:5" ht="45">
      <c r="A1950" s="115" t="s">
        <v>3854</v>
      </c>
      <c r="B1950" s="125" t="s">
        <v>3855</v>
      </c>
      <c r="C1950" s="130" t="s">
        <v>280</v>
      </c>
      <c r="D1950" s="156">
        <v>656.010986328125</v>
      </c>
      <c r="E1950" s="167">
        <v>656.01177978515625</v>
      </c>
    </row>
    <row r="1951" spans="1:5" ht="45">
      <c r="A1951" s="115" t="s">
        <v>3856</v>
      </c>
      <c r="B1951" s="125" t="s">
        <v>3857</v>
      </c>
      <c r="C1951" s="130"/>
      <c r="D1951" s="151">
        <v>1.2215999364852905</v>
      </c>
      <c r="E1951" s="162">
        <v>1.2215573787689209</v>
      </c>
    </row>
    <row r="1952" spans="1:5" ht="30">
      <c r="A1952" s="115" t="s">
        <v>3858</v>
      </c>
      <c r="B1952" s="125" t="s">
        <v>3859</v>
      </c>
      <c r="C1952" s="130" t="s">
        <v>2978</v>
      </c>
      <c r="D1952" s="151">
        <v>9.8187189102172852</v>
      </c>
      <c r="E1952" s="162">
        <v>9.8039112091064453</v>
      </c>
    </row>
    <row r="1953" spans="1:5" ht="45">
      <c r="A1953" s="115" t="s">
        <v>3860</v>
      </c>
      <c r="B1953" s="125" t="s">
        <v>3861</v>
      </c>
      <c r="C1953" s="130" t="s">
        <v>285</v>
      </c>
      <c r="D1953" s="151">
        <v>2.2648191452026367</v>
      </c>
      <c r="E1953" s="162">
        <v>2.2644765377044678</v>
      </c>
    </row>
    <row r="1954" spans="1:5" ht="45">
      <c r="A1954" s="115" t="s">
        <v>3862</v>
      </c>
      <c r="B1954" s="125" t="s">
        <v>3863</v>
      </c>
      <c r="C1954" s="130" t="s">
        <v>3840</v>
      </c>
      <c r="D1954" s="158">
        <v>5.5752933025360107E-2</v>
      </c>
      <c r="E1954" s="169">
        <v>5.5744737386703491E-2</v>
      </c>
    </row>
    <row r="1955" spans="1:5" ht="45">
      <c r="A1955" s="115" t="s">
        <v>3864</v>
      </c>
      <c r="B1955" s="125" t="s">
        <v>3865</v>
      </c>
      <c r="C1955" s="130" t="s">
        <v>3843</v>
      </c>
      <c r="D1955" s="161">
        <v>2.382442653470207E-5</v>
      </c>
      <c r="E1955" s="172">
        <v>2.3823064111638814E-5</v>
      </c>
    </row>
    <row r="1956" spans="1:5" ht="30">
      <c r="A1956" s="115" t="s">
        <v>3866</v>
      </c>
      <c r="B1956" s="125" t="s">
        <v>3867</v>
      </c>
      <c r="C1956" s="130" t="s">
        <v>50</v>
      </c>
      <c r="D1956" s="152">
        <v>14.369999885559082</v>
      </c>
      <c r="E1956" s="163">
        <v>14.348444938659668</v>
      </c>
    </row>
    <row r="1957" spans="1:5" ht="30">
      <c r="A1957" s="115" t="s">
        <v>3868</v>
      </c>
      <c r="B1957" s="125" t="s">
        <v>3869</v>
      </c>
      <c r="C1957" s="130" t="s">
        <v>42</v>
      </c>
      <c r="D1957" s="156">
        <v>300.00079345703125</v>
      </c>
      <c r="E1957" s="167">
        <v>299.974609375</v>
      </c>
    </row>
    <row r="1958" spans="1:5" ht="30">
      <c r="A1958" s="115" t="s">
        <v>3870</v>
      </c>
      <c r="B1958" s="125" t="s">
        <v>3871</v>
      </c>
      <c r="C1958" s="130" t="s">
        <v>20</v>
      </c>
      <c r="D1958" s="152">
        <v>95.83343505859375</v>
      </c>
      <c r="E1958" s="163">
        <v>94.136146545410156</v>
      </c>
    </row>
    <row r="1959" spans="1:5" ht="30">
      <c r="A1959" s="115" t="s">
        <v>3872</v>
      </c>
      <c r="B1959" s="125" t="s">
        <v>3873</v>
      </c>
      <c r="C1959" s="130" t="s">
        <v>285</v>
      </c>
      <c r="D1959" s="151">
        <v>6.9419736862182617</v>
      </c>
      <c r="E1959" s="162">
        <v>6.9426431655883789</v>
      </c>
    </row>
    <row r="1960" spans="1:5" ht="30">
      <c r="A1960" s="115" t="s">
        <v>3874</v>
      </c>
      <c r="B1960" s="125" t="s">
        <v>3875</v>
      </c>
      <c r="C1960" s="130" t="s">
        <v>280</v>
      </c>
      <c r="D1960" s="153">
        <v>3039.9990234375</v>
      </c>
      <c r="E1960" s="164">
        <v>3040</v>
      </c>
    </row>
    <row r="1961" spans="1:5" ht="30">
      <c r="A1961" s="115" t="s">
        <v>3876</v>
      </c>
      <c r="B1961" s="125" t="s">
        <v>3877</v>
      </c>
      <c r="C1961" s="130" t="s">
        <v>280</v>
      </c>
      <c r="D1961" s="156">
        <v>492.51055908203125</v>
      </c>
      <c r="E1961" s="167">
        <v>492.51141357421875</v>
      </c>
    </row>
    <row r="1962" spans="1:5" ht="30">
      <c r="A1962" s="115" t="s">
        <v>3878</v>
      </c>
      <c r="B1962" s="125" t="s">
        <v>3879</v>
      </c>
      <c r="C1962" s="130"/>
      <c r="D1962" s="151">
        <v>1.1280858516693115</v>
      </c>
      <c r="E1962" s="162">
        <v>1.1280922889709473</v>
      </c>
    </row>
    <row r="1963" spans="1:5" ht="30">
      <c r="A1963" s="115" t="s">
        <v>3880</v>
      </c>
      <c r="B1963" s="125" t="s">
        <v>3881</v>
      </c>
      <c r="C1963" s="130" t="s">
        <v>2978</v>
      </c>
      <c r="D1963" s="151">
        <v>5.6357779502868652</v>
      </c>
      <c r="E1963" s="162">
        <v>5.627291202545166</v>
      </c>
    </row>
    <row r="1964" spans="1:5" ht="30">
      <c r="A1964" s="115" t="s">
        <v>3882</v>
      </c>
      <c r="B1964" s="125" t="s">
        <v>3883</v>
      </c>
      <c r="C1964" s="130" t="s">
        <v>285</v>
      </c>
      <c r="D1964" s="151">
        <v>2.2228155136108398</v>
      </c>
      <c r="E1964" s="162">
        <v>2.2224605083465576</v>
      </c>
    </row>
    <row r="1965" spans="1:5" ht="45">
      <c r="A1965" s="115" t="s">
        <v>3884</v>
      </c>
      <c r="B1965" s="125" t="s">
        <v>3885</v>
      </c>
      <c r="C1965" s="130" t="s">
        <v>3840</v>
      </c>
      <c r="D1965" s="158">
        <v>4.512443020939827E-2</v>
      </c>
      <c r="E1965" s="169">
        <v>4.5118771493434906E-2</v>
      </c>
    </row>
    <row r="1966" spans="1:5" ht="45">
      <c r="A1966" s="115" t="s">
        <v>3886</v>
      </c>
      <c r="B1966" s="125" t="s">
        <v>3887</v>
      </c>
      <c r="C1966" s="130" t="s">
        <v>3843</v>
      </c>
      <c r="D1966" s="161">
        <v>2.0163632143521681E-5</v>
      </c>
      <c r="E1966" s="172">
        <v>2.0162715372862294E-5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98.300559997558594</v>
      </c>
      <c r="E1969" s="163">
        <v>96.78033447265625</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14.369999885559082</v>
      </c>
      <c r="E1978" s="163">
        <v>14.348444938659668</v>
      </c>
    </row>
    <row r="1979" spans="1:5" ht="45">
      <c r="A1979" s="115" t="s">
        <v>3912</v>
      </c>
      <c r="B1979" s="125" t="s">
        <v>3913</v>
      </c>
      <c r="C1979" s="130" t="s">
        <v>42</v>
      </c>
      <c r="D1979" s="156">
        <v>300.00079345703125</v>
      </c>
      <c r="E1979" s="167">
        <v>299.974609375</v>
      </c>
    </row>
    <row r="1980" spans="1:5" ht="45">
      <c r="A1980" s="115" t="s">
        <v>3914</v>
      </c>
      <c r="B1980" s="125" t="s">
        <v>3915</v>
      </c>
      <c r="C1980" s="130" t="s">
        <v>20</v>
      </c>
      <c r="D1980" s="152">
        <v>94.066352844238281</v>
      </c>
      <c r="E1980" s="163">
        <v>92.39398193359375</v>
      </c>
    </row>
    <row r="1981" spans="1:5" ht="30">
      <c r="A1981" s="115" t="s">
        <v>3916</v>
      </c>
      <c r="B1981" s="125" t="s">
        <v>3917</v>
      </c>
      <c r="C1981" s="130" t="s">
        <v>285</v>
      </c>
      <c r="D1981" s="151">
        <v>6.9419736862182617</v>
      </c>
      <c r="E1981" s="162">
        <v>6.9426431655883789</v>
      </c>
    </row>
    <row r="1982" spans="1:5" ht="30">
      <c r="A1982" s="115" t="s">
        <v>3918</v>
      </c>
      <c r="B1982" s="125" t="s">
        <v>3919</v>
      </c>
      <c r="C1982" s="130" t="s">
        <v>280</v>
      </c>
      <c r="D1982" s="153">
        <v>3039.9990234375</v>
      </c>
      <c r="E1982" s="164">
        <v>3040</v>
      </c>
    </row>
    <row r="1983" spans="1:5" ht="45">
      <c r="A1983" s="115" t="s">
        <v>3920</v>
      </c>
      <c r="B1983" s="125" t="s">
        <v>3921</v>
      </c>
      <c r="C1983" s="130" t="s">
        <v>280</v>
      </c>
      <c r="D1983" s="156">
        <v>492.51055908203125</v>
      </c>
      <c r="E1983" s="167">
        <v>492.51141357421875</v>
      </c>
    </row>
    <row r="1984" spans="1:5" ht="45">
      <c r="A1984" s="115" t="s">
        <v>3922</v>
      </c>
      <c r="B1984" s="125" t="s">
        <v>3923</v>
      </c>
      <c r="C1984" s="130"/>
      <c r="D1984" s="151">
        <v>1.1280858516693115</v>
      </c>
      <c r="E1984" s="162">
        <v>1.1280922889709473</v>
      </c>
    </row>
    <row r="1985" spans="1:5" ht="30">
      <c r="A1985" s="115" t="s">
        <v>3924</v>
      </c>
      <c r="B1985" s="125" t="s">
        <v>3925</v>
      </c>
      <c r="C1985" s="130" t="s">
        <v>2978</v>
      </c>
      <c r="D1985" s="151">
        <v>5.6357779502868652</v>
      </c>
      <c r="E1985" s="162">
        <v>5.627291202545166</v>
      </c>
    </row>
    <row r="1986" spans="1:5" ht="45">
      <c r="A1986" s="115" t="s">
        <v>3926</v>
      </c>
      <c r="B1986" s="125" t="s">
        <v>3927</v>
      </c>
      <c r="C1986" s="130" t="s">
        <v>285</v>
      </c>
      <c r="D1986" s="151">
        <v>2.2228155136108398</v>
      </c>
      <c r="E1986" s="162">
        <v>2.2224605083465576</v>
      </c>
    </row>
    <row r="1987" spans="1:5" ht="45">
      <c r="A1987" s="115" t="s">
        <v>3928</v>
      </c>
      <c r="B1987" s="125" t="s">
        <v>3929</v>
      </c>
      <c r="C1987" s="130" t="s">
        <v>3840</v>
      </c>
      <c r="D1987" s="158">
        <v>4.512443020939827E-2</v>
      </c>
      <c r="E1987" s="169">
        <v>4.5118771493434906E-2</v>
      </c>
    </row>
    <row r="1988" spans="1:5" ht="45">
      <c r="A1988" s="115" t="s">
        <v>3930</v>
      </c>
      <c r="B1988" s="125" t="s">
        <v>3931</v>
      </c>
      <c r="C1988" s="130" t="s">
        <v>3843</v>
      </c>
      <c r="D1988" s="161">
        <v>2.0163632143521681E-5</v>
      </c>
      <c r="E1988" s="172">
        <v>2.0162715372862294E-5</v>
      </c>
    </row>
    <row r="1989" spans="1:5" ht="30">
      <c r="A1989" s="115" t="s">
        <v>3932</v>
      </c>
      <c r="B1989" s="125" t="s">
        <v>3933</v>
      </c>
      <c r="C1989" s="130" t="s">
        <v>50</v>
      </c>
      <c r="D1989" s="151">
        <v>7.369999885559082</v>
      </c>
      <c r="E1989" s="162">
        <v>7.3589444160461426</v>
      </c>
    </row>
    <row r="1990" spans="1:5" ht="30">
      <c r="A1990" s="115" t="s">
        <v>3934</v>
      </c>
      <c r="B1990" s="125" t="s">
        <v>3935</v>
      </c>
      <c r="C1990" s="130" t="s">
        <v>42</v>
      </c>
      <c r="D1990" s="156">
        <v>244.02224731445312</v>
      </c>
      <c r="E1990" s="167">
        <v>244.00302124023437</v>
      </c>
    </row>
    <row r="1991" spans="1:5" ht="30">
      <c r="A1991" s="115" t="s">
        <v>3936</v>
      </c>
      <c r="B1991" s="125" t="s">
        <v>3937</v>
      </c>
      <c r="C1991" s="130" t="s">
        <v>20</v>
      </c>
      <c r="D1991" s="152">
        <v>94.066352844238281</v>
      </c>
      <c r="E1991" s="163">
        <v>92.39398193359375</v>
      </c>
    </row>
    <row r="1992" spans="1:5" ht="30">
      <c r="A1992" s="115" t="s">
        <v>3938</v>
      </c>
      <c r="B1992" s="125" t="s">
        <v>3939</v>
      </c>
      <c r="C1992" s="130" t="s">
        <v>285</v>
      </c>
      <c r="D1992" s="151">
        <v>7.0568132400512695</v>
      </c>
      <c r="E1992" s="162">
        <v>7.0574870109558105</v>
      </c>
    </row>
    <row r="1993" spans="1:5" ht="30">
      <c r="A1993" s="115" t="s">
        <v>3940</v>
      </c>
      <c r="B1993" s="125" t="s">
        <v>3941</v>
      </c>
      <c r="C1993" s="130" t="s">
        <v>280</v>
      </c>
      <c r="D1993" s="154">
        <v>2940.000244140625</v>
      </c>
      <c r="E1993" s="165">
        <v>2940.000244140625</v>
      </c>
    </row>
    <row r="1994" spans="1:5" ht="30">
      <c r="A1994" s="115" t="s">
        <v>3942</v>
      </c>
      <c r="B1994" s="125" t="s">
        <v>3943</v>
      </c>
      <c r="C1994" s="130" t="s">
        <v>280</v>
      </c>
      <c r="D1994" s="156">
        <v>392.51165771484375</v>
      </c>
      <c r="E1994" s="167">
        <v>392.51165771484375</v>
      </c>
    </row>
    <row r="1995" spans="1:5" ht="30">
      <c r="A1995" s="115" t="s">
        <v>3944</v>
      </c>
      <c r="B1995" s="125" t="s">
        <v>3945</v>
      </c>
      <c r="C1995" s="130"/>
      <c r="D1995" s="151">
        <v>1.0850498676300049</v>
      </c>
      <c r="E1995" s="162">
        <v>1.0850719213485718</v>
      </c>
    </row>
    <row r="1996" spans="1:5" ht="30">
      <c r="A1996" s="115" t="s">
        <v>3946</v>
      </c>
      <c r="B1996" s="125" t="s">
        <v>3947</v>
      </c>
      <c r="C1996" s="130" t="s">
        <v>2978</v>
      </c>
      <c r="D1996" s="151">
        <v>3.1750645637512207</v>
      </c>
      <c r="E1996" s="162">
        <v>3.1702930927276611</v>
      </c>
    </row>
    <row r="1997" spans="1:5" ht="30">
      <c r="A1997" s="115" t="s">
        <v>3948</v>
      </c>
      <c r="B1997" s="125" t="s">
        <v>3949</v>
      </c>
      <c r="C1997" s="130" t="s">
        <v>285</v>
      </c>
      <c r="D1997" s="151">
        <v>2.1636955738067627</v>
      </c>
      <c r="E1997" s="162">
        <v>2.1633858680725098</v>
      </c>
    </row>
    <row r="1998" spans="1:5" ht="45">
      <c r="A1998" s="115" t="s">
        <v>3950</v>
      </c>
      <c r="B1998" s="125" t="s">
        <v>3951</v>
      </c>
      <c r="C1998" s="130" t="s">
        <v>3840</v>
      </c>
      <c r="D1998" s="158">
        <v>3.8680091500282288E-2</v>
      </c>
      <c r="E1998" s="169">
        <v>3.8676250725984573E-2</v>
      </c>
    </row>
    <row r="1999" spans="1:5" ht="45">
      <c r="A1999" s="115" t="s">
        <v>3952</v>
      </c>
      <c r="B1999" s="125" t="s">
        <v>3953</v>
      </c>
      <c r="C1999" s="130" t="s">
        <v>3843</v>
      </c>
      <c r="D1999" s="161">
        <v>1.7868536815512925E-5</v>
      </c>
      <c r="E1999" s="172">
        <v>1.7867921997094527E-5</v>
      </c>
    </row>
    <row r="2000" spans="1:5" ht="45">
      <c r="A2000" s="115" t="s">
        <v>3954</v>
      </c>
      <c r="B2000" s="125" t="s">
        <v>3955</v>
      </c>
      <c r="C2000" s="130" t="s">
        <v>50</v>
      </c>
      <c r="D2000" s="151">
        <v>7.369999885559082</v>
      </c>
      <c r="E2000" s="162">
        <v>7.3589444160461426</v>
      </c>
    </row>
    <row r="2001" spans="1:5" ht="45">
      <c r="A2001" s="115" t="s">
        <v>3956</v>
      </c>
      <c r="B2001" s="125" t="s">
        <v>3957</v>
      </c>
      <c r="C2001" s="130" t="s">
        <v>42</v>
      </c>
      <c r="D2001" s="156">
        <v>244.02224731445312</v>
      </c>
      <c r="E2001" s="167">
        <v>244.00302124023437</v>
      </c>
    </row>
    <row r="2002" spans="1:5" ht="45">
      <c r="A2002" s="115" t="s">
        <v>3958</v>
      </c>
      <c r="B2002" s="125" t="s">
        <v>3959</v>
      </c>
      <c r="C2002" s="130" t="s">
        <v>20</v>
      </c>
      <c r="D2002" s="152">
        <v>92.991073608398437</v>
      </c>
      <c r="E2002" s="163">
        <v>91.363090515136719</v>
      </c>
    </row>
    <row r="2003" spans="1:5" ht="30">
      <c r="A2003" s="115" t="s">
        <v>3960</v>
      </c>
      <c r="B2003" s="125" t="s">
        <v>3961</v>
      </c>
      <c r="C2003" s="130" t="s">
        <v>285</v>
      </c>
      <c r="D2003" s="151">
        <v>7.0568132400512695</v>
      </c>
      <c r="E2003" s="162">
        <v>7.0574870109558105</v>
      </c>
    </row>
    <row r="2004" spans="1:5" ht="45">
      <c r="A2004" s="115" t="s">
        <v>3962</v>
      </c>
      <c r="B2004" s="125" t="s">
        <v>3963</v>
      </c>
      <c r="C2004" s="130" t="s">
        <v>280</v>
      </c>
      <c r="D2004" s="154">
        <v>2940.000244140625</v>
      </c>
      <c r="E2004" s="165">
        <v>2940.000244140625</v>
      </c>
    </row>
    <row r="2005" spans="1:5" ht="45">
      <c r="A2005" s="115" t="s">
        <v>3964</v>
      </c>
      <c r="B2005" s="125" t="s">
        <v>3965</v>
      </c>
      <c r="C2005" s="130" t="s">
        <v>280</v>
      </c>
      <c r="D2005" s="156">
        <v>392.51165771484375</v>
      </c>
      <c r="E2005" s="167">
        <v>392.51165771484375</v>
      </c>
    </row>
    <row r="2006" spans="1:5" ht="45">
      <c r="A2006" s="115" t="s">
        <v>3966</v>
      </c>
      <c r="B2006" s="125" t="s">
        <v>3967</v>
      </c>
      <c r="C2006" s="130"/>
      <c r="D2006" s="151">
        <v>1.0850498676300049</v>
      </c>
      <c r="E2006" s="162">
        <v>1.0850719213485718</v>
      </c>
    </row>
    <row r="2007" spans="1:5" ht="30">
      <c r="A2007" s="115" t="s">
        <v>3968</v>
      </c>
      <c r="B2007" s="125" t="s">
        <v>3969</v>
      </c>
      <c r="C2007" s="130" t="s">
        <v>2978</v>
      </c>
      <c r="D2007" s="151">
        <v>3.1750645637512207</v>
      </c>
      <c r="E2007" s="162">
        <v>3.1702930927276611</v>
      </c>
    </row>
    <row r="2008" spans="1:5" ht="45">
      <c r="A2008" s="115" t="s">
        <v>3970</v>
      </c>
      <c r="B2008" s="125" t="s">
        <v>3971</v>
      </c>
      <c r="C2008" s="130" t="s">
        <v>285</v>
      </c>
      <c r="D2008" s="151">
        <v>2.1636955738067627</v>
      </c>
      <c r="E2008" s="162">
        <v>2.1633858680725098</v>
      </c>
    </row>
    <row r="2009" spans="1:5" ht="45">
      <c r="A2009" s="115" t="s">
        <v>3972</v>
      </c>
      <c r="B2009" s="125" t="s">
        <v>3973</v>
      </c>
      <c r="C2009" s="130" t="s">
        <v>3840</v>
      </c>
      <c r="D2009" s="158">
        <v>3.8680091500282288E-2</v>
      </c>
      <c r="E2009" s="169">
        <v>3.8676250725984573E-2</v>
      </c>
    </row>
    <row r="2010" spans="1:5" ht="45">
      <c r="A2010" s="115" t="s">
        <v>3974</v>
      </c>
      <c r="B2010" s="125" t="s">
        <v>3975</v>
      </c>
      <c r="C2010" s="130" t="s">
        <v>3843</v>
      </c>
      <c r="D2010" s="161">
        <v>1.7868536815512925E-5</v>
      </c>
      <c r="E2010" s="172">
        <v>1.7867921997094527E-5</v>
      </c>
    </row>
    <row r="2011" spans="1:5" ht="60">
      <c r="A2011" s="115" t="s">
        <v>3976</v>
      </c>
      <c r="B2011" s="125" t="s">
        <v>3977</v>
      </c>
      <c r="C2011" s="130" t="s">
        <v>50</v>
      </c>
      <c r="D2011" s="152">
        <v>84.464256286621094</v>
      </c>
      <c r="E2011" s="163">
        <v>84.337577819824219</v>
      </c>
    </row>
    <row r="2012" spans="1:5" ht="60">
      <c r="A2012" s="115" t="s">
        <v>3978</v>
      </c>
      <c r="B2012" s="125" t="s">
        <v>3979</v>
      </c>
      <c r="C2012" s="130" t="s">
        <v>42</v>
      </c>
      <c r="D2012" s="156">
        <v>298.82476806640625</v>
      </c>
      <c r="E2012" s="167">
        <v>298.7186279296875</v>
      </c>
    </row>
    <row r="2013" spans="1:5" ht="60">
      <c r="A2013" s="115" t="s">
        <v>3980</v>
      </c>
      <c r="B2013" s="125" t="s">
        <v>3981</v>
      </c>
      <c r="C2013" s="130" t="s">
        <v>20</v>
      </c>
      <c r="D2013" s="156">
        <v>103.02727508544922</v>
      </c>
      <c r="E2013" s="167">
        <v>101.33380889892578</v>
      </c>
    </row>
    <row r="2014" spans="1:5" ht="60">
      <c r="A2014" s="115" t="s">
        <v>3982</v>
      </c>
      <c r="B2014" s="125" t="s">
        <v>3983</v>
      </c>
      <c r="C2014" s="130" t="s">
        <v>285</v>
      </c>
      <c r="D2014" s="151">
        <v>5.5129642486572266</v>
      </c>
      <c r="E2014" s="162">
        <v>5.5171546936035156</v>
      </c>
    </row>
    <row r="2015" spans="1:5" ht="60">
      <c r="A2015" s="115" t="s">
        <v>3984</v>
      </c>
      <c r="B2015" s="125" t="s">
        <v>3985</v>
      </c>
      <c r="C2015" s="130" t="s">
        <v>280</v>
      </c>
      <c r="D2015" s="154">
        <v>2636.212158203125</v>
      </c>
      <c r="E2015" s="165">
        <v>2638.35009765625</v>
      </c>
    </row>
    <row r="2016" spans="1:5" ht="60">
      <c r="A2016" s="115" t="s">
        <v>3986</v>
      </c>
      <c r="B2016" s="125" t="s">
        <v>3987</v>
      </c>
      <c r="C2016" s="130" t="s">
        <v>280</v>
      </c>
      <c r="D2016" s="152">
        <v>88.723831176757813</v>
      </c>
      <c r="E2016" s="163">
        <v>90.861549377441406</v>
      </c>
    </row>
    <row r="2017" spans="1:5" ht="60">
      <c r="A2017" s="115" t="s">
        <v>3988</v>
      </c>
      <c r="B2017" s="125" t="s">
        <v>3989</v>
      </c>
      <c r="C2017" s="130"/>
      <c r="D2017" s="158">
        <v>0.91823112964630127</v>
      </c>
      <c r="E2017" s="169">
        <v>0.91964828968048096</v>
      </c>
    </row>
    <row r="2018" spans="1:5" ht="45">
      <c r="A2018" s="115" t="s">
        <v>3990</v>
      </c>
      <c r="B2018" s="125" t="s">
        <v>3991</v>
      </c>
      <c r="C2018" s="130" t="s">
        <v>2978</v>
      </c>
      <c r="D2018" s="152">
        <v>49.028465270996094</v>
      </c>
      <c r="E2018" s="163">
        <v>48.872714996337891</v>
      </c>
    </row>
    <row r="2019" spans="1:5" ht="60">
      <c r="A2019" s="115" t="s">
        <v>3992</v>
      </c>
      <c r="B2019" s="125" t="s">
        <v>3993</v>
      </c>
      <c r="C2019" s="130" t="s">
        <v>285</v>
      </c>
      <c r="D2019" s="151">
        <v>5.7765350341796875</v>
      </c>
      <c r="E2019" s="162">
        <v>5.7694821357727051</v>
      </c>
    </row>
    <row r="2020" spans="1:5" ht="60">
      <c r="A2020" s="115" t="s">
        <v>3994</v>
      </c>
      <c r="B2020" s="125" t="s">
        <v>3995</v>
      </c>
      <c r="C2020" s="130" t="s">
        <v>3840</v>
      </c>
      <c r="D2020" s="158">
        <v>7.1090474724769592E-2</v>
      </c>
      <c r="E2020" s="169">
        <v>7.1029536426067352E-2</v>
      </c>
    </row>
    <row r="2021" spans="1:5" ht="60">
      <c r="A2021" s="115" t="s">
        <v>3996</v>
      </c>
      <c r="B2021" s="125" t="s">
        <v>3997</v>
      </c>
      <c r="C2021" s="130" t="s">
        <v>3843</v>
      </c>
      <c r="D2021" s="161">
        <v>1.9684219296323135E-5</v>
      </c>
      <c r="E2021" s="172">
        <v>1.9678867829497904E-5</v>
      </c>
    </row>
    <row r="2022" spans="1:5" ht="30">
      <c r="A2022" s="115" t="s">
        <v>3998</v>
      </c>
      <c r="B2022" s="125" t="s">
        <v>3999</v>
      </c>
      <c r="C2022" s="130" t="s">
        <v>50</v>
      </c>
      <c r="D2022" s="151">
        <v>1.3400000333786011</v>
      </c>
      <c r="E2022" s="162">
        <v>1.3379900455474854</v>
      </c>
    </row>
    <row r="2023" spans="1:5" ht="30">
      <c r="A2023" s="115" t="s">
        <v>4000</v>
      </c>
      <c r="B2023" s="125" t="s">
        <v>4001</v>
      </c>
      <c r="C2023" s="130" t="s">
        <v>42</v>
      </c>
      <c r="D2023" s="156">
        <v>109.38767242431641</v>
      </c>
      <c r="E2023" s="167">
        <v>109.37631225585937</v>
      </c>
    </row>
    <row r="2024" spans="1:5" ht="30">
      <c r="A2024" s="115" t="s">
        <v>4002</v>
      </c>
      <c r="B2024" s="125" t="s">
        <v>4003</v>
      </c>
      <c r="C2024" s="130" t="s">
        <v>20</v>
      </c>
      <c r="D2024" s="152">
        <v>89.391265869140625</v>
      </c>
      <c r="E2024" s="163">
        <v>87.826126098632813</v>
      </c>
    </row>
    <row r="2025" spans="1:5" ht="30">
      <c r="A2025" s="115" t="s">
        <v>4004</v>
      </c>
      <c r="B2025" s="125" t="s">
        <v>4005</v>
      </c>
      <c r="C2025" s="130" t="s">
        <v>285</v>
      </c>
      <c r="D2025" s="151">
        <v>7.2683439254760742</v>
      </c>
      <c r="E2025" s="162">
        <v>7.2690272331237793</v>
      </c>
    </row>
    <row r="2026" spans="1:5" ht="30">
      <c r="A2026" s="115" t="s">
        <v>4006</v>
      </c>
      <c r="B2026" s="125" t="s">
        <v>4007</v>
      </c>
      <c r="C2026" s="130" t="s">
        <v>280</v>
      </c>
      <c r="D2026" s="154">
        <v>2690.942626953125</v>
      </c>
      <c r="E2026" s="165">
        <v>2690.94384765625</v>
      </c>
    </row>
    <row r="2027" spans="1:5" ht="30">
      <c r="A2027" s="115" t="s">
        <v>4008</v>
      </c>
      <c r="B2027" s="125" t="s">
        <v>4009</v>
      </c>
      <c r="C2027" s="130" t="s">
        <v>280</v>
      </c>
      <c r="D2027" s="156">
        <v>143.45419311523437</v>
      </c>
      <c r="E2027" s="167">
        <v>143.45533752441406</v>
      </c>
    </row>
    <row r="2028" spans="1:5" ht="30">
      <c r="A2028" s="115" t="s">
        <v>4010</v>
      </c>
      <c r="B2028" s="125" t="s">
        <v>4011</v>
      </c>
      <c r="C2028" s="130"/>
      <c r="D2028" s="151">
        <v>1.0013103485107422</v>
      </c>
      <c r="E2028" s="162">
        <v>1.0013411045074463</v>
      </c>
    </row>
    <row r="2029" spans="1:5" ht="30">
      <c r="A2029" s="115" t="s">
        <v>4012</v>
      </c>
      <c r="B2029" s="125" t="s">
        <v>4013</v>
      </c>
      <c r="C2029" s="130" t="s">
        <v>2978</v>
      </c>
      <c r="D2029" s="158">
        <v>0.77311217784881592</v>
      </c>
      <c r="E2029" s="169">
        <v>0.77195477485656738</v>
      </c>
    </row>
    <row r="2030" spans="1:5" ht="30">
      <c r="A2030" s="115" t="s">
        <v>4014</v>
      </c>
      <c r="B2030" s="125" t="s">
        <v>4015</v>
      </c>
      <c r="C2030" s="130" t="s">
        <v>285</v>
      </c>
      <c r="D2030" s="151">
        <v>2.0591747760772705</v>
      </c>
      <c r="E2030" s="162">
        <v>2.0589292049407959</v>
      </c>
    </row>
    <row r="2031" spans="1:5" ht="45">
      <c r="A2031" s="115" t="s">
        <v>4016</v>
      </c>
      <c r="B2031" s="125" t="s">
        <v>4017</v>
      </c>
      <c r="C2031" s="130" t="s">
        <v>3840</v>
      </c>
      <c r="D2031" s="158">
        <v>2.5746656581759453E-2</v>
      </c>
      <c r="E2031" s="169">
        <v>2.5744205340743065E-2</v>
      </c>
    </row>
    <row r="2032" spans="1:5" ht="45">
      <c r="A2032" s="115" t="s">
        <v>4018</v>
      </c>
      <c r="B2032" s="125" t="s">
        <v>4019</v>
      </c>
      <c r="C2032" s="130" t="s">
        <v>3843</v>
      </c>
      <c r="D2032" s="161">
        <v>1.2608384167833719E-5</v>
      </c>
      <c r="E2032" s="172">
        <v>1.2608093129529152E-5</v>
      </c>
    </row>
    <row r="2033" spans="1:5" ht="45">
      <c r="A2033" s="115" t="s">
        <v>4020</v>
      </c>
      <c r="B2033" s="125" t="s">
        <v>4021</v>
      </c>
      <c r="C2033" s="130" t="s">
        <v>50</v>
      </c>
      <c r="D2033" s="151">
        <v>1.3400000333786011</v>
      </c>
      <c r="E2033" s="162">
        <v>1.3379900455474854</v>
      </c>
    </row>
    <row r="2034" spans="1:5" ht="45">
      <c r="A2034" s="115" t="s">
        <v>4022</v>
      </c>
      <c r="B2034" s="125" t="s">
        <v>4023</v>
      </c>
      <c r="C2034" s="130" t="s">
        <v>42</v>
      </c>
      <c r="D2034" s="156">
        <v>109.38767242431641</v>
      </c>
      <c r="E2034" s="167">
        <v>109.37631225585937</v>
      </c>
    </row>
    <row r="2035" spans="1:5" ht="45">
      <c r="A2035" s="115" t="s">
        <v>4024</v>
      </c>
      <c r="B2035" s="125" t="s">
        <v>4025</v>
      </c>
      <c r="C2035" s="130" t="s">
        <v>20</v>
      </c>
      <c r="D2035" s="152">
        <v>85.267372131347656</v>
      </c>
      <c r="E2035" s="163">
        <v>83.774223327636719</v>
      </c>
    </row>
    <row r="2036" spans="1:5" ht="30">
      <c r="A2036" s="115" t="s">
        <v>4026</v>
      </c>
      <c r="B2036" s="125" t="s">
        <v>4027</v>
      </c>
      <c r="C2036" s="130" t="s">
        <v>285</v>
      </c>
      <c r="D2036" s="151">
        <v>7.2683439254760742</v>
      </c>
      <c r="E2036" s="162">
        <v>7.2690272331237793</v>
      </c>
    </row>
    <row r="2037" spans="1:5" ht="45">
      <c r="A2037" s="115" t="s">
        <v>4028</v>
      </c>
      <c r="B2037" s="125" t="s">
        <v>4029</v>
      </c>
      <c r="C2037" s="130" t="s">
        <v>280</v>
      </c>
      <c r="D2037" s="154">
        <v>2690.942626953125</v>
      </c>
      <c r="E2037" s="165">
        <v>2690.94384765625</v>
      </c>
    </row>
    <row r="2038" spans="1:5" ht="45">
      <c r="A2038" s="115" t="s">
        <v>4030</v>
      </c>
      <c r="B2038" s="125" t="s">
        <v>4031</v>
      </c>
      <c r="C2038" s="130" t="s">
        <v>280</v>
      </c>
      <c r="D2038" s="156">
        <v>143.45419311523437</v>
      </c>
      <c r="E2038" s="167">
        <v>143.45533752441406</v>
      </c>
    </row>
    <row r="2039" spans="1:5" ht="45">
      <c r="A2039" s="115" t="s">
        <v>4032</v>
      </c>
      <c r="B2039" s="125" t="s">
        <v>4033</v>
      </c>
      <c r="C2039" s="130"/>
      <c r="D2039" s="151">
        <v>1.0013103485107422</v>
      </c>
      <c r="E2039" s="162">
        <v>1.0013411045074463</v>
      </c>
    </row>
    <row r="2040" spans="1:5" ht="30">
      <c r="A2040" s="115" t="s">
        <v>4034</v>
      </c>
      <c r="B2040" s="125" t="s">
        <v>4035</v>
      </c>
      <c r="C2040" s="130" t="s">
        <v>2978</v>
      </c>
      <c r="D2040" s="158">
        <v>0.77311217784881592</v>
      </c>
      <c r="E2040" s="169">
        <v>0.77195477485656738</v>
      </c>
    </row>
    <row r="2041" spans="1:5" ht="45">
      <c r="A2041" s="115" t="s">
        <v>4036</v>
      </c>
      <c r="B2041" s="125" t="s">
        <v>4037</v>
      </c>
      <c r="C2041" s="130" t="s">
        <v>285</v>
      </c>
      <c r="D2041" s="151">
        <v>2.0591747760772705</v>
      </c>
      <c r="E2041" s="162">
        <v>2.0589292049407959</v>
      </c>
    </row>
    <row r="2042" spans="1:5" ht="45">
      <c r="A2042" s="115" t="s">
        <v>4038</v>
      </c>
      <c r="B2042" s="125" t="s">
        <v>4039</v>
      </c>
      <c r="C2042" s="130" t="s">
        <v>3840</v>
      </c>
      <c r="D2042" s="158">
        <v>2.5746656581759453E-2</v>
      </c>
      <c r="E2042" s="169">
        <v>2.5744205340743065E-2</v>
      </c>
    </row>
    <row r="2043" spans="1:5" ht="45">
      <c r="A2043" s="115" t="s">
        <v>4040</v>
      </c>
      <c r="B2043" s="125" t="s">
        <v>4041</v>
      </c>
      <c r="C2043" s="130" t="s">
        <v>3843</v>
      </c>
      <c r="D2043" s="161">
        <v>1.2608384167833719E-5</v>
      </c>
      <c r="E2043" s="172">
        <v>1.2608093129529152E-5</v>
      </c>
    </row>
    <row r="2044" spans="1:5" ht="30">
      <c r="A2044" s="115" t="s">
        <v>4042</v>
      </c>
      <c r="B2044" s="125" t="s">
        <v>4043</v>
      </c>
      <c r="C2044" s="130" t="s">
        <v>50</v>
      </c>
      <c r="D2044" s="158">
        <v>0.52999997138977051</v>
      </c>
      <c r="E2044" s="169">
        <v>0.52920502424240112</v>
      </c>
    </row>
    <row r="2045" spans="1:5" ht="30">
      <c r="A2045" s="115" t="s">
        <v>4044</v>
      </c>
      <c r="B2045" s="125" t="s">
        <v>4045</v>
      </c>
      <c r="C2045" s="130" t="s">
        <v>42</v>
      </c>
      <c r="D2045" s="152">
        <v>82.774955749511719</v>
      </c>
      <c r="E2045" s="163">
        <v>82.737213134765625</v>
      </c>
    </row>
    <row r="2046" spans="1:5" ht="30">
      <c r="A2046" s="115" t="s">
        <v>4046</v>
      </c>
      <c r="B2046" s="125" t="s">
        <v>4047</v>
      </c>
      <c r="C2046" s="130" t="s">
        <v>20</v>
      </c>
      <c r="D2046" s="152">
        <v>85.267372131347656</v>
      </c>
      <c r="E2046" s="163">
        <v>83.774223327636719</v>
      </c>
    </row>
    <row r="2047" spans="1:5" ht="30">
      <c r="A2047" s="115" t="s">
        <v>4048</v>
      </c>
      <c r="B2047" s="125" t="s">
        <v>4049</v>
      </c>
      <c r="C2047" s="130" t="s">
        <v>285</v>
      </c>
      <c r="D2047" s="151">
        <v>7.3805384635925293</v>
      </c>
      <c r="E2047" s="162">
        <v>7.3812260627746582</v>
      </c>
    </row>
    <row r="2048" spans="1:5" ht="30">
      <c r="A2048" s="115" t="s">
        <v>4050</v>
      </c>
      <c r="B2048" s="125" t="s">
        <v>4051</v>
      </c>
      <c r="C2048" s="130" t="s">
        <v>280</v>
      </c>
      <c r="D2048" s="154">
        <v>2579.077880859375</v>
      </c>
      <c r="E2048" s="165">
        <v>2579.085693359375</v>
      </c>
    </row>
    <row r="2049" spans="1:5" ht="30">
      <c r="A2049" s="115" t="s">
        <v>4052</v>
      </c>
      <c r="B2049" s="125" t="s">
        <v>4053</v>
      </c>
      <c r="C2049" s="130" t="s">
        <v>280</v>
      </c>
      <c r="D2049" s="152">
        <v>31.589300155639648</v>
      </c>
      <c r="E2049" s="163">
        <v>31.597249984741211</v>
      </c>
    </row>
    <row r="2050" spans="1:5" ht="30">
      <c r="A2050" s="115" t="s">
        <v>4054</v>
      </c>
      <c r="B2050" s="125" t="s">
        <v>4055</v>
      </c>
      <c r="C2050" s="130"/>
      <c r="D2050" s="158">
        <v>0.97020381689071655</v>
      </c>
      <c r="E2050" s="169">
        <v>0.97023576498031616</v>
      </c>
    </row>
    <row r="2051" spans="1:5" ht="30">
      <c r="A2051" s="115" t="s">
        <v>4056</v>
      </c>
      <c r="B2051" s="125" t="s">
        <v>4057</v>
      </c>
      <c r="C2051" s="130" t="s">
        <v>2978</v>
      </c>
      <c r="D2051" s="158">
        <v>0.3359484076499939</v>
      </c>
      <c r="E2051" s="169">
        <v>0.33546563982963562</v>
      </c>
    </row>
    <row r="2052" spans="1:5" ht="30">
      <c r="A2052" s="115" t="s">
        <v>4058</v>
      </c>
      <c r="B2052" s="125" t="s">
        <v>4059</v>
      </c>
      <c r="C2052" s="130" t="s">
        <v>285</v>
      </c>
      <c r="D2052" s="151">
        <v>4.1984047889709473</v>
      </c>
      <c r="E2052" s="162">
        <v>4.1983742713928223</v>
      </c>
    </row>
    <row r="2053" spans="1:5" ht="45">
      <c r="A2053" s="115" t="s">
        <v>4060</v>
      </c>
      <c r="B2053" s="125" t="s">
        <v>4061</v>
      </c>
      <c r="C2053" s="130" t="s">
        <v>3840</v>
      </c>
      <c r="D2053" s="158">
        <v>2.3135712370276451E-2</v>
      </c>
      <c r="E2053" s="169">
        <v>2.3132195696234703E-2</v>
      </c>
    </row>
    <row r="2054" spans="1:5" ht="45">
      <c r="A2054" s="115" t="s">
        <v>4062</v>
      </c>
      <c r="B2054" s="125" t="s">
        <v>4063</v>
      </c>
      <c r="C2054" s="130" t="s">
        <v>3843</v>
      </c>
      <c r="D2054" s="161">
        <v>1.1692299267451745E-5</v>
      </c>
      <c r="E2054" s="172">
        <v>1.1691025974869262E-5</v>
      </c>
    </row>
    <row r="2055" spans="1:5" ht="45">
      <c r="A2055" s="115" t="s">
        <v>4064</v>
      </c>
      <c r="B2055" s="125" t="s">
        <v>4065</v>
      </c>
      <c r="C2055" s="130" t="s">
        <v>50</v>
      </c>
      <c r="D2055" s="158">
        <v>0.52999997138977051</v>
      </c>
      <c r="E2055" s="169">
        <v>0.52920502424240112</v>
      </c>
    </row>
    <row r="2056" spans="1:5" ht="45">
      <c r="A2056" s="115" t="s">
        <v>4066</v>
      </c>
      <c r="B2056" s="125" t="s">
        <v>4067</v>
      </c>
      <c r="C2056" s="130" t="s">
        <v>42</v>
      </c>
      <c r="D2056" s="152">
        <v>82.774955749511719</v>
      </c>
      <c r="E2056" s="163">
        <v>82.737213134765625</v>
      </c>
    </row>
    <row r="2057" spans="1:5" ht="45">
      <c r="A2057" s="115" t="s">
        <v>4068</v>
      </c>
      <c r="B2057" s="125" t="s">
        <v>4069</v>
      </c>
      <c r="C2057" s="130" t="s">
        <v>20</v>
      </c>
      <c r="D2057" s="152">
        <v>81.434043884277344</v>
      </c>
      <c r="E2057" s="163">
        <v>80.00970458984375</v>
      </c>
    </row>
    <row r="2058" spans="1:5" ht="30">
      <c r="A2058" s="115" t="s">
        <v>4070</v>
      </c>
      <c r="B2058" s="125" t="s">
        <v>4071</v>
      </c>
      <c r="C2058" s="130" t="s">
        <v>285</v>
      </c>
      <c r="D2058" s="151">
        <v>7.3805384635925293</v>
      </c>
      <c r="E2058" s="162">
        <v>7.3812260627746582</v>
      </c>
    </row>
    <row r="2059" spans="1:5" ht="45">
      <c r="A2059" s="115" t="s">
        <v>4072</v>
      </c>
      <c r="B2059" s="125" t="s">
        <v>4073</v>
      </c>
      <c r="C2059" s="130" t="s">
        <v>280</v>
      </c>
      <c r="D2059" s="154">
        <v>2579.077880859375</v>
      </c>
      <c r="E2059" s="165">
        <v>2579.085693359375</v>
      </c>
    </row>
    <row r="2060" spans="1:5" ht="45">
      <c r="A2060" s="115" t="s">
        <v>4074</v>
      </c>
      <c r="B2060" s="125" t="s">
        <v>4075</v>
      </c>
      <c r="C2060" s="130" t="s">
        <v>280</v>
      </c>
      <c r="D2060" s="152">
        <v>31.589300155639648</v>
      </c>
      <c r="E2060" s="163">
        <v>31.597249984741211</v>
      </c>
    </row>
    <row r="2061" spans="1:5" ht="45">
      <c r="A2061" s="115" t="s">
        <v>4076</v>
      </c>
      <c r="B2061" s="125" t="s">
        <v>4077</v>
      </c>
      <c r="C2061" s="130"/>
      <c r="D2061" s="158">
        <v>0.97020381689071655</v>
      </c>
      <c r="E2061" s="169">
        <v>0.97023576498031616</v>
      </c>
    </row>
    <row r="2062" spans="1:5" ht="30">
      <c r="A2062" s="115" t="s">
        <v>4078</v>
      </c>
      <c r="B2062" s="125" t="s">
        <v>4079</v>
      </c>
      <c r="C2062" s="130" t="s">
        <v>2978</v>
      </c>
      <c r="D2062" s="158">
        <v>0.3359484076499939</v>
      </c>
      <c r="E2062" s="169">
        <v>0.33546563982963562</v>
      </c>
    </row>
    <row r="2063" spans="1:5" ht="45">
      <c r="A2063" s="115" t="s">
        <v>4080</v>
      </c>
      <c r="B2063" s="125" t="s">
        <v>4081</v>
      </c>
      <c r="C2063" s="130" t="s">
        <v>285</v>
      </c>
      <c r="D2063" s="151">
        <v>4.1984047889709473</v>
      </c>
      <c r="E2063" s="162">
        <v>4.1983742713928223</v>
      </c>
    </row>
    <row r="2064" spans="1:5" ht="45">
      <c r="A2064" s="115" t="s">
        <v>4082</v>
      </c>
      <c r="B2064" s="125" t="s">
        <v>4083</v>
      </c>
      <c r="C2064" s="130" t="s">
        <v>3840</v>
      </c>
      <c r="D2064" s="158">
        <v>2.3135712370276451E-2</v>
      </c>
      <c r="E2064" s="169">
        <v>2.3132195696234703E-2</v>
      </c>
    </row>
    <row r="2065" spans="1:5" ht="45">
      <c r="A2065" s="115" t="s">
        <v>4084</v>
      </c>
      <c r="B2065" s="125" t="s">
        <v>4085</v>
      </c>
      <c r="C2065" s="130" t="s">
        <v>3843</v>
      </c>
      <c r="D2065" s="161">
        <v>1.1692299267451745E-5</v>
      </c>
      <c r="E2065" s="172">
        <v>1.1691025974869262E-5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81.615478515625</v>
      </c>
      <c r="E2068" s="163">
        <v>80.191146850585937</v>
      </c>
    </row>
    <row r="2069" spans="1:5" ht="30">
      <c r="A2069" s="115" t="s">
        <v>4092</v>
      </c>
      <c r="B2069" s="125" t="s">
        <v>4093</v>
      </c>
      <c r="C2069" s="130" t="s">
        <v>285</v>
      </c>
      <c r="D2069" s="151">
        <v>7.5584969520568848</v>
      </c>
      <c r="E2069" s="162">
        <v>7.5588469505310059</v>
      </c>
    </row>
    <row r="2070" spans="1:5" ht="30">
      <c r="A2070" s="115" t="s">
        <v>4094</v>
      </c>
      <c r="B2070" s="125" t="s">
        <v>4095</v>
      </c>
      <c r="C2070" s="130" t="s">
        <v>280</v>
      </c>
      <c r="D2070" s="154">
        <v>2456.18115234375</v>
      </c>
      <c r="E2070" s="165">
        <v>2456.296142578125</v>
      </c>
    </row>
    <row r="2071" spans="1:5" ht="30">
      <c r="A2071" s="115" t="s">
        <v>4096</v>
      </c>
      <c r="B2071" s="125" t="s">
        <v>4097</v>
      </c>
      <c r="C2071" s="130" t="s">
        <v>280</v>
      </c>
      <c r="D2071" s="152">
        <v>-91.3074951171875</v>
      </c>
      <c r="E2071" s="163">
        <v>-91.1925048828125</v>
      </c>
    </row>
    <row r="2072" spans="1:5" ht="30">
      <c r="A2072" s="115" t="s">
        <v>4098</v>
      </c>
      <c r="B2072" s="125" t="s">
        <v>4099</v>
      </c>
      <c r="C2072" s="130"/>
      <c r="D2072" s="158">
        <v>0.93954682350158691</v>
      </c>
      <c r="E2072" s="169">
        <v>0.93959534168243408</v>
      </c>
    </row>
    <row r="2073" spans="1:5" ht="30">
      <c r="A2073" s="115" t="s">
        <v>4100</v>
      </c>
      <c r="B2073" s="125" t="s">
        <v>4101</v>
      </c>
      <c r="C2073" s="130" t="s">
        <v>2978</v>
      </c>
      <c r="D2073" s="158">
        <v>0.10954444855451584</v>
      </c>
      <c r="E2073" s="169">
        <v>0.10953878611326218</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80</v>
      </c>
      <c r="E2077" s="163">
        <v>79.879997253417969</v>
      </c>
    </row>
    <row r="2078" spans="1:5" ht="45">
      <c r="A2078" s="115" t="s">
        <v>4110</v>
      </c>
      <c r="B2078" s="125" t="s">
        <v>4111</v>
      </c>
      <c r="C2078" s="130" t="s">
        <v>42</v>
      </c>
      <c r="D2078" s="156">
        <v>534.99945068359375</v>
      </c>
      <c r="E2078" s="167">
        <v>534.9193115234375</v>
      </c>
    </row>
    <row r="2079" spans="1:5" ht="45">
      <c r="A2079" s="115" t="s">
        <v>4112</v>
      </c>
      <c r="B2079" s="125" t="s">
        <v>4113</v>
      </c>
      <c r="C2079" s="130" t="s">
        <v>20</v>
      </c>
      <c r="D2079" s="156">
        <v>107.64000701904297</v>
      </c>
      <c r="E2079" s="167">
        <v>105.77705383300781</v>
      </c>
    </row>
    <row r="2080" spans="1:5" ht="30">
      <c r="A2080" s="115" t="s">
        <v>4114</v>
      </c>
      <c r="B2080" s="125" t="s">
        <v>4115</v>
      </c>
      <c r="C2080" s="130" t="s">
        <v>285</v>
      </c>
      <c r="D2080" s="151">
        <v>6.8350839614868164</v>
      </c>
      <c r="E2080" s="162">
        <v>6.8356533050537109</v>
      </c>
    </row>
    <row r="2081" spans="1:5" ht="30">
      <c r="A2081" s="115" t="s">
        <v>4116</v>
      </c>
      <c r="B2081" s="125" t="s">
        <v>4117</v>
      </c>
      <c r="C2081" s="130" t="s">
        <v>280</v>
      </c>
      <c r="D2081" s="153">
        <v>3485.30224609375</v>
      </c>
      <c r="E2081" s="164">
        <v>3485.23193359375</v>
      </c>
    </row>
    <row r="2082" spans="1:5" ht="45">
      <c r="A2082" s="115" t="s">
        <v>4118</v>
      </c>
      <c r="B2082" s="125" t="s">
        <v>4119</v>
      </c>
      <c r="C2082" s="130" t="s">
        <v>280</v>
      </c>
      <c r="D2082" s="156">
        <v>937.813720703125</v>
      </c>
      <c r="E2082" s="167">
        <v>937.743408203125</v>
      </c>
    </row>
    <row r="2083" spans="1:5" ht="45">
      <c r="A2083" s="115" t="s">
        <v>4120</v>
      </c>
      <c r="B2083" s="125" t="s">
        <v>4121</v>
      </c>
      <c r="C2083" s="130"/>
      <c r="D2083" s="151">
        <v>1.5041106939315796</v>
      </c>
      <c r="E2083" s="162">
        <v>1.5036746263504028</v>
      </c>
    </row>
    <row r="2084" spans="1:5" ht="30">
      <c r="A2084" s="115" t="s">
        <v>4122</v>
      </c>
      <c r="B2084" s="125" t="s">
        <v>4123</v>
      </c>
      <c r="C2084" s="130" t="s">
        <v>2978</v>
      </c>
      <c r="D2084" s="152">
        <v>22.643238067626953</v>
      </c>
      <c r="E2084" s="163">
        <v>22.610082626342773</v>
      </c>
    </row>
    <row r="2085" spans="1:5" ht="45">
      <c r="A2085" s="115" t="s">
        <v>4124</v>
      </c>
      <c r="B2085" s="125" t="s">
        <v>4125</v>
      </c>
      <c r="C2085" s="130" t="s">
        <v>285</v>
      </c>
      <c r="D2085" s="151">
        <v>2.4106650352478027</v>
      </c>
      <c r="E2085" s="162">
        <v>2.4102661609649658</v>
      </c>
    </row>
    <row r="2086" spans="1:5" ht="45">
      <c r="A2086" s="115" t="s">
        <v>4126</v>
      </c>
      <c r="B2086" s="125" t="s">
        <v>4127</v>
      </c>
      <c r="C2086" s="130" t="s">
        <v>3840</v>
      </c>
      <c r="D2086" s="158">
        <v>7.7367387712001801E-2</v>
      </c>
      <c r="E2086" s="169">
        <v>7.7347442507743835E-2</v>
      </c>
    </row>
    <row r="2087" spans="1:5" ht="45">
      <c r="A2087" s="115" t="s">
        <v>4128</v>
      </c>
      <c r="B2087" s="125" t="s">
        <v>4129</v>
      </c>
      <c r="C2087" s="130" t="s">
        <v>3843</v>
      </c>
      <c r="D2087" s="161">
        <v>3.0281727958936244E-5</v>
      </c>
      <c r="E2087" s="172">
        <v>3.0277746191131882E-5</v>
      </c>
    </row>
    <row r="2088" spans="1:5" ht="30">
      <c r="A2088" s="115" t="s">
        <v>4130</v>
      </c>
      <c r="B2088" s="125" t="s">
        <v>4131</v>
      </c>
      <c r="C2088" s="130" t="s">
        <v>50</v>
      </c>
      <c r="D2088" s="151">
        <v>3.1500000953674316</v>
      </c>
      <c r="E2088" s="162">
        <v>3.1452751159667969</v>
      </c>
    </row>
    <row r="2089" spans="1:5" ht="30">
      <c r="A2089" s="115" t="s">
        <v>4132</v>
      </c>
      <c r="B2089" s="125" t="s">
        <v>4133</v>
      </c>
      <c r="C2089" s="130" t="s">
        <v>42</v>
      </c>
      <c r="D2089" s="156">
        <v>171.80131530761719</v>
      </c>
      <c r="E2089" s="167">
        <v>171.78694152832031</v>
      </c>
    </row>
    <row r="2090" spans="1:5" ht="30">
      <c r="A2090" s="115" t="s">
        <v>4134</v>
      </c>
      <c r="B2090" s="125" t="s">
        <v>4135</v>
      </c>
      <c r="C2090" s="130" t="s">
        <v>20</v>
      </c>
      <c r="D2090" s="152">
        <v>92.991073608398437</v>
      </c>
      <c r="E2090" s="163">
        <v>91.363090515136719</v>
      </c>
    </row>
    <row r="2091" spans="1:5" ht="30">
      <c r="A2091" s="115" t="s">
        <v>4136</v>
      </c>
      <c r="B2091" s="125" t="s">
        <v>4137</v>
      </c>
      <c r="C2091" s="130" t="s">
        <v>285</v>
      </c>
      <c r="D2091" s="151">
        <v>7.1615982055664063</v>
      </c>
      <c r="E2091" s="162">
        <v>7.1622757911682129</v>
      </c>
    </row>
    <row r="2092" spans="1:5" ht="30">
      <c r="A2092" s="115" t="s">
        <v>4138</v>
      </c>
      <c r="B2092" s="125" t="s">
        <v>4139</v>
      </c>
      <c r="C2092" s="130" t="s">
        <v>280</v>
      </c>
      <c r="D2092" s="154">
        <v>2806.53955078125</v>
      </c>
      <c r="E2092" s="165">
        <v>2806.53955078125</v>
      </c>
    </row>
    <row r="2093" spans="1:5" ht="30">
      <c r="A2093" s="115" t="s">
        <v>4140</v>
      </c>
      <c r="B2093" s="125" t="s">
        <v>4141</v>
      </c>
      <c r="C2093" s="130" t="s">
        <v>280</v>
      </c>
      <c r="D2093" s="156">
        <v>259.0509033203125</v>
      </c>
      <c r="E2093" s="167">
        <v>259.0509033203125</v>
      </c>
    </row>
    <row r="2094" spans="1:5" ht="30">
      <c r="A2094" s="115" t="s">
        <v>4142</v>
      </c>
      <c r="B2094" s="125" t="s">
        <v>4143</v>
      </c>
      <c r="C2094" s="130"/>
      <c r="D2094" s="151">
        <v>1.0367869138717651</v>
      </c>
      <c r="E2094" s="162">
        <v>1.0368163585662842</v>
      </c>
    </row>
    <row r="2095" spans="1:5" ht="30">
      <c r="A2095" s="115" t="s">
        <v>4144</v>
      </c>
      <c r="B2095" s="125" t="s">
        <v>4145</v>
      </c>
      <c r="C2095" s="130" t="s">
        <v>2978</v>
      </c>
      <c r="D2095" s="151">
        <v>1.5679969787597656</v>
      </c>
      <c r="E2095" s="162">
        <v>1.5656459331512451</v>
      </c>
    </row>
    <row r="2096" spans="1:5" ht="30">
      <c r="A2096" s="115" t="s">
        <v>4146</v>
      </c>
      <c r="B2096" s="125" t="s">
        <v>4147</v>
      </c>
      <c r="C2096" s="130" t="s">
        <v>285</v>
      </c>
      <c r="D2096" s="151">
        <v>2.1135199069976807</v>
      </c>
      <c r="E2096" s="162">
        <v>2.1132335662841797</v>
      </c>
    </row>
    <row r="2097" spans="1:5" ht="45">
      <c r="A2097" s="115" t="s">
        <v>4148</v>
      </c>
      <c r="B2097" s="125" t="s">
        <v>4149</v>
      </c>
      <c r="C2097" s="130" t="s">
        <v>3840</v>
      </c>
      <c r="D2097" s="158">
        <v>3.1376034021377563E-2</v>
      </c>
      <c r="E2097" s="169">
        <v>3.1373195350170135E-2</v>
      </c>
    </row>
    <row r="2098" spans="1:5" ht="45">
      <c r="A2098" s="115" t="s">
        <v>4150</v>
      </c>
      <c r="B2098" s="125" t="s">
        <v>4151</v>
      </c>
      <c r="C2098" s="130" t="s">
        <v>3843</v>
      </c>
      <c r="D2098" s="161">
        <v>1.4976793863752391E-5</v>
      </c>
      <c r="E2098" s="172">
        <v>1.4976380953157786E-5</v>
      </c>
    </row>
    <row r="2099" spans="1:5" ht="30">
      <c r="A2099" s="115" t="s">
        <v>4152</v>
      </c>
      <c r="B2099" s="125" t="s">
        <v>4153</v>
      </c>
      <c r="C2099" s="130" t="s">
        <v>50</v>
      </c>
      <c r="D2099" s="152">
        <v>28.649999618530273</v>
      </c>
      <c r="E2099" s="163">
        <v>28.607025146484375</v>
      </c>
    </row>
    <row r="2100" spans="1:5" ht="30">
      <c r="A2100" s="115" t="s">
        <v>4154</v>
      </c>
      <c r="B2100" s="125" t="s">
        <v>4155</v>
      </c>
      <c r="C2100" s="130" t="s">
        <v>42</v>
      </c>
      <c r="D2100" s="156">
        <v>386.648193359375</v>
      </c>
      <c r="E2100" s="167">
        <v>386.6146240234375</v>
      </c>
    </row>
    <row r="2101" spans="1:5" ht="30">
      <c r="A2101" s="115" t="s">
        <v>4156</v>
      </c>
      <c r="B2101" s="125" t="s">
        <v>4157</v>
      </c>
      <c r="C2101" s="130" t="s">
        <v>20</v>
      </c>
      <c r="D2101" s="151">
        <v>8.6161012649536133</v>
      </c>
      <c r="E2101" s="162">
        <v>8.482844352722168</v>
      </c>
    </row>
    <row r="2102" spans="1:5" ht="30">
      <c r="A2102" s="115" t="s">
        <v>4158</v>
      </c>
      <c r="B2102" s="125" t="s">
        <v>4159</v>
      </c>
      <c r="C2102" s="130" t="s">
        <v>285</v>
      </c>
      <c r="D2102" s="151">
        <v>6.901519775390625</v>
      </c>
      <c r="E2102" s="162">
        <v>6.9021844863891602</v>
      </c>
    </row>
    <row r="2103" spans="1:5" ht="30">
      <c r="A2103" s="115" t="s">
        <v>4160</v>
      </c>
      <c r="B2103" s="125" t="s">
        <v>4161</v>
      </c>
      <c r="C2103" s="130" t="s">
        <v>280</v>
      </c>
      <c r="D2103" s="153">
        <v>3203.49951171875</v>
      </c>
      <c r="E2103" s="164">
        <v>3203.500244140625</v>
      </c>
    </row>
    <row r="2104" spans="1:5" ht="30">
      <c r="A2104" s="115" t="s">
        <v>4162</v>
      </c>
      <c r="B2104" s="125" t="s">
        <v>4163</v>
      </c>
      <c r="C2104" s="130" t="s">
        <v>280</v>
      </c>
      <c r="D2104" s="156">
        <v>656.010986328125</v>
      </c>
      <c r="E2104" s="167">
        <v>656.01177978515625</v>
      </c>
    </row>
    <row r="2105" spans="1:5" ht="30">
      <c r="A2105" s="115" t="s">
        <v>4164</v>
      </c>
      <c r="B2105" s="125" t="s">
        <v>4165</v>
      </c>
      <c r="C2105" s="130"/>
      <c r="D2105" s="151">
        <v>1.2215999364852905</v>
      </c>
      <c r="E2105" s="162">
        <v>1.2215573787689209</v>
      </c>
    </row>
    <row r="2106" spans="1:5" ht="30">
      <c r="A2106" s="115" t="s">
        <v>4166</v>
      </c>
      <c r="B2106" s="125" t="s">
        <v>4167</v>
      </c>
      <c r="C2106" s="130" t="s">
        <v>2978</v>
      </c>
      <c r="D2106" s="151">
        <v>9.8187189102172852</v>
      </c>
      <c r="E2106" s="162">
        <v>9.8039112091064453</v>
      </c>
    </row>
    <row r="2107" spans="1:5" ht="30">
      <c r="A2107" s="115" t="s">
        <v>4168</v>
      </c>
      <c r="B2107" s="125" t="s">
        <v>4169</v>
      </c>
      <c r="C2107" s="130" t="s">
        <v>285</v>
      </c>
      <c r="D2107" s="151">
        <v>2.2648191452026367</v>
      </c>
      <c r="E2107" s="162">
        <v>2.2644765377044678</v>
      </c>
    </row>
    <row r="2108" spans="1:5" ht="30">
      <c r="A2108" s="115" t="s">
        <v>4170</v>
      </c>
      <c r="B2108" s="125" t="s">
        <v>4171</v>
      </c>
      <c r="C2108" s="130" t="s">
        <v>3840</v>
      </c>
      <c r="D2108" s="158">
        <v>5.5752933025360107E-2</v>
      </c>
      <c r="E2108" s="169">
        <v>5.5744737386703491E-2</v>
      </c>
    </row>
    <row r="2109" spans="1:5" ht="30">
      <c r="A2109" s="115" t="s">
        <v>4172</v>
      </c>
      <c r="B2109" s="125" t="s">
        <v>4173</v>
      </c>
      <c r="C2109" s="130" t="s">
        <v>3843</v>
      </c>
      <c r="D2109" s="161">
        <v>2.382442653470207E-5</v>
      </c>
      <c r="E2109" s="172">
        <v>2.3823064111638814E-5</v>
      </c>
    </row>
    <row r="2110" spans="1:5" ht="30">
      <c r="A2110" s="115" t="s">
        <v>4174</v>
      </c>
      <c r="B2110" s="125" t="s">
        <v>4175</v>
      </c>
      <c r="C2110" s="130" t="s">
        <v>50</v>
      </c>
      <c r="D2110" s="152">
        <v>14.369999885559082</v>
      </c>
      <c r="E2110" s="163">
        <v>14.348444938659668</v>
      </c>
    </row>
    <row r="2111" spans="1:5" ht="30">
      <c r="A2111" s="115" t="s">
        <v>4176</v>
      </c>
      <c r="B2111" s="125" t="s">
        <v>4177</v>
      </c>
      <c r="C2111" s="130" t="s">
        <v>42</v>
      </c>
      <c r="D2111" s="156">
        <v>300.00079345703125</v>
      </c>
      <c r="E2111" s="167">
        <v>299.974609375</v>
      </c>
    </row>
    <row r="2112" spans="1:5" ht="30">
      <c r="A2112" s="115" t="s">
        <v>4178</v>
      </c>
      <c r="B2112" s="125" t="s">
        <v>4179</v>
      </c>
      <c r="C2112" s="130" t="s">
        <v>20</v>
      </c>
      <c r="D2112" s="151">
        <v>1.7670817375183105</v>
      </c>
      <c r="E2112" s="162">
        <v>1.742174506187439</v>
      </c>
    </row>
    <row r="2113" spans="1:5" ht="30">
      <c r="A2113" s="115" t="s">
        <v>4180</v>
      </c>
      <c r="B2113" s="125" t="s">
        <v>4181</v>
      </c>
      <c r="C2113" s="130" t="s">
        <v>285</v>
      </c>
      <c r="D2113" s="151">
        <v>6.9419736862182617</v>
      </c>
      <c r="E2113" s="162">
        <v>6.9426431655883789</v>
      </c>
    </row>
    <row r="2114" spans="1:5" ht="30">
      <c r="A2114" s="115" t="s">
        <v>4182</v>
      </c>
      <c r="B2114" s="125" t="s">
        <v>4183</v>
      </c>
      <c r="C2114" s="130" t="s">
        <v>280</v>
      </c>
      <c r="D2114" s="153">
        <v>3039.9990234375</v>
      </c>
      <c r="E2114" s="164">
        <v>3040</v>
      </c>
    </row>
    <row r="2115" spans="1:5" ht="30">
      <c r="A2115" s="115" t="s">
        <v>4184</v>
      </c>
      <c r="B2115" s="125" t="s">
        <v>4185</v>
      </c>
      <c r="C2115" s="130" t="s">
        <v>280</v>
      </c>
      <c r="D2115" s="156">
        <v>492.51055908203125</v>
      </c>
      <c r="E2115" s="167">
        <v>492.51141357421875</v>
      </c>
    </row>
    <row r="2116" spans="1:5" ht="30">
      <c r="A2116" s="115" t="s">
        <v>4186</v>
      </c>
      <c r="B2116" s="125" t="s">
        <v>4187</v>
      </c>
      <c r="C2116" s="130"/>
      <c r="D2116" s="151">
        <v>1.1280858516693115</v>
      </c>
      <c r="E2116" s="162">
        <v>1.1280922889709473</v>
      </c>
    </row>
    <row r="2117" spans="1:5" ht="30">
      <c r="A2117" s="115" t="s">
        <v>4188</v>
      </c>
      <c r="B2117" s="125" t="s">
        <v>4189</v>
      </c>
      <c r="C2117" s="130" t="s">
        <v>2978</v>
      </c>
      <c r="D2117" s="151">
        <v>5.6357779502868652</v>
      </c>
      <c r="E2117" s="162">
        <v>5.627291202545166</v>
      </c>
    </row>
    <row r="2118" spans="1:5" ht="30">
      <c r="A2118" s="115" t="s">
        <v>4190</v>
      </c>
      <c r="B2118" s="125" t="s">
        <v>4191</v>
      </c>
      <c r="C2118" s="130" t="s">
        <v>285</v>
      </c>
      <c r="D2118" s="151">
        <v>2.2228155136108398</v>
      </c>
      <c r="E2118" s="162">
        <v>2.2224605083465576</v>
      </c>
    </row>
    <row r="2119" spans="1:5" ht="30">
      <c r="A2119" s="115" t="s">
        <v>4192</v>
      </c>
      <c r="B2119" s="125" t="s">
        <v>4193</v>
      </c>
      <c r="C2119" s="130" t="s">
        <v>3840</v>
      </c>
      <c r="D2119" s="158">
        <v>4.512443020939827E-2</v>
      </c>
      <c r="E2119" s="169">
        <v>4.5118771493434906E-2</v>
      </c>
    </row>
    <row r="2120" spans="1:5" ht="30">
      <c r="A2120" s="115" t="s">
        <v>4194</v>
      </c>
      <c r="B2120" s="125" t="s">
        <v>4195</v>
      </c>
      <c r="C2120" s="130" t="s">
        <v>3843</v>
      </c>
      <c r="D2120" s="161">
        <v>2.0163632143521681E-5</v>
      </c>
      <c r="E2120" s="172">
        <v>2.0162715372862294E-5</v>
      </c>
    </row>
    <row r="2121" spans="1:5" ht="30">
      <c r="A2121" s="115" t="s">
        <v>4196</v>
      </c>
      <c r="B2121" s="125" t="s">
        <v>4197</v>
      </c>
      <c r="C2121" s="130" t="s">
        <v>50</v>
      </c>
      <c r="D2121" s="151">
        <v>7.369999885559082</v>
      </c>
      <c r="E2121" s="162">
        <v>7.3589444160461426</v>
      </c>
    </row>
    <row r="2122" spans="1:5" ht="30">
      <c r="A2122" s="115" t="s">
        <v>4198</v>
      </c>
      <c r="B2122" s="125" t="s">
        <v>4199</v>
      </c>
      <c r="C2122" s="130" t="s">
        <v>42</v>
      </c>
      <c r="D2122" s="156">
        <v>244.02224731445312</v>
      </c>
      <c r="E2122" s="167">
        <v>244.00302124023437</v>
      </c>
    </row>
    <row r="2123" spans="1:5" ht="30">
      <c r="A2123" s="115" t="s">
        <v>4200</v>
      </c>
      <c r="B2123" s="125" t="s">
        <v>4201</v>
      </c>
      <c r="C2123" s="130" t="s">
        <v>20</v>
      </c>
      <c r="D2123" s="151">
        <v>1.0752806663513184</v>
      </c>
      <c r="E2123" s="162">
        <v>1.0308810472488403</v>
      </c>
    </row>
    <row r="2124" spans="1:5" ht="30">
      <c r="A2124" s="115" t="s">
        <v>4202</v>
      </c>
      <c r="B2124" s="125" t="s">
        <v>4203</v>
      </c>
      <c r="C2124" s="130" t="s">
        <v>285</v>
      </c>
      <c r="D2124" s="151">
        <v>7.0568132400512695</v>
      </c>
      <c r="E2124" s="162">
        <v>7.0574870109558105</v>
      </c>
    </row>
    <row r="2125" spans="1:5" ht="30">
      <c r="A2125" s="115" t="s">
        <v>4204</v>
      </c>
      <c r="B2125" s="125" t="s">
        <v>4205</v>
      </c>
      <c r="C2125" s="130" t="s">
        <v>280</v>
      </c>
      <c r="D2125" s="154">
        <v>2940.000244140625</v>
      </c>
      <c r="E2125" s="165">
        <v>2940.000244140625</v>
      </c>
    </row>
    <row r="2126" spans="1:5" ht="30">
      <c r="A2126" s="115" t="s">
        <v>4206</v>
      </c>
      <c r="B2126" s="125" t="s">
        <v>4207</v>
      </c>
      <c r="C2126" s="130" t="s">
        <v>280</v>
      </c>
      <c r="D2126" s="156">
        <v>392.51165771484375</v>
      </c>
      <c r="E2126" s="167">
        <v>392.51165771484375</v>
      </c>
    </row>
    <row r="2127" spans="1:5" ht="30">
      <c r="A2127" s="115" t="s">
        <v>4208</v>
      </c>
      <c r="B2127" s="125" t="s">
        <v>4209</v>
      </c>
      <c r="C2127" s="130"/>
      <c r="D2127" s="151">
        <v>1.0850498676300049</v>
      </c>
      <c r="E2127" s="162">
        <v>1.0850719213485718</v>
      </c>
    </row>
    <row r="2128" spans="1:5" ht="30">
      <c r="A2128" s="115" t="s">
        <v>4210</v>
      </c>
      <c r="B2128" s="125" t="s">
        <v>4211</v>
      </c>
      <c r="C2128" s="130" t="s">
        <v>2978</v>
      </c>
      <c r="D2128" s="151">
        <v>3.1750645637512207</v>
      </c>
      <c r="E2128" s="162">
        <v>3.1702930927276611</v>
      </c>
    </row>
    <row r="2129" spans="1:5" ht="30">
      <c r="A2129" s="115" t="s">
        <v>4212</v>
      </c>
      <c r="B2129" s="125" t="s">
        <v>4213</v>
      </c>
      <c r="C2129" s="130" t="s">
        <v>285</v>
      </c>
      <c r="D2129" s="151">
        <v>2.1636955738067627</v>
      </c>
      <c r="E2129" s="162">
        <v>2.1633858680725098</v>
      </c>
    </row>
    <row r="2130" spans="1:5" ht="30">
      <c r="A2130" s="115" t="s">
        <v>4214</v>
      </c>
      <c r="B2130" s="125" t="s">
        <v>4215</v>
      </c>
      <c r="C2130" s="130" t="s">
        <v>3840</v>
      </c>
      <c r="D2130" s="158">
        <v>3.8680091500282288E-2</v>
      </c>
      <c r="E2130" s="169">
        <v>3.8676250725984573E-2</v>
      </c>
    </row>
    <row r="2131" spans="1:5" ht="30">
      <c r="A2131" s="115" t="s">
        <v>4216</v>
      </c>
      <c r="B2131" s="125" t="s">
        <v>4217</v>
      </c>
      <c r="C2131" s="130" t="s">
        <v>3843</v>
      </c>
      <c r="D2131" s="161">
        <v>1.7868536815512925E-5</v>
      </c>
      <c r="E2131" s="172">
        <v>1.7867921997094527E-5</v>
      </c>
    </row>
    <row r="2132" spans="1:5" ht="30">
      <c r="A2132" s="115" t="s">
        <v>4218</v>
      </c>
      <c r="B2132" s="125" t="s">
        <v>4219</v>
      </c>
      <c r="C2132" s="130" t="s">
        <v>50</v>
      </c>
      <c r="D2132" s="151">
        <v>7.369999885559082</v>
      </c>
      <c r="E2132" s="162">
        <v>7.3589444160461426</v>
      </c>
    </row>
    <row r="2133" spans="1:5" ht="30">
      <c r="A2133" s="115" t="s">
        <v>4220</v>
      </c>
      <c r="B2133" s="125" t="s">
        <v>4221</v>
      </c>
      <c r="C2133" s="130" t="s">
        <v>42</v>
      </c>
      <c r="D2133" s="156">
        <v>244.02224731445312</v>
      </c>
      <c r="E2133" s="167">
        <v>244.00302124023437</v>
      </c>
    </row>
    <row r="2134" spans="1:5" ht="30">
      <c r="A2134" s="115" t="s">
        <v>4222</v>
      </c>
      <c r="B2134" s="125" t="s">
        <v>4223</v>
      </c>
      <c r="C2134" s="130" t="s">
        <v>20</v>
      </c>
      <c r="D2134" s="151">
        <v>1.0752806663513184</v>
      </c>
      <c r="E2134" s="162">
        <v>1.0308810472488403</v>
      </c>
    </row>
    <row r="2135" spans="1:5" ht="30">
      <c r="A2135" s="115" t="s">
        <v>4224</v>
      </c>
      <c r="B2135" s="125" t="s">
        <v>4225</v>
      </c>
      <c r="C2135" s="130" t="s">
        <v>285</v>
      </c>
      <c r="D2135" s="151">
        <v>7.0568132400512695</v>
      </c>
      <c r="E2135" s="162">
        <v>7.0574870109558105</v>
      </c>
    </row>
    <row r="2136" spans="1:5" ht="30">
      <c r="A2136" s="115" t="s">
        <v>4226</v>
      </c>
      <c r="B2136" s="125" t="s">
        <v>4227</v>
      </c>
      <c r="C2136" s="130" t="s">
        <v>280</v>
      </c>
      <c r="D2136" s="154">
        <v>2940.000244140625</v>
      </c>
      <c r="E2136" s="165">
        <v>2940.000244140625</v>
      </c>
    </row>
    <row r="2137" spans="1:5" ht="30">
      <c r="A2137" s="115" t="s">
        <v>4228</v>
      </c>
      <c r="B2137" s="125" t="s">
        <v>4229</v>
      </c>
      <c r="C2137" s="130" t="s">
        <v>280</v>
      </c>
      <c r="D2137" s="156">
        <v>392.51165771484375</v>
      </c>
      <c r="E2137" s="167">
        <v>392.51165771484375</v>
      </c>
    </row>
    <row r="2138" spans="1:5" ht="30">
      <c r="A2138" s="115" t="s">
        <v>4230</v>
      </c>
      <c r="B2138" s="125" t="s">
        <v>4231</v>
      </c>
      <c r="C2138" s="130"/>
      <c r="D2138" s="151">
        <v>1.0850498676300049</v>
      </c>
      <c r="E2138" s="162">
        <v>1.0850719213485718</v>
      </c>
    </row>
    <row r="2139" spans="1:5" ht="30">
      <c r="A2139" s="115" t="s">
        <v>4232</v>
      </c>
      <c r="B2139" s="125" t="s">
        <v>4233</v>
      </c>
      <c r="C2139" s="130" t="s">
        <v>2978</v>
      </c>
      <c r="D2139" s="151">
        <v>3.1750645637512207</v>
      </c>
      <c r="E2139" s="162">
        <v>3.1702930927276611</v>
      </c>
    </row>
    <row r="2140" spans="1:5" ht="30">
      <c r="A2140" s="115" t="s">
        <v>4234</v>
      </c>
      <c r="B2140" s="125" t="s">
        <v>4235</v>
      </c>
      <c r="C2140" s="130" t="s">
        <v>285</v>
      </c>
      <c r="D2140" s="151">
        <v>2.1636955738067627</v>
      </c>
      <c r="E2140" s="162">
        <v>2.1633858680725098</v>
      </c>
    </row>
    <row r="2141" spans="1:5" ht="30">
      <c r="A2141" s="115" t="s">
        <v>4236</v>
      </c>
      <c r="B2141" s="125" t="s">
        <v>4237</v>
      </c>
      <c r="C2141" s="130" t="s">
        <v>3840</v>
      </c>
      <c r="D2141" s="158">
        <v>3.8680091500282288E-2</v>
      </c>
      <c r="E2141" s="169">
        <v>3.8676250725984573E-2</v>
      </c>
    </row>
    <row r="2142" spans="1:5" ht="30">
      <c r="A2142" s="115" t="s">
        <v>4238</v>
      </c>
      <c r="B2142" s="125" t="s">
        <v>4239</v>
      </c>
      <c r="C2142" s="130" t="s">
        <v>3843</v>
      </c>
      <c r="D2142" s="161">
        <v>1.7868536815512925E-5</v>
      </c>
      <c r="E2142" s="172">
        <v>1.7867921997094527E-5</v>
      </c>
    </row>
    <row r="2143" spans="1:5" ht="60">
      <c r="A2143" s="115" t="s">
        <v>4240</v>
      </c>
      <c r="B2143" s="125" t="s">
        <v>4241</v>
      </c>
      <c r="C2143" s="130" t="s">
        <v>50</v>
      </c>
      <c r="D2143" s="152">
        <v>83.627998352050781</v>
      </c>
      <c r="E2143" s="163">
        <v>83.502555847167969</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6">
        <v>103.02727508544922</v>
      </c>
      <c r="E2145" s="167">
        <v>101.33380889892578</v>
      </c>
    </row>
    <row r="2146" spans="1:5" ht="60">
      <c r="A2146" s="115" t="s">
        <v>4246</v>
      </c>
      <c r="B2146" s="125" t="s">
        <v>4247</v>
      </c>
      <c r="C2146" s="130" t="s">
        <v>285</v>
      </c>
      <c r="D2146" s="151">
        <v>6.2978615760803223</v>
      </c>
      <c r="E2146" s="162">
        <v>6.2988753318786621</v>
      </c>
    </row>
    <row r="2147" spans="1:5" ht="60">
      <c r="A2147" s="115" t="s">
        <v>4248</v>
      </c>
      <c r="B2147" s="125" t="s">
        <v>4249</v>
      </c>
      <c r="C2147" s="130" t="s">
        <v>280</v>
      </c>
      <c r="D2147" s="153">
        <v>3105.969482421875</v>
      </c>
      <c r="E2147" s="164">
        <v>3106.24267578125</v>
      </c>
    </row>
    <row r="2148" spans="1:5" ht="60">
      <c r="A2148" s="115" t="s">
        <v>4250</v>
      </c>
      <c r="B2148" s="125" t="s">
        <v>4251</v>
      </c>
      <c r="C2148" s="130" t="s">
        <v>280</v>
      </c>
      <c r="D2148" s="156">
        <v>558.481201171875</v>
      </c>
      <c r="E2148" s="167">
        <v>558.75408935546875</v>
      </c>
    </row>
    <row r="2149" spans="1:5" ht="60">
      <c r="A2149" s="115" t="s">
        <v>4252</v>
      </c>
      <c r="B2149" s="125" t="s">
        <v>4253</v>
      </c>
      <c r="C2149" s="130"/>
      <c r="D2149" s="151">
        <v>1.2487053871154785</v>
      </c>
      <c r="E2149" s="162">
        <v>1.2486238479614258</v>
      </c>
    </row>
    <row r="2150" spans="1:5" ht="60">
      <c r="A2150" s="115" t="s">
        <v>4254</v>
      </c>
      <c r="B2150" s="125" t="s">
        <v>4255</v>
      </c>
      <c r="C2150" s="130" t="s">
        <v>2978</v>
      </c>
      <c r="D2150" s="152">
        <v>31.329307556152344</v>
      </c>
      <c r="E2150" s="163">
        <v>31.274385452270508</v>
      </c>
    </row>
    <row r="2151" spans="1:5" ht="60">
      <c r="A2151" s="115" t="s">
        <v>4256</v>
      </c>
      <c r="B2151" s="125" t="s">
        <v>4257</v>
      </c>
      <c r="C2151" s="130" t="s">
        <v>285</v>
      </c>
      <c r="D2151" s="151">
        <v>2.9160811901092529</v>
      </c>
      <c r="E2151" s="162">
        <v>2.9141275882720947</v>
      </c>
    </row>
    <row r="2152" spans="1:5" ht="60">
      <c r="A2152" s="115" t="s">
        <v>4258</v>
      </c>
      <c r="B2152" s="125" t="s">
        <v>4259</v>
      </c>
      <c r="C2152" s="130" t="s">
        <v>3840</v>
      </c>
      <c r="D2152" s="158">
        <v>6.3802577555179596E-2</v>
      </c>
      <c r="E2152" s="169">
        <v>6.3780166208744049E-2</v>
      </c>
    </row>
    <row r="2153" spans="1:5" ht="60">
      <c r="A2153" s="115" t="s">
        <v>4260</v>
      </c>
      <c r="B2153" s="125" t="s">
        <v>4261</v>
      </c>
      <c r="C2153" s="130" t="s">
        <v>3843</v>
      </c>
      <c r="D2153" s="161">
        <v>2.402961217740085E-5</v>
      </c>
      <c r="E2153" s="172">
        <v>2.4029266569414176E-5</v>
      </c>
    </row>
    <row r="2154" spans="1:5" ht="45">
      <c r="A2154" s="115" t="s">
        <v>4262</v>
      </c>
      <c r="B2154" s="125" t="s">
        <v>4263</v>
      </c>
      <c r="C2154" s="130" t="s">
        <v>50</v>
      </c>
      <c r="D2154" s="152">
        <v>84.464256286621094</v>
      </c>
      <c r="E2154" s="163">
        <v>84.337577819824219</v>
      </c>
    </row>
    <row r="2155" spans="1:5" ht="45">
      <c r="A2155" s="115" t="s">
        <v>4264</v>
      </c>
      <c r="B2155" s="125" t="s">
        <v>4265</v>
      </c>
      <c r="C2155" s="130" t="s">
        <v>42</v>
      </c>
      <c r="D2155" s="156">
        <v>298.82476806640625</v>
      </c>
      <c r="E2155" s="167">
        <v>298.73065185546875</v>
      </c>
    </row>
    <row r="2156" spans="1:5" ht="45">
      <c r="A2156" s="115" t="s">
        <v>4266</v>
      </c>
      <c r="B2156" s="125" t="s">
        <v>4267</v>
      </c>
      <c r="C2156" s="130" t="s">
        <v>20</v>
      </c>
      <c r="D2156" s="158">
        <v>0.97327309846878052</v>
      </c>
      <c r="E2156" s="169">
        <v>0.95822155475616455</v>
      </c>
    </row>
    <row r="2157" spans="1:5" ht="45">
      <c r="A2157" s="115" t="s">
        <v>4268</v>
      </c>
      <c r="B2157" s="125" t="s">
        <v>4269</v>
      </c>
      <c r="C2157" s="130" t="s">
        <v>285</v>
      </c>
      <c r="D2157" s="151">
        <v>3.2436134815216064</v>
      </c>
      <c r="E2157" s="162">
        <v>3.2427294254302979</v>
      </c>
    </row>
    <row r="2158" spans="1:5" ht="45">
      <c r="A2158" s="115" t="s">
        <v>4270</v>
      </c>
      <c r="B2158" s="125" t="s">
        <v>4271</v>
      </c>
      <c r="C2158" s="130" t="s">
        <v>280</v>
      </c>
      <c r="D2158" s="154">
        <v>1338.2022705078125</v>
      </c>
      <c r="E2158" s="165">
        <v>1337.6103515625</v>
      </c>
    </row>
    <row r="2159" spans="1:5" ht="45">
      <c r="A2159" s="115" t="s">
        <v>4272</v>
      </c>
      <c r="B2159" s="125" t="s">
        <v>4273</v>
      </c>
      <c r="C2159" s="130" t="s">
        <v>280</v>
      </c>
      <c r="D2159" s="154">
        <v>-1209.2862548828125</v>
      </c>
      <c r="E2159" s="165">
        <v>-1209.8780517578125</v>
      </c>
    </row>
    <row r="2160" spans="1:5" ht="45">
      <c r="A2160" s="115" t="s">
        <v>4274</v>
      </c>
      <c r="B2160" s="125" t="s">
        <v>4275</v>
      </c>
      <c r="C2160" s="130"/>
      <c r="D2160" s="161">
        <v>3.7264701546746437E-8</v>
      </c>
      <c r="E2160" s="166">
        <v>0</v>
      </c>
    </row>
    <row r="2161" spans="1:5" ht="45">
      <c r="A2161" s="115" t="s">
        <v>4276</v>
      </c>
      <c r="B2161" s="125" t="s">
        <v>4277</v>
      </c>
      <c r="C2161" s="130" t="s">
        <v>2978</v>
      </c>
      <c r="D2161" s="156">
        <v>714.56951904296875</v>
      </c>
      <c r="E2161" s="167">
        <v>714.7615966796875</v>
      </c>
    </row>
    <row r="2162" spans="1:5" ht="45">
      <c r="A2162" s="115" t="s">
        <v>4278</v>
      </c>
      <c r="B2162" s="125" t="s">
        <v>4279</v>
      </c>
      <c r="C2162" s="130" t="s">
        <v>285</v>
      </c>
      <c r="D2162" s="151">
        <v>5.7766389846801758</v>
      </c>
      <c r="E2162" s="162">
        <v>5.7683930397033691</v>
      </c>
    </row>
    <row r="2163" spans="1:5" ht="45">
      <c r="A2163" s="115" t="s">
        <v>4280</v>
      </c>
      <c r="B2163" s="125" t="s">
        <v>4281</v>
      </c>
      <c r="C2163" s="130" t="s">
        <v>3840</v>
      </c>
      <c r="D2163" s="158">
        <v>0.54741686582565308</v>
      </c>
      <c r="E2163" s="169">
        <v>0.54758244752883911</v>
      </c>
    </row>
    <row r="2164" spans="1:5" ht="45">
      <c r="A2164" s="115" t="s">
        <v>4282</v>
      </c>
      <c r="B2164" s="125" t="s">
        <v>4283</v>
      </c>
      <c r="C2164" s="130" t="s">
        <v>3843</v>
      </c>
      <c r="D2164" s="161">
        <v>8.627179340692237E-5</v>
      </c>
      <c r="E2164" s="172">
        <v>8.6306914454326034E-5</v>
      </c>
    </row>
    <row r="2165" spans="1:5" ht="30">
      <c r="A2165" s="115" t="s">
        <v>4284</v>
      </c>
      <c r="B2165" s="125" t="s">
        <v>4285</v>
      </c>
      <c r="C2165" s="130" t="s">
        <v>50</v>
      </c>
      <c r="D2165" s="151">
        <v>3.1500000953674316</v>
      </c>
      <c r="E2165" s="162">
        <v>3.1452751159667969</v>
      </c>
    </row>
    <row r="2166" spans="1:5" ht="30">
      <c r="A2166" s="115" t="s">
        <v>4286</v>
      </c>
      <c r="B2166" s="125" t="s">
        <v>4287</v>
      </c>
      <c r="C2166" s="130" t="s">
        <v>42</v>
      </c>
      <c r="D2166" s="156">
        <v>171.80131530761719</v>
      </c>
      <c r="E2166" s="167">
        <v>171.78694152832031</v>
      </c>
    </row>
    <row r="2167" spans="1:5" ht="30">
      <c r="A2167" s="115" t="s">
        <v>4288</v>
      </c>
      <c r="B2167" s="125" t="s">
        <v>4289</v>
      </c>
      <c r="C2167" s="130" t="s">
        <v>20</v>
      </c>
      <c r="D2167" s="151">
        <v>3.5998036861419678</v>
      </c>
      <c r="E2167" s="162">
        <v>3.5369651317596436</v>
      </c>
    </row>
    <row r="2168" spans="1:5" ht="30">
      <c r="A2168" s="115" t="s">
        <v>4290</v>
      </c>
      <c r="B2168" s="125" t="s">
        <v>4291</v>
      </c>
      <c r="C2168" s="130" t="s">
        <v>285</v>
      </c>
      <c r="D2168" s="151">
        <v>7.1615982055664063</v>
      </c>
      <c r="E2168" s="162">
        <v>7.1622757911682129</v>
      </c>
    </row>
    <row r="2169" spans="1:5" ht="30">
      <c r="A2169" s="115" t="s">
        <v>4292</v>
      </c>
      <c r="B2169" s="125" t="s">
        <v>4293</v>
      </c>
      <c r="C2169" s="130" t="s">
        <v>280</v>
      </c>
      <c r="D2169" s="154">
        <v>2806.53955078125</v>
      </c>
      <c r="E2169" s="165">
        <v>2806.53955078125</v>
      </c>
    </row>
    <row r="2170" spans="1:5" ht="30">
      <c r="A2170" s="115" t="s">
        <v>4294</v>
      </c>
      <c r="B2170" s="125" t="s">
        <v>4295</v>
      </c>
      <c r="C2170" s="130" t="s">
        <v>280</v>
      </c>
      <c r="D2170" s="156">
        <v>259.0509033203125</v>
      </c>
      <c r="E2170" s="167">
        <v>259.0509033203125</v>
      </c>
    </row>
    <row r="2171" spans="1:5" ht="30">
      <c r="A2171" s="115" t="s">
        <v>4296</v>
      </c>
      <c r="B2171" s="125" t="s">
        <v>4297</v>
      </c>
      <c r="C2171" s="130"/>
      <c r="D2171" s="151">
        <v>1.0367869138717651</v>
      </c>
      <c r="E2171" s="162">
        <v>1.0368163585662842</v>
      </c>
    </row>
    <row r="2172" spans="1:5" ht="30">
      <c r="A2172" s="115" t="s">
        <v>4298</v>
      </c>
      <c r="B2172" s="125" t="s">
        <v>4299</v>
      </c>
      <c r="C2172" s="130" t="s">
        <v>2978</v>
      </c>
      <c r="D2172" s="151">
        <v>1.5679969787597656</v>
      </c>
      <c r="E2172" s="162">
        <v>1.5656459331512451</v>
      </c>
    </row>
    <row r="2173" spans="1:5" ht="30">
      <c r="A2173" s="115" t="s">
        <v>4300</v>
      </c>
      <c r="B2173" s="125" t="s">
        <v>4301</v>
      </c>
      <c r="C2173" s="130" t="s">
        <v>285</v>
      </c>
      <c r="D2173" s="151">
        <v>2.1135199069976807</v>
      </c>
      <c r="E2173" s="162">
        <v>2.1132335662841797</v>
      </c>
    </row>
    <row r="2174" spans="1:5" ht="30">
      <c r="A2174" s="115" t="s">
        <v>4302</v>
      </c>
      <c r="B2174" s="125" t="s">
        <v>4303</v>
      </c>
      <c r="C2174" s="130" t="s">
        <v>3840</v>
      </c>
      <c r="D2174" s="158">
        <v>3.1376034021377563E-2</v>
      </c>
      <c r="E2174" s="169">
        <v>3.1373195350170135E-2</v>
      </c>
    </row>
    <row r="2175" spans="1:5" ht="30">
      <c r="A2175" s="115" t="s">
        <v>4304</v>
      </c>
      <c r="B2175" s="125" t="s">
        <v>4305</v>
      </c>
      <c r="C2175" s="130" t="s">
        <v>3843</v>
      </c>
      <c r="D2175" s="161">
        <v>1.4976793863752391E-5</v>
      </c>
      <c r="E2175" s="172">
        <v>1.4976380953157786E-5</v>
      </c>
    </row>
    <row r="2176" spans="1:5" ht="45">
      <c r="A2176" s="115" t="s">
        <v>4306</v>
      </c>
      <c r="B2176" s="125" t="s">
        <v>4307</v>
      </c>
      <c r="C2176" s="130" t="s">
        <v>50</v>
      </c>
      <c r="D2176" s="152">
        <v>28.649999618530273</v>
      </c>
      <c r="E2176" s="163">
        <v>28.607025146484375</v>
      </c>
    </row>
    <row r="2177" spans="1:5" ht="45">
      <c r="A2177" s="115" t="s">
        <v>4308</v>
      </c>
      <c r="B2177" s="125" t="s">
        <v>4309</v>
      </c>
      <c r="C2177" s="130" t="s">
        <v>42</v>
      </c>
      <c r="D2177" s="156">
        <v>386.648193359375</v>
      </c>
      <c r="E2177" s="167">
        <v>386.6146240234375</v>
      </c>
    </row>
    <row r="2178" spans="1:5" ht="45">
      <c r="A2178" s="115" t="s">
        <v>4310</v>
      </c>
      <c r="B2178" s="125" t="s">
        <v>4311</v>
      </c>
      <c r="C2178" s="130" t="s">
        <v>20</v>
      </c>
      <c r="D2178" s="151">
        <v>8.6161012649536133</v>
      </c>
      <c r="E2178" s="162">
        <v>8.482844352722168</v>
      </c>
    </row>
    <row r="2179" spans="1:5" ht="45">
      <c r="A2179" s="115" t="s">
        <v>4312</v>
      </c>
      <c r="B2179" s="125" t="s">
        <v>4313</v>
      </c>
      <c r="C2179" s="130" t="s">
        <v>285</v>
      </c>
      <c r="D2179" s="151">
        <v>6.901519775390625</v>
      </c>
      <c r="E2179" s="162">
        <v>6.9021844863891602</v>
      </c>
    </row>
    <row r="2180" spans="1:5" ht="45">
      <c r="A2180" s="115" t="s">
        <v>4314</v>
      </c>
      <c r="B2180" s="125" t="s">
        <v>4315</v>
      </c>
      <c r="C2180" s="130" t="s">
        <v>280</v>
      </c>
      <c r="D2180" s="153">
        <v>3203.49951171875</v>
      </c>
      <c r="E2180" s="164">
        <v>3203.500244140625</v>
      </c>
    </row>
    <row r="2181" spans="1:5" ht="45">
      <c r="A2181" s="115" t="s">
        <v>4316</v>
      </c>
      <c r="B2181" s="125" t="s">
        <v>4317</v>
      </c>
      <c r="C2181" s="130" t="s">
        <v>280</v>
      </c>
      <c r="D2181" s="156">
        <v>656.010986328125</v>
      </c>
      <c r="E2181" s="167">
        <v>656.01177978515625</v>
      </c>
    </row>
    <row r="2182" spans="1:5" ht="45">
      <c r="A2182" s="115" t="s">
        <v>4318</v>
      </c>
      <c r="B2182" s="125" t="s">
        <v>4319</v>
      </c>
      <c r="C2182" s="130"/>
      <c r="D2182" s="151">
        <v>1.2215999364852905</v>
      </c>
      <c r="E2182" s="162">
        <v>1.2215573787689209</v>
      </c>
    </row>
    <row r="2183" spans="1:5" ht="45">
      <c r="A2183" s="115" t="s">
        <v>4320</v>
      </c>
      <c r="B2183" s="125" t="s">
        <v>4321</v>
      </c>
      <c r="C2183" s="130" t="s">
        <v>2978</v>
      </c>
      <c r="D2183" s="151">
        <v>9.8187189102172852</v>
      </c>
      <c r="E2183" s="162">
        <v>9.8039112091064453</v>
      </c>
    </row>
    <row r="2184" spans="1:5" ht="45">
      <c r="A2184" s="115" t="s">
        <v>4322</v>
      </c>
      <c r="B2184" s="125" t="s">
        <v>4323</v>
      </c>
      <c r="C2184" s="130" t="s">
        <v>285</v>
      </c>
      <c r="D2184" s="151">
        <v>2.2648191452026367</v>
      </c>
      <c r="E2184" s="162">
        <v>2.2644765377044678</v>
      </c>
    </row>
    <row r="2185" spans="1:5" ht="45">
      <c r="A2185" s="115" t="s">
        <v>4324</v>
      </c>
      <c r="B2185" s="125" t="s">
        <v>4325</v>
      </c>
      <c r="C2185" s="130" t="s">
        <v>3840</v>
      </c>
      <c r="D2185" s="158">
        <v>5.5752933025360107E-2</v>
      </c>
      <c r="E2185" s="169">
        <v>5.5744737386703491E-2</v>
      </c>
    </row>
    <row r="2186" spans="1:5" ht="45">
      <c r="A2186" s="115" t="s">
        <v>4326</v>
      </c>
      <c r="B2186" s="125" t="s">
        <v>4327</v>
      </c>
      <c r="C2186" s="130" t="s">
        <v>3843</v>
      </c>
      <c r="D2186" s="161">
        <v>2.382442653470207E-5</v>
      </c>
      <c r="E2186" s="172">
        <v>2.3823064111638814E-5</v>
      </c>
    </row>
    <row r="2187" spans="1:5" ht="30">
      <c r="A2187" s="115" t="s">
        <v>4328</v>
      </c>
      <c r="B2187" s="125" t="s">
        <v>4329</v>
      </c>
      <c r="C2187" s="130" t="s">
        <v>50</v>
      </c>
      <c r="D2187" s="151">
        <v>1.3400000333786011</v>
      </c>
      <c r="E2187" s="162">
        <v>1.3379900455474854</v>
      </c>
    </row>
    <row r="2188" spans="1:5" ht="30">
      <c r="A2188" s="115" t="s">
        <v>4330</v>
      </c>
      <c r="B2188" s="125" t="s">
        <v>4331</v>
      </c>
      <c r="C2188" s="130" t="s">
        <v>42</v>
      </c>
      <c r="D2188" s="156">
        <v>109.38767242431641</v>
      </c>
      <c r="E2188" s="167">
        <v>109.37631225585937</v>
      </c>
    </row>
    <row r="2189" spans="1:5" ht="30">
      <c r="A2189" s="115" t="s">
        <v>4332</v>
      </c>
      <c r="B2189" s="125" t="s">
        <v>4333</v>
      </c>
      <c r="C2189" s="130" t="s">
        <v>20</v>
      </c>
      <c r="D2189" s="151">
        <v>4.1238932609558105</v>
      </c>
      <c r="E2189" s="162">
        <v>4.0519051551818848</v>
      </c>
    </row>
    <row r="2190" spans="1:5" ht="30">
      <c r="A2190" s="115" t="s">
        <v>4334</v>
      </c>
      <c r="B2190" s="125" t="s">
        <v>4335</v>
      </c>
      <c r="C2190" s="130" t="s">
        <v>285</v>
      </c>
      <c r="D2190" s="151">
        <v>7.2683439254760742</v>
      </c>
      <c r="E2190" s="162">
        <v>7.2690272331237793</v>
      </c>
    </row>
    <row r="2191" spans="1:5" ht="30">
      <c r="A2191" s="115" t="s">
        <v>4336</v>
      </c>
      <c r="B2191" s="125" t="s">
        <v>4337</v>
      </c>
      <c r="C2191" s="130" t="s">
        <v>280</v>
      </c>
      <c r="D2191" s="154">
        <v>2690.942626953125</v>
      </c>
      <c r="E2191" s="165">
        <v>2690.94384765625</v>
      </c>
    </row>
    <row r="2192" spans="1:5" ht="30">
      <c r="A2192" s="115" t="s">
        <v>4338</v>
      </c>
      <c r="B2192" s="125" t="s">
        <v>4339</v>
      </c>
      <c r="C2192" s="130" t="s">
        <v>280</v>
      </c>
      <c r="D2192" s="156">
        <v>143.45419311523437</v>
      </c>
      <c r="E2192" s="167">
        <v>143.45533752441406</v>
      </c>
    </row>
    <row r="2193" spans="1:5" ht="30">
      <c r="A2193" s="115" t="s">
        <v>4340</v>
      </c>
      <c r="B2193" s="125" t="s">
        <v>4341</v>
      </c>
      <c r="C2193" s="130"/>
      <c r="D2193" s="151">
        <v>1.0013103485107422</v>
      </c>
      <c r="E2193" s="162">
        <v>1.0013411045074463</v>
      </c>
    </row>
    <row r="2194" spans="1:5" ht="30">
      <c r="A2194" s="115" t="s">
        <v>4342</v>
      </c>
      <c r="B2194" s="125" t="s">
        <v>4343</v>
      </c>
      <c r="C2194" s="130" t="s">
        <v>2978</v>
      </c>
      <c r="D2194" s="158">
        <v>0.77311217784881592</v>
      </c>
      <c r="E2194" s="169">
        <v>0.77195477485656738</v>
      </c>
    </row>
    <row r="2195" spans="1:5" ht="30">
      <c r="A2195" s="115" t="s">
        <v>4344</v>
      </c>
      <c r="B2195" s="125" t="s">
        <v>4345</v>
      </c>
      <c r="C2195" s="130" t="s">
        <v>285</v>
      </c>
      <c r="D2195" s="151">
        <v>2.0591747760772705</v>
      </c>
      <c r="E2195" s="162">
        <v>2.0589292049407959</v>
      </c>
    </row>
    <row r="2196" spans="1:5" ht="30">
      <c r="A2196" s="115" t="s">
        <v>4346</v>
      </c>
      <c r="B2196" s="125" t="s">
        <v>4347</v>
      </c>
      <c r="C2196" s="130" t="s">
        <v>3840</v>
      </c>
      <c r="D2196" s="158">
        <v>2.5746656581759453E-2</v>
      </c>
      <c r="E2196" s="169">
        <v>2.5744205340743065E-2</v>
      </c>
    </row>
    <row r="2197" spans="1:5" ht="30">
      <c r="A2197" s="115" t="s">
        <v>4348</v>
      </c>
      <c r="B2197" s="125" t="s">
        <v>4349</v>
      </c>
      <c r="C2197" s="130" t="s">
        <v>3843</v>
      </c>
      <c r="D2197" s="161">
        <v>1.2608384167833719E-5</v>
      </c>
      <c r="E2197" s="172">
        <v>1.2608093129529152E-5</v>
      </c>
    </row>
    <row r="2198" spans="1:5" ht="30">
      <c r="A2198" s="115" t="s">
        <v>4350</v>
      </c>
      <c r="B2198" s="125" t="s">
        <v>4351</v>
      </c>
      <c r="C2198" s="130" t="s">
        <v>50</v>
      </c>
      <c r="D2198" s="158">
        <v>0.52999997138977051</v>
      </c>
      <c r="E2198" s="169">
        <v>0.52920502424240112</v>
      </c>
    </row>
    <row r="2199" spans="1:5" ht="30">
      <c r="A2199" s="115" t="s">
        <v>4352</v>
      </c>
      <c r="B2199" s="125" t="s">
        <v>4353</v>
      </c>
      <c r="C2199" s="130" t="s">
        <v>42</v>
      </c>
      <c r="D2199" s="152">
        <v>82.774955749511719</v>
      </c>
      <c r="E2199" s="163">
        <v>82.737213134765625</v>
      </c>
    </row>
    <row r="2200" spans="1:5" ht="30">
      <c r="A2200" s="115" t="s">
        <v>4354</v>
      </c>
      <c r="B2200" s="125" t="s">
        <v>4355</v>
      </c>
      <c r="C2200" s="130" t="s">
        <v>20</v>
      </c>
      <c r="D2200" s="151">
        <v>3.8333327770233154</v>
      </c>
      <c r="E2200" s="162">
        <v>3.7645180225372314</v>
      </c>
    </row>
    <row r="2201" spans="1:5" ht="30">
      <c r="A2201" s="115" t="s">
        <v>4356</v>
      </c>
      <c r="B2201" s="125" t="s">
        <v>4357</v>
      </c>
      <c r="C2201" s="130" t="s">
        <v>285</v>
      </c>
      <c r="D2201" s="151">
        <v>7.3805384635925293</v>
      </c>
      <c r="E2201" s="162">
        <v>7.3812260627746582</v>
      </c>
    </row>
    <row r="2202" spans="1:5" ht="30">
      <c r="A2202" s="115" t="s">
        <v>4358</v>
      </c>
      <c r="B2202" s="125" t="s">
        <v>4359</v>
      </c>
      <c r="C2202" s="130" t="s">
        <v>280</v>
      </c>
      <c r="D2202" s="154">
        <v>2579.077880859375</v>
      </c>
      <c r="E2202" s="165">
        <v>2579.085693359375</v>
      </c>
    </row>
    <row r="2203" spans="1:5" ht="30">
      <c r="A2203" s="115" t="s">
        <v>4360</v>
      </c>
      <c r="B2203" s="125" t="s">
        <v>4361</v>
      </c>
      <c r="C2203" s="130" t="s">
        <v>280</v>
      </c>
      <c r="D2203" s="152">
        <v>31.589300155639648</v>
      </c>
      <c r="E2203" s="163">
        <v>31.597249984741211</v>
      </c>
    </row>
    <row r="2204" spans="1:5" ht="30">
      <c r="A2204" s="115" t="s">
        <v>4362</v>
      </c>
      <c r="B2204" s="125" t="s">
        <v>4363</v>
      </c>
      <c r="C2204" s="130"/>
      <c r="D2204" s="158">
        <v>0.97020381689071655</v>
      </c>
      <c r="E2204" s="169">
        <v>0.97023576498031616</v>
      </c>
    </row>
    <row r="2205" spans="1:5" ht="30">
      <c r="A2205" s="115" t="s">
        <v>4364</v>
      </c>
      <c r="B2205" s="125" t="s">
        <v>4365</v>
      </c>
      <c r="C2205" s="130" t="s">
        <v>2978</v>
      </c>
      <c r="D2205" s="158">
        <v>0.3359484076499939</v>
      </c>
      <c r="E2205" s="169">
        <v>0.33546563982963562</v>
      </c>
    </row>
    <row r="2206" spans="1:5" ht="30">
      <c r="A2206" s="115" t="s">
        <v>4366</v>
      </c>
      <c r="B2206" s="125" t="s">
        <v>4367</v>
      </c>
      <c r="C2206" s="130" t="s">
        <v>285</v>
      </c>
      <c r="D2206" s="151">
        <v>4.1984047889709473</v>
      </c>
      <c r="E2206" s="162">
        <v>4.1983742713928223</v>
      </c>
    </row>
    <row r="2207" spans="1:5" ht="30">
      <c r="A2207" s="115" t="s">
        <v>4368</v>
      </c>
      <c r="B2207" s="125" t="s">
        <v>4369</v>
      </c>
      <c r="C2207" s="130" t="s">
        <v>3840</v>
      </c>
      <c r="D2207" s="158">
        <v>2.3135712370276451E-2</v>
      </c>
      <c r="E2207" s="169">
        <v>2.3132195696234703E-2</v>
      </c>
    </row>
    <row r="2208" spans="1:5" ht="30">
      <c r="A2208" s="115" t="s">
        <v>4370</v>
      </c>
      <c r="B2208" s="125" t="s">
        <v>4371</v>
      </c>
      <c r="C2208" s="130" t="s">
        <v>3843</v>
      </c>
      <c r="D2208" s="161">
        <v>1.1692299267451745E-5</v>
      </c>
      <c r="E2208" s="172">
        <v>1.1691025974869262E-5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81.7288818359375</v>
      </c>
      <c r="E2211" s="163">
        <v>80.304542541503906</v>
      </c>
    </row>
    <row r="2212" spans="1:5" ht="45">
      <c r="A2212" s="115" t="s">
        <v>4378</v>
      </c>
      <c r="B2212" s="125" t="s">
        <v>4379</v>
      </c>
      <c r="C2212" s="130" t="s">
        <v>285</v>
      </c>
      <c r="D2212" s="151">
        <v>7.5495924949645996</v>
      </c>
      <c r="E2212" s="162">
        <v>7.5497846603393555</v>
      </c>
    </row>
    <row r="2213" spans="1:5" ht="45">
      <c r="A2213" s="115" t="s">
        <v>4380</v>
      </c>
      <c r="B2213" s="125" t="s">
        <v>4381</v>
      </c>
      <c r="C2213" s="130" t="s">
        <v>280</v>
      </c>
      <c r="D2213" s="154">
        <v>2453.261962890625</v>
      </c>
      <c r="E2213" s="165">
        <v>2453.3251953125</v>
      </c>
    </row>
    <row r="2214" spans="1:5" ht="45">
      <c r="A2214" s="115" t="s">
        <v>4382</v>
      </c>
      <c r="B2214" s="125" t="s">
        <v>4383</v>
      </c>
      <c r="C2214" s="130" t="s">
        <v>280</v>
      </c>
      <c r="D2214" s="152">
        <v>-94.226356506347656</v>
      </c>
      <c r="E2214" s="163">
        <v>-94.163352966308594</v>
      </c>
    </row>
    <row r="2215" spans="1:5" ht="45">
      <c r="A2215" s="115" t="s">
        <v>4384</v>
      </c>
      <c r="B2215" s="125" t="s">
        <v>4385</v>
      </c>
      <c r="C2215" s="130"/>
      <c r="D2215" s="158">
        <v>0.93831557035446167</v>
      </c>
      <c r="E2215" s="169">
        <v>0.93834215402603149</v>
      </c>
    </row>
    <row r="2216" spans="1:5" ht="45">
      <c r="A2216" s="115" t="s">
        <v>4386</v>
      </c>
      <c r="B2216" s="125" t="s">
        <v>4387</v>
      </c>
      <c r="C2216" s="130" t="s">
        <v>2978</v>
      </c>
      <c r="D2216" s="158">
        <v>0.1096881702542305</v>
      </c>
      <c r="E2216" s="169">
        <v>0.10968505591154099</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84.464256286621094</v>
      </c>
      <c r="E2220" s="163">
        <v>84.337577819824219</v>
      </c>
    </row>
    <row r="2221" spans="1:5" ht="60">
      <c r="A2221" s="115" t="s">
        <v>4396</v>
      </c>
      <c r="B2221" s="125" t="s">
        <v>4397</v>
      </c>
      <c r="C2221" s="130" t="s">
        <v>42</v>
      </c>
      <c r="D2221" s="156">
        <v>249.98077392578125</v>
      </c>
      <c r="E2221" s="167">
        <v>249.98080444335937</v>
      </c>
    </row>
    <row r="2222" spans="1:5" ht="60">
      <c r="A2222" s="115" t="s">
        <v>4398</v>
      </c>
      <c r="B2222" s="125" t="s">
        <v>4399</v>
      </c>
      <c r="C2222" s="130" t="s">
        <v>20</v>
      </c>
      <c r="D2222" s="152">
        <v>98.300559997558594</v>
      </c>
      <c r="E2222" s="163">
        <v>96.78033447265625</v>
      </c>
    </row>
    <row r="2223" spans="1:5" ht="60">
      <c r="A2223" s="115" t="s">
        <v>4400</v>
      </c>
      <c r="B2223" s="125" t="s">
        <v>4401</v>
      </c>
      <c r="C2223" s="130" t="s">
        <v>285</v>
      </c>
      <c r="D2223" s="151">
        <v>2.7825164794921875</v>
      </c>
      <c r="E2223" s="162">
        <v>2.7825465202331543</v>
      </c>
    </row>
    <row r="2224" spans="1:5" ht="60">
      <c r="A2224" s="115" t="s">
        <v>4402</v>
      </c>
      <c r="B2224" s="125" t="s">
        <v>4403</v>
      </c>
      <c r="C2224" s="130" t="s">
        <v>280</v>
      </c>
      <c r="D2224" s="154">
        <v>1085.669921875</v>
      </c>
      <c r="E2224" s="165">
        <v>1085.669921875</v>
      </c>
    </row>
    <row r="2225" spans="1:5" ht="60">
      <c r="A2225" s="115" t="s">
        <v>4404</v>
      </c>
      <c r="B2225" s="125" t="s">
        <v>4405</v>
      </c>
      <c r="C2225" s="130" t="s">
        <v>280</v>
      </c>
      <c r="D2225" s="154">
        <v>-1461.818603515625</v>
      </c>
      <c r="E2225" s="165">
        <v>-1461.818603515625</v>
      </c>
    </row>
    <row r="2226" spans="1:5" ht="60">
      <c r="A2226" s="115" t="s">
        <v>4406</v>
      </c>
      <c r="B2226" s="125" t="s">
        <v>4407</v>
      </c>
      <c r="C2226" s="130"/>
      <c r="D2226" s="158">
        <v>-0.17864499986171722</v>
      </c>
      <c r="E2226" s="169">
        <v>-0.17812682688236237</v>
      </c>
    </row>
    <row r="2227" spans="1:5" ht="60">
      <c r="A2227" s="115" t="s">
        <v>4408</v>
      </c>
      <c r="B2227" s="125" t="s">
        <v>4409</v>
      </c>
      <c r="C2227" s="130" t="s">
        <v>2978</v>
      </c>
      <c r="D2227" s="156">
        <v>804.04815673828125</v>
      </c>
      <c r="E2227" s="167">
        <v>804.0340576171875</v>
      </c>
    </row>
    <row r="2228" spans="1:5" ht="60">
      <c r="A2228" s="115" t="s">
        <v>4410</v>
      </c>
      <c r="B2228" s="125" t="s">
        <v>4411</v>
      </c>
      <c r="C2228" s="130" t="s">
        <v>285</v>
      </c>
      <c r="D2228" s="151">
        <v>4.8076128959655762</v>
      </c>
      <c r="E2228" s="162">
        <v>4.8077702522277832</v>
      </c>
    </row>
    <row r="2229" spans="1:5" ht="60">
      <c r="A2229" s="115" t="s">
        <v>4412</v>
      </c>
      <c r="B2229" s="125" t="s">
        <v>4413</v>
      </c>
      <c r="C2229" s="130" t="s">
        <v>3840</v>
      </c>
      <c r="D2229" s="158">
        <v>0.62400698661804199</v>
      </c>
      <c r="E2229" s="169">
        <v>0.62399113178253174</v>
      </c>
    </row>
    <row r="2230" spans="1:5" ht="60">
      <c r="A2230" s="115" t="s">
        <v>4414</v>
      </c>
      <c r="B2230" s="125" t="s">
        <v>4415</v>
      </c>
      <c r="C2230" s="130" t="s">
        <v>3843</v>
      </c>
      <c r="D2230" s="159">
        <v>1.0706333705456927E-4</v>
      </c>
      <c r="E2230" s="170">
        <v>1.0705985187087208E-4</v>
      </c>
    </row>
    <row r="2231" spans="1:5" ht="45">
      <c r="A2231" s="115" t="s">
        <v>4416</v>
      </c>
      <c r="B2231" s="125" t="s">
        <v>4417</v>
      </c>
      <c r="C2231" s="130" t="s">
        <v>50</v>
      </c>
      <c r="D2231" s="152">
        <v>80.799995422363281</v>
      </c>
      <c r="E2231" s="163">
        <v>80.678802490234375</v>
      </c>
    </row>
    <row r="2232" spans="1:5" ht="60">
      <c r="A2232" s="115" t="s">
        <v>4418</v>
      </c>
      <c r="B2232" s="125" t="s">
        <v>4419</v>
      </c>
      <c r="C2232" s="130" t="s">
        <v>42</v>
      </c>
      <c r="D2232" s="156">
        <v>407.86090087890625</v>
      </c>
      <c r="E2232" s="167">
        <v>408.6368408203125</v>
      </c>
    </row>
    <row r="2233" spans="1:5" ht="60">
      <c r="A2233" s="115" t="s">
        <v>4420</v>
      </c>
      <c r="B2233" s="125" t="s">
        <v>4421</v>
      </c>
      <c r="C2233" s="130" t="s">
        <v>20</v>
      </c>
      <c r="D2233" s="156">
        <v>108.72727966308594</v>
      </c>
      <c r="E2233" s="167">
        <v>106.84551239013672</v>
      </c>
    </row>
    <row r="2234" spans="1:5" ht="45">
      <c r="A2234" s="115" t="s">
        <v>4422</v>
      </c>
      <c r="B2234" s="125" t="s">
        <v>4423</v>
      </c>
      <c r="C2234" s="130" t="s">
        <v>285</v>
      </c>
      <c r="D2234" s="151">
        <v>6.391603946685791</v>
      </c>
      <c r="E2234" s="162">
        <v>6.3957076072692871</v>
      </c>
    </row>
    <row r="2235" spans="1:5" ht="45">
      <c r="A2235" s="115" t="s">
        <v>4424</v>
      </c>
      <c r="B2235" s="125" t="s">
        <v>4425</v>
      </c>
      <c r="C2235" s="130" t="s">
        <v>280</v>
      </c>
      <c r="D2235" s="153">
        <v>3159.608154296875</v>
      </c>
      <c r="E2235" s="164">
        <v>3161.98486328125</v>
      </c>
    </row>
    <row r="2236" spans="1:5" ht="60">
      <c r="A2236" s="115" t="s">
        <v>4426</v>
      </c>
      <c r="B2236" s="125" t="s">
        <v>4427</v>
      </c>
      <c r="C2236" s="130" t="s">
        <v>280</v>
      </c>
      <c r="D2236" s="156">
        <v>612.1197509765625</v>
      </c>
      <c r="E2236" s="167">
        <v>614.496337890625</v>
      </c>
    </row>
    <row r="2237" spans="1:5" ht="60">
      <c r="A2237" s="115" t="s">
        <v>4428</v>
      </c>
      <c r="B2237" s="125" t="s">
        <v>4429</v>
      </c>
      <c r="C2237" s="130"/>
      <c r="D2237" s="151">
        <v>1.27997887134552</v>
      </c>
      <c r="E2237" s="162">
        <v>1.2813577651977539</v>
      </c>
    </row>
    <row r="2238" spans="1:5" ht="45">
      <c r="A2238" s="115" t="s">
        <v>4430</v>
      </c>
      <c r="B2238" s="125" t="s">
        <v>4431</v>
      </c>
      <c r="C2238" s="130" t="s">
        <v>2978</v>
      </c>
      <c r="D2238" s="152">
        <v>28.915639877319336</v>
      </c>
      <c r="E2238" s="163">
        <v>28.815248489379883</v>
      </c>
    </row>
    <row r="2239" spans="1:5" ht="60">
      <c r="A2239" s="115" t="s">
        <v>4432</v>
      </c>
      <c r="B2239" s="125" t="s">
        <v>4433</v>
      </c>
      <c r="C2239" s="130" t="s">
        <v>285</v>
      </c>
      <c r="D2239" s="151">
        <v>2.7489073276519775</v>
      </c>
      <c r="E2239" s="162">
        <v>2.742534875869751</v>
      </c>
    </row>
    <row r="2240" spans="1:5" ht="60">
      <c r="A2240" s="115" t="s">
        <v>4434</v>
      </c>
      <c r="B2240" s="125" t="s">
        <v>4435</v>
      </c>
      <c r="C2240" s="130" t="s">
        <v>3840</v>
      </c>
      <c r="D2240" s="158">
        <v>6.4483143389225006E-2</v>
      </c>
      <c r="E2240" s="169">
        <v>6.4524181187152863E-2</v>
      </c>
    </row>
    <row r="2241" spans="1:5" ht="60">
      <c r="A2241" s="115" t="s">
        <v>4436</v>
      </c>
      <c r="B2241" s="125" t="s">
        <v>4437</v>
      </c>
      <c r="C2241" s="130" t="s">
        <v>3843</v>
      </c>
      <c r="D2241" s="161">
        <v>2.4780740204732865E-5</v>
      </c>
      <c r="E2241" s="172">
        <v>2.4815110009512864E-5</v>
      </c>
    </row>
    <row r="2242" spans="1:5" ht="45">
      <c r="A2242" s="115" t="s">
        <v>4438</v>
      </c>
      <c r="B2242" s="125" t="s">
        <v>4439</v>
      </c>
      <c r="C2242" s="130" t="s">
        <v>50</v>
      </c>
      <c r="D2242" s="152">
        <v>80</v>
      </c>
      <c r="E2242" s="163">
        <v>79.879997253417969</v>
      </c>
    </row>
    <row r="2243" spans="1:5" ht="45">
      <c r="A2243" s="115" t="s">
        <v>4440</v>
      </c>
      <c r="B2243" s="125" t="s">
        <v>4441</v>
      </c>
      <c r="C2243" s="130" t="s">
        <v>42</v>
      </c>
      <c r="D2243" s="156">
        <v>534.99945068359375</v>
      </c>
      <c r="E2243" s="167">
        <v>534.9193115234375</v>
      </c>
    </row>
    <row r="2244" spans="1:5" ht="45">
      <c r="A2244" s="115" t="s">
        <v>4442</v>
      </c>
      <c r="B2244" s="125" t="s">
        <v>4443</v>
      </c>
      <c r="C2244" s="130" t="s">
        <v>20</v>
      </c>
      <c r="D2244" s="156">
        <v>108.72727966308594</v>
      </c>
      <c r="E2244" s="167">
        <v>106.84551239013672</v>
      </c>
    </row>
    <row r="2245" spans="1:5" ht="45">
      <c r="A2245" s="115" t="s">
        <v>4444</v>
      </c>
      <c r="B2245" s="125" t="s">
        <v>4445</v>
      </c>
      <c r="C2245" s="130" t="s">
        <v>285</v>
      </c>
      <c r="D2245" s="151">
        <v>6.8350839614868164</v>
      </c>
      <c r="E2245" s="162">
        <v>6.8356533050537109</v>
      </c>
    </row>
    <row r="2246" spans="1:5" ht="45">
      <c r="A2246" s="115" t="s">
        <v>4446</v>
      </c>
      <c r="B2246" s="125" t="s">
        <v>4447</v>
      </c>
      <c r="C2246" s="130" t="s">
        <v>280</v>
      </c>
      <c r="D2246" s="153">
        <v>3485.30224609375</v>
      </c>
      <c r="E2246" s="164">
        <v>3485.23193359375</v>
      </c>
    </row>
    <row r="2247" spans="1:5" ht="45">
      <c r="A2247" s="115" t="s">
        <v>4448</v>
      </c>
      <c r="B2247" s="125" t="s">
        <v>4449</v>
      </c>
      <c r="C2247" s="130" t="s">
        <v>280</v>
      </c>
      <c r="D2247" s="156">
        <v>937.813720703125</v>
      </c>
      <c r="E2247" s="167">
        <v>937.743408203125</v>
      </c>
    </row>
    <row r="2248" spans="1:5" ht="45">
      <c r="A2248" s="115" t="s">
        <v>4450</v>
      </c>
      <c r="B2248" s="125" t="s">
        <v>4451</v>
      </c>
      <c r="C2248" s="130"/>
      <c r="D2248" s="151">
        <v>1.5041106939315796</v>
      </c>
      <c r="E2248" s="162">
        <v>1.5036746263504028</v>
      </c>
    </row>
    <row r="2249" spans="1:5" ht="45">
      <c r="A2249" s="115" t="s">
        <v>4452</v>
      </c>
      <c r="B2249" s="125" t="s">
        <v>4453</v>
      </c>
      <c r="C2249" s="130" t="s">
        <v>2978</v>
      </c>
      <c r="D2249" s="152">
        <v>22.643238067626953</v>
      </c>
      <c r="E2249" s="163">
        <v>22.610082626342773</v>
      </c>
    </row>
    <row r="2250" spans="1:5" ht="45">
      <c r="A2250" s="115" t="s">
        <v>4454</v>
      </c>
      <c r="B2250" s="125" t="s">
        <v>4455</v>
      </c>
      <c r="C2250" s="130" t="s">
        <v>285</v>
      </c>
      <c r="D2250" s="151">
        <v>2.4106650352478027</v>
      </c>
      <c r="E2250" s="162">
        <v>2.4102661609649658</v>
      </c>
    </row>
    <row r="2251" spans="1:5" ht="45">
      <c r="A2251" s="115" t="s">
        <v>4456</v>
      </c>
      <c r="B2251" s="125" t="s">
        <v>4457</v>
      </c>
      <c r="C2251" s="130" t="s">
        <v>3840</v>
      </c>
      <c r="D2251" s="158">
        <v>7.7367387712001801E-2</v>
      </c>
      <c r="E2251" s="169">
        <v>7.7347442507743835E-2</v>
      </c>
    </row>
    <row r="2252" spans="1:5" ht="45">
      <c r="A2252" s="115" t="s">
        <v>4458</v>
      </c>
      <c r="B2252" s="125" t="s">
        <v>4459</v>
      </c>
      <c r="C2252" s="130" t="s">
        <v>3843</v>
      </c>
      <c r="D2252" s="161">
        <v>3.0281727958936244E-5</v>
      </c>
      <c r="E2252" s="172">
        <v>3.0277746191131882E-5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502.57754516601562</v>
      </c>
      <c r="E2254" s="167">
        <v>502.54507446289062</v>
      </c>
    </row>
    <row r="2255" spans="1:5" ht="30">
      <c r="A2255" s="115" t="s">
        <v>4464</v>
      </c>
      <c r="B2255" s="125" t="s">
        <v>4465</v>
      </c>
      <c r="C2255" s="130" t="s">
        <v>20</v>
      </c>
      <c r="D2255" s="151">
        <v>1.0872732400894165</v>
      </c>
      <c r="E2255" s="162">
        <v>1.0684554576873779</v>
      </c>
    </row>
    <row r="2256" spans="1:5" ht="30">
      <c r="A2256" s="115" t="s">
        <v>4466</v>
      </c>
      <c r="B2256" s="125" t="s">
        <v>4467</v>
      </c>
      <c r="C2256" s="130" t="s">
        <v>285</v>
      </c>
      <c r="D2256" s="151">
        <v>7.8027200698852539</v>
      </c>
      <c r="E2256" s="162">
        <v>7.8026289939880371</v>
      </c>
    </row>
    <row r="2257" spans="1:5" ht="30">
      <c r="A2257" s="115" t="s">
        <v>4468</v>
      </c>
      <c r="B2257" s="125" t="s">
        <v>4469</v>
      </c>
      <c r="C2257" s="130" t="s">
        <v>280</v>
      </c>
      <c r="D2257" s="153">
        <v>3485.30224609375</v>
      </c>
      <c r="E2257" s="164">
        <v>3485.23193359375</v>
      </c>
    </row>
    <row r="2258" spans="1:5" ht="30">
      <c r="A2258" s="115" t="s">
        <v>4470</v>
      </c>
      <c r="B2258" s="125" t="s">
        <v>4471</v>
      </c>
      <c r="C2258" s="130" t="s">
        <v>280</v>
      </c>
      <c r="D2258" s="156">
        <v>937.813720703125</v>
      </c>
      <c r="E2258" s="167">
        <v>937.743408203125</v>
      </c>
    </row>
    <row r="2259" spans="1:5" ht="30">
      <c r="A2259" s="115" t="s">
        <v>4472</v>
      </c>
      <c r="B2259" s="125" t="s">
        <v>4473</v>
      </c>
      <c r="C2259" s="130"/>
      <c r="D2259" s="151">
        <v>1.3510609865188599</v>
      </c>
      <c r="E2259" s="162">
        <v>1.351026177406311</v>
      </c>
    </row>
    <row r="2260" spans="1:5" ht="30">
      <c r="A2260" s="115" t="s">
        <v>4474</v>
      </c>
      <c r="B2260" s="125" t="s">
        <v>4475</v>
      </c>
      <c r="C2260" s="130" t="s">
        <v>2978</v>
      </c>
      <c r="D2260" s="151">
        <v>2.6310591697692871</v>
      </c>
      <c r="E2260" s="162">
        <v>2.6311726570129395</v>
      </c>
    </row>
    <row r="2261" spans="1:5" ht="30">
      <c r="A2261" s="115" t="s">
        <v>4476</v>
      </c>
      <c r="B2261" s="125" t="s">
        <v>4477</v>
      </c>
      <c r="C2261" s="130" t="s">
        <v>285</v>
      </c>
      <c r="D2261" s="151">
        <v>2.161536693572998</v>
      </c>
      <c r="E2261" s="162">
        <v>2.1615188121795654</v>
      </c>
    </row>
    <row r="2262" spans="1:5" ht="30">
      <c r="A2262" s="115" t="s">
        <v>4478</v>
      </c>
      <c r="B2262" s="125" t="s">
        <v>4479</v>
      </c>
      <c r="C2262" s="130" t="s">
        <v>3840</v>
      </c>
      <c r="D2262" s="158">
        <v>6.7847833037376404E-2</v>
      </c>
      <c r="E2262" s="169">
        <v>6.784375011920929E-2</v>
      </c>
    </row>
    <row r="2263" spans="1:5" ht="30">
      <c r="A2263" s="115" t="s">
        <v>4480</v>
      </c>
      <c r="B2263" s="125" t="s">
        <v>4481</v>
      </c>
      <c r="C2263" s="130" t="s">
        <v>3843</v>
      </c>
      <c r="D2263" s="161">
        <v>2.8697917514364235E-5</v>
      </c>
      <c r="E2263" s="172">
        <v>2.8696580557152629E-5</v>
      </c>
    </row>
    <row r="2264" spans="1:5" ht="45">
      <c r="A2264" s="115" t="s">
        <v>4482</v>
      </c>
      <c r="B2264" s="125" t="s">
        <v>4483</v>
      </c>
      <c r="C2264" s="130" t="s">
        <v>50</v>
      </c>
      <c r="D2264" s="151">
        <v>3.1500000953674316</v>
      </c>
      <c r="E2264" s="162">
        <v>3.1452751159667969</v>
      </c>
    </row>
    <row r="2265" spans="1:5" ht="45">
      <c r="A2265" s="115" t="s">
        <v>4484</v>
      </c>
      <c r="B2265" s="125" t="s">
        <v>4485</v>
      </c>
      <c r="C2265" s="130" t="s">
        <v>42</v>
      </c>
      <c r="D2265" s="156">
        <v>171.80131530761719</v>
      </c>
      <c r="E2265" s="167">
        <v>171.78694152832031</v>
      </c>
    </row>
    <row r="2266" spans="1:5" ht="45">
      <c r="A2266" s="115" t="s">
        <v>4486</v>
      </c>
      <c r="B2266" s="125" t="s">
        <v>4487</v>
      </c>
      <c r="C2266" s="130" t="s">
        <v>20</v>
      </c>
      <c r="D2266" s="152">
        <v>89.391265869140625</v>
      </c>
      <c r="E2266" s="163">
        <v>87.826126098632813</v>
      </c>
    </row>
    <row r="2267" spans="1:5" ht="30">
      <c r="A2267" s="115" t="s">
        <v>4488</v>
      </c>
      <c r="B2267" s="125" t="s">
        <v>4489</v>
      </c>
      <c r="C2267" s="130" t="s">
        <v>285</v>
      </c>
      <c r="D2267" s="151">
        <v>7.1615982055664063</v>
      </c>
      <c r="E2267" s="162">
        <v>7.1622757911682129</v>
      </c>
    </row>
    <row r="2268" spans="1:5" ht="45">
      <c r="A2268" s="115" t="s">
        <v>4490</v>
      </c>
      <c r="B2268" s="125" t="s">
        <v>4491</v>
      </c>
      <c r="C2268" s="130" t="s">
        <v>280</v>
      </c>
      <c r="D2268" s="154">
        <v>2806.53955078125</v>
      </c>
      <c r="E2268" s="165">
        <v>2806.53955078125</v>
      </c>
    </row>
    <row r="2269" spans="1:5" ht="45">
      <c r="A2269" s="115" t="s">
        <v>4492</v>
      </c>
      <c r="B2269" s="125" t="s">
        <v>4493</v>
      </c>
      <c r="C2269" s="130" t="s">
        <v>280</v>
      </c>
      <c r="D2269" s="156">
        <v>259.0509033203125</v>
      </c>
      <c r="E2269" s="167">
        <v>259.0509033203125</v>
      </c>
    </row>
    <row r="2270" spans="1:5" ht="45">
      <c r="A2270" s="115" t="s">
        <v>4494</v>
      </c>
      <c r="B2270" s="125" t="s">
        <v>4495</v>
      </c>
      <c r="C2270" s="130"/>
      <c r="D2270" s="151">
        <v>1.0367869138717651</v>
      </c>
      <c r="E2270" s="162">
        <v>1.0368163585662842</v>
      </c>
    </row>
    <row r="2271" spans="1:5" ht="30">
      <c r="A2271" s="115" t="s">
        <v>4496</v>
      </c>
      <c r="B2271" s="125" t="s">
        <v>4497</v>
      </c>
      <c r="C2271" s="130" t="s">
        <v>2978</v>
      </c>
      <c r="D2271" s="151">
        <v>1.5679969787597656</v>
      </c>
      <c r="E2271" s="162">
        <v>1.5656459331512451</v>
      </c>
    </row>
    <row r="2272" spans="1:5" ht="45">
      <c r="A2272" s="115" t="s">
        <v>4498</v>
      </c>
      <c r="B2272" s="125" t="s">
        <v>4499</v>
      </c>
      <c r="C2272" s="130" t="s">
        <v>285</v>
      </c>
      <c r="D2272" s="151">
        <v>2.1135199069976807</v>
      </c>
      <c r="E2272" s="162">
        <v>2.1132335662841797</v>
      </c>
    </row>
    <row r="2273" spans="1:5" ht="45">
      <c r="A2273" s="115" t="s">
        <v>4500</v>
      </c>
      <c r="B2273" s="125" t="s">
        <v>4501</v>
      </c>
      <c r="C2273" s="130" t="s">
        <v>3840</v>
      </c>
      <c r="D2273" s="158">
        <v>3.1376034021377563E-2</v>
      </c>
      <c r="E2273" s="169">
        <v>3.1373195350170135E-2</v>
      </c>
    </row>
    <row r="2274" spans="1:5" ht="45">
      <c r="A2274" s="115" t="s">
        <v>4502</v>
      </c>
      <c r="B2274" s="125" t="s">
        <v>4503</v>
      </c>
      <c r="C2274" s="130" t="s">
        <v>3843</v>
      </c>
      <c r="D2274" s="161">
        <v>1.4976793863752391E-5</v>
      </c>
      <c r="E2274" s="172">
        <v>1.4976380953157786E-5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6">
        <v>109.7005615234375</v>
      </c>
      <c r="E2277" s="167">
        <v>107.80373382568359</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0.52999997138977051</v>
      </c>
      <c r="E2286" s="169">
        <v>0.52920502424240112</v>
      </c>
    </row>
    <row r="2287" spans="1:5" ht="45">
      <c r="A2287" s="115" t="s">
        <v>4528</v>
      </c>
      <c r="B2287" s="125" t="s">
        <v>4529</v>
      </c>
      <c r="C2287" s="130" t="s">
        <v>42</v>
      </c>
      <c r="D2287" s="152">
        <v>60.789073944091797</v>
      </c>
      <c r="E2287" s="163">
        <v>60.801959991455078</v>
      </c>
    </row>
    <row r="2288" spans="1:5" ht="45">
      <c r="A2288" s="115" t="s">
        <v>4530</v>
      </c>
      <c r="B2288" s="125" t="s">
        <v>4531</v>
      </c>
      <c r="C2288" s="130" t="s">
        <v>20</v>
      </c>
      <c r="D2288" s="152">
        <v>11.556984901428223</v>
      </c>
      <c r="E2288" s="163">
        <v>11.353352546691895</v>
      </c>
    </row>
    <row r="2289" spans="1:5" ht="45">
      <c r="A2289" s="115" t="s">
        <v>4532</v>
      </c>
      <c r="B2289" s="125" t="s">
        <v>4533</v>
      </c>
      <c r="C2289" s="130" t="s">
        <v>285</v>
      </c>
      <c r="D2289" s="158">
        <v>0.84109431505203247</v>
      </c>
      <c r="E2289" s="169">
        <v>0.84125608205795288</v>
      </c>
    </row>
    <row r="2290" spans="1:5" ht="45">
      <c r="A2290" s="115" t="s">
        <v>4534</v>
      </c>
      <c r="B2290" s="125" t="s">
        <v>4535</v>
      </c>
      <c r="C2290" s="130" t="s">
        <v>280</v>
      </c>
      <c r="D2290" s="156">
        <v>254.46549987792969</v>
      </c>
      <c r="E2290" s="167">
        <v>254.51957702636719</v>
      </c>
    </row>
    <row r="2291" spans="1:5" ht="45">
      <c r="A2291" s="115" t="s">
        <v>4536</v>
      </c>
      <c r="B2291" s="125" t="s">
        <v>4537</v>
      </c>
      <c r="C2291" s="130" t="s">
        <v>280</v>
      </c>
      <c r="D2291" s="154">
        <v>-2293.02294921875</v>
      </c>
      <c r="E2291" s="165">
        <v>-2292.968994140625</v>
      </c>
    </row>
    <row r="2292" spans="1:5" ht="60">
      <c r="A2292" s="115" t="s">
        <v>4538</v>
      </c>
      <c r="B2292" s="125" t="s">
        <v>4539</v>
      </c>
      <c r="C2292" s="130"/>
      <c r="D2292" s="158">
        <v>-4.0039960294961929E-2</v>
      </c>
      <c r="E2292" s="169">
        <v>-3.994591161608696E-2</v>
      </c>
    </row>
    <row r="2293" spans="1:5" ht="45">
      <c r="A2293" s="115" t="s">
        <v>4540</v>
      </c>
      <c r="B2293" s="125" t="s">
        <v>4541</v>
      </c>
      <c r="C2293" s="130" t="s">
        <v>2978</v>
      </c>
      <c r="D2293" s="156">
        <v>982.819091796875</v>
      </c>
      <c r="E2293" s="167">
        <v>982.81231689453125</v>
      </c>
    </row>
    <row r="2294" spans="1:5" ht="45">
      <c r="A2294" s="115" t="s">
        <v>4542</v>
      </c>
      <c r="B2294" s="125" t="s">
        <v>4543</v>
      </c>
      <c r="C2294" s="130" t="s">
        <v>285</v>
      </c>
      <c r="D2294" s="151">
        <v>4.1848692893981934</v>
      </c>
      <c r="E2294" s="162">
        <v>4.1848750114440918</v>
      </c>
    </row>
    <row r="2295" spans="1:5" ht="60">
      <c r="A2295" s="115" t="s">
        <v>4544</v>
      </c>
      <c r="B2295" s="125" t="s">
        <v>4545</v>
      </c>
      <c r="C2295" s="130" t="s">
        <v>3840</v>
      </c>
      <c r="D2295" s="158">
        <v>0.6520804762840271</v>
      </c>
      <c r="E2295" s="169">
        <v>0.6520925760269165</v>
      </c>
    </row>
    <row r="2296" spans="1:5" ht="60">
      <c r="A2296" s="115" t="s">
        <v>4546</v>
      </c>
      <c r="B2296" s="125" t="s">
        <v>4547</v>
      </c>
      <c r="C2296" s="130" t="s">
        <v>3843</v>
      </c>
      <c r="D2296" s="159">
        <v>4.6087030204944313E-4</v>
      </c>
      <c r="E2296" s="170">
        <v>4.6078173909336329E-4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84.464256286621094</v>
      </c>
      <c r="E2308" s="163">
        <v>84.337577819824219</v>
      </c>
    </row>
    <row r="2309" spans="1:5" ht="60">
      <c r="A2309" s="115" t="s">
        <v>4572</v>
      </c>
      <c r="B2309" s="125" t="s">
        <v>4573</v>
      </c>
      <c r="C2309" s="130" t="s">
        <v>42</v>
      </c>
      <c r="D2309" s="156">
        <v>298.80923461914062</v>
      </c>
      <c r="E2309" s="167">
        <v>298.7186279296875</v>
      </c>
    </row>
    <row r="2310" spans="1:5" ht="60">
      <c r="A2310" s="115" t="s">
        <v>4574</v>
      </c>
      <c r="B2310" s="125" t="s">
        <v>4575</v>
      </c>
      <c r="C2310" s="130" t="s">
        <v>20</v>
      </c>
      <c r="D2310" s="152">
        <v>97.327285766601563</v>
      </c>
      <c r="E2310" s="163">
        <v>95.822105407714844</v>
      </c>
    </row>
    <row r="2311" spans="1:5" ht="45">
      <c r="A2311" s="115" t="s">
        <v>4576</v>
      </c>
      <c r="B2311" s="125" t="s">
        <v>4577</v>
      </c>
      <c r="C2311" s="130" t="s">
        <v>285</v>
      </c>
      <c r="D2311" s="151">
        <v>5.7148842811584473</v>
      </c>
      <c r="E2311" s="162">
        <v>5.7158865928649902</v>
      </c>
    </row>
    <row r="2312" spans="1:5" ht="60">
      <c r="A2312" s="115" t="s">
        <v>4578</v>
      </c>
      <c r="B2312" s="125" t="s">
        <v>4579</v>
      </c>
      <c r="C2312" s="130" t="s">
        <v>280</v>
      </c>
      <c r="D2312" s="154">
        <v>2751.80078125</v>
      </c>
      <c r="E2312" s="165">
        <v>2751.99853515625</v>
      </c>
    </row>
    <row r="2313" spans="1:5" ht="60">
      <c r="A2313" s="115" t="s">
        <v>4580</v>
      </c>
      <c r="B2313" s="125" t="s">
        <v>4581</v>
      </c>
      <c r="C2313" s="130" t="s">
        <v>280</v>
      </c>
      <c r="D2313" s="156">
        <v>204.31219482421875</v>
      </c>
      <c r="E2313" s="167">
        <v>204.51007080078125</v>
      </c>
    </row>
    <row r="2314" spans="1:5" ht="60">
      <c r="A2314" s="115" t="s">
        <v>4582</v>
      </c>
      <c r="B2314" s="125" t="s">
        <v>4583</v>
      </c>
      <c r="C2314" s="130"/>
      <c r="D2314" s="151">
        <v>1</v>
      </c>
      <c r="E2314" s="162">
        <v>1</v>
      </c>
    </row>
    <row r="2315" spans="1:5" ht="45">
      <c r="A2315" s="115" t="s">
        <v>4584</v>
      </c>
      <c r="B2315" s="125" t="s">
        <v>4585</v>
      </c>
      <c r="C2315" s="130" t="s">
        <v>2978</v>
      </c>
      <c r="D2315" s="152">
        <v>45.261837005615234</v>
      </c>
      <c r="E2315" s="163">
        <v>45.194004058837891</v>
      </c>
    </row>
    <row r="2316" spans="1:5" ht="60">
      <c r="A2316" s="115" t="s">
        <v>4586</v>
      </c>
      <c r="B2316" s="125" t="s">
        <v>4587</v>
      </c>
      <c r="C2316" s="130" t="s">
        <v>285</v>
      </c>
      <c r="D2316" s="151">
        <v>5.7780685424804687</v>
      </c>
      <c r="E2316" s="162">
        <v>5.7694821357727051</v>
      </c>
    </row>
    <row r="2317" spans="1:5" ht="60">
      <c r="A2317" s="115" t="s">
        <v>4588</v>
      </c>
      <c r="B2317" s="125" t="s">
        <v>4589</v>
      </c>
      <c r="C2317" s="130" t="s">
        <v>3840</v>
      </c>
      <c r="D2317" s="158">
        <v>7.1081548929214478E-2</v>
      </c>
      <c r="E2317" s="169">
        <v>7.1029536426067352E-2</v>
      </c>
    </row>
    <row r="2318" spans="1:5" ht="60">
      <c r="A2318" s="115" t="s">
        <v>4590</v>
      </c>
      <c r="B2318" s="125" t="s">
        <v>4591</v>
      </c>
      <c r="C2318" s="130" t="s">
        <v>3843</v>
      </c>
      <c r="D2318" s="161">
        <v>1.9683435311890207E-5</v>
      </c>
      <c r="E2318" s="172">
        <v>1.9678867829497904E-5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5.7000002861022949</v>
      </c>
      <c r="E2321" s="162">
        <v>5.5117006301879883</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80.799995422363281</v>
      </c>
      <c r="E2330" s="163">
        <v>80.678802490234375</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6">
        <v>103.02727508544922</v>
      </c>
      <c r="E2332" s="167">
        <v>101.33380889892578</v>
      </c>
    </row>
    <row r="2333" spans="1:5" ht="45">
      <c r="A2333" s="115" t="s">
        <v>4620</v>
      </c>
      <c r="B2333" s="125" t="s">
        <v>4621</v>
      </c>
      <c r="C2333" s="130" t="s">
        <v>285</v>
      </c>
      <c r="D2333" s="151">
        <v>6.5871567726135254</v>
      </c>
      <c r="E2333" s="162">
        <v>6.5880322456359863</v>
      </c>
    </row>
    <row r="2334" spans="1:5" ht="45">
      <c r="A2334" s="115" t="s">
        <v>4622</v>
      </c>
      <c r="B2334" s="125" t="s">
        <v>4623</v>
      </c>
      <c r="C2334" s="130" t="s">
        <v>280</v>
      </c>
      <c r="D2334" s="153">
        <v>3297.7587890625</v>
      </c>
      <c r="E2334" s="164">
        <v>3297.933349609375</v>
      </c>
    </row>
    <row r="2335" spans="1:5" ht="45">
      <c r="A2335" s="115" t="s">
        <v>4624</v>
      </c>
      <c r="B2335" s="125" t="s">
        <v>4625</v>
      </c>
      <c r="C2335" s="130" t="s">
        <v>280</v>
      </c>
      <c r="D2335" s="156">
        <v>750.27008056640625</v>
      </c>
      <c r="E2335" s="167">
        <v>750.4447021484375</v>
      </c>
    </row>
    <row r="2336" spans="1:5" ht="45">
      <c r="A2336" s="115" t="s">
        <v>4626</v>
      </c>
      <c r="B2336" s="125" t="s">
        <v>4627</v>
      </c>
      <c r="C2336" s="130"/>
      <c r="D2336" s="151">
        <v>1.3761500120162964</v>
      </c>
      <c r="E2336" s="162">
        <v>1.3759458065032959</v>
      </c>
    </row>
    <row r="2337" spans="1:5" ht="45">
      <c r="A2337" s="115" t="s">
        <v>4628</v>
      </c>
      <c r="B2337" s="125" t="s">
        <v>4629</v>
      </c>
      <c r="C2337" s="130" t="s">
        <v>2978</v>
      </c>
      <c r="D2337" s="152">
        <v>25.969528198242188</v>
      </c>
      <c r="E2337" s="163">
        <v>25.926933288574219</v>
      </c>
    </row>
    <row r="2338" spans="1:5" ht="45">
      <c r="A2338" s="115" t="s">
        <v>4630</v>
      </c>
      <c r="B2338" s="125" t="s">
        <v>4631</v>
      </c>
      <c r="C2338" s="130" t="s">
        <v>285</v>
      </c>
      <c r="D2338" s="151">
        <v>2.5258088111877441</v>
      </c>
      <c r="E2338" s="162">
        <v>2.52496337890625</v>
      </c>
    </row>
    <row r="2339" spans="1:5" ht="45">
      <c r="A2339" s="115" t="s">
        <v>4632</v>
      </c>
      <c r="B2339" s="125" t="s">
        <v>4633</v>
      </c>
      <c r="C2339" s="130" t="s">
        <v>3840</v>
      </c>
      <c r="D2339" s="158">
        <v>6.9188974797725677E-2</v>
      </c>
      <c r="E2339" s="169">
        <v>6.9175221025943756E-2</v>
      </c>
    </row>
    <row r="2340" spans="1:5" ht="45">
      <c r="A2340" s="115" t="s">
        <v>4634</v>
      </c>
      <c r="B2340" s="125" t="s">
        <v>4635</v>
      </c>
      <c r="C2340" s="130" t="s">
        <v>3843</v>
      </c>
      <c r="D2340" s="161">
        <v>2.7080854124506004E-5</v>
      </c>
      <c r="E2340" s="172">
        <v>2.7080357540398836E-5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5.7000002861022949</v>
      </c>
      <c r="E2343" s="162">
        <v>5.5117006301879883</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54.458881378173828</v>
      </c>
      <c r="E2353" s="163">
        <v>54.459049224853516</v>
      </c>
    </row>
    <row r="2354" spans="1:5" ht="45">
      <c r="A2354" s="115" t="s">
        <v>4662</v>
      </c>
      <c r="B2354" s="125" t="s">
        <v>4663</v>
      </c>
      <c r="C2354" s="130" t="s">
        <v>20</v>
      </c>
      <c r="D2354" s="152">
        <v>94.345489501953125</v>
      </c>
      <c r="E2354" s="163">
        <v>92.698600769042969</v>
      </c>
    </row>
    <row r="2355" spans="1:5" ht="45">
      <c r="A2355" s="115" t="s">
        <v>4664</v>
      </c>
      <c r="B2355" s="125" t="s">
        <v>4665</v>
      </c>
      <c r="C2355" s="130" t="s">
        <v>285</v>
      </c>
      <c r="D2355" s="158">
        <v>0.76047515869140625</v>
      </c>
      <c r="E2355" s="169">
        <v>0.76047748327255249</v>
      </c>
    </row>
    <row r="2356" spans="1:5" ht="45">
      <c r="A2356" s="115" t="s">
        <v>4666</v>
      </c>
      <c r="B2356" s="125" t="s">
        <v>4667</v>
      </c>
      <c r="C2356" s="130" t="s">
        <v>280</v>
      </c>
      <c r="D2356" s="156">
        <v>228.99441528320312</v>
      </c>
      <c r="E2356" s="167">
        <v>228.9951171875</v>
      </c>
    </row>
    <row r="2357" spans="1:5" ht="45">
      <c r="A2357" s="115" t="s">
        <v>4668</v>
      </c>
      <c r="B2357" s="125" t="s">
        <v>4669</v>
      </c>
      <c r="C2357" s="130" t="s">
        <v>280</v>
      </c>
      <c r="D2357" s="154">
        <v>-2318.494140625</v>
      </c>
      <c r="E2357" s="165">
        <v>-2318.493408203125</v>
      </c>
    </row>
    <row r="2358" spans="1:5" ht="45">
      <c r="A2358" s="115" t="s">
        <v>4670</v>
      </c>
      <c r="B2358" s="125" t="s">
        <v>4671</v>
      </c>
      <c r="C2358" s="130"/>
      <c r="D2358" s="158">
        <v>-0.2906462550163269</v>
      </c>
      <c r="E2358" s="169">
        <v>-0.29064589738845825</v>
      </c>
    </row>
    <row r="2359" spans="1:5" ht="45">
      <c r="A2359" s="115" t="s">
        <v>4672</v>
      </c>
      <c r="B2359" s="125" t="s">
        <v>4673</v>
      </c>
      <c r="C2359" s="130" t="s">
        <v>2978</v>
      </c>
      <c r="D2359" s="156">
        <v>986.49847412109375</v>
      </c>
      <c r="E2359" s="167">
        <v>986.4984130859375</v>
      </c>
    </row>
    <row r="2360" spans="1:5" ht="45">
      <c r="A2360" s="115" t="s">
        <v>4674</v>
      </c>
      <c r="B2360" s="125" t="s">
        <v>4675</v>
      </c>
      <c r="C2360" s="130" t="s">
        <v>285</v>
      </c>
      <c r="D2360" s="151">
        <v>4.1795954704284668</v>
      </c>
      <c r="E2360" s="162">
        <v>4.1795954704284668</v>
      </c>
    </row>
    <row r="2361" spans="1:5" ht="45">
      <c r="A2361" s="115" t="s">
        <v>4676</v>
      </c>
      <c r="B2361" s="125" t="s">
        <v>4677</v>
      </c>
      <c r="C2361" s="130" t="s">
        <v>3840</v>
      </c>
      <c r="D2361" s="158">
        <v>0.64642751216888428</v>
      </c>
      <c r="E2361" s="169">
        <v>0.64642763137817383</v>
      </c>
    </row>
    <row r="2362" spans="1:5" ht="45">
      <c r="A2362" s="115" t="s">
        <v>4678</v>
      </c>
      <c r="B2362" s="125" t="s">
        <v>4679</v>
      </c>
      <c r="C2362" s="130" t="s">
        <v>3843</v>
      </c>
      <c r="D2362" s="159">
        <v>5.0830002874135971E-4</v>
      </c>
      <c r="E2362" s="170">
        <v>5.0829863175749779E-4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6">
        <v>109.7005615234375</v>
      </c>
      <c r="E2365" s="167">
        <v>107.80373382568359</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98.300559997558594</v>
      </c>
      <c r="E2376" s="163">
        <v>96.78033447265625</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85.308906555175781</v>
      </c>
      <c r="E2385" s="163">
        <v>85.180961608886719</v>
      </c>
    </row>
    <row r="2386" spans="1:5" ht="45">
      <c r="A2386" s="115" t="s">
        <v>4726</v>
      </c>
      <c r="B2386" s="125" t="s">
        <v>4727</v>
      </c>
      <c r="C2386" s="130" t="s">
        <v>42</v>
      </c>
      <c r="D2386" s="156">
        <v>222.57835388183594</v>
      </c>
      <c r="E2386" s="167">
        <v>222.57913208007813</v>
      </c>
    </row>
    <row r="2387" spans="1:5" ht="45">
      <c r="A2387" s="115" t="s">
        <v>4728</v>
      </c>
      <c r="B2387" s="125" t="s">
        <v>4729</v>
      </c>
      <c r="C2387" s="130" t="s">
        <v>20</v>
      </c>
      <c r="D2387" s="152">
        <v>98.300559997558594</v>
      </c>
      <c r="E2387" s="163">
        <v>96.78033447265625</v>
      </c>
    </row>
    <row r="2388" spans="1:5" ht="45">
      <c r="A2388" s="115" t="s">
        <v>4730</v>
      </c>
      <c r="B2388" s="125" t="s">
        <v>4731</v>
      </c>
      <c r="C2388" s="130" t="s">
        <v>285</v>
      </c>
      <c r="D2388" s="151">
        <v>2.5303270816802979</v>
      </c>
      <c r="E2388" s="162">
        <v>2.5303575992584229</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-0.2733001708984375</v>
      </c>
      <c r="E2391" s="169">
        <v>-0.27272355556488037</v>
      </c>
    </row>
    <row r="2392" spans="1:5" ht="45">
      <c r="A2392" s="115" t="s">
        <v>4738</v>
      </c>
      <c r="B2392" s="125" t="s">
        <v>4739</v>
      </c>
      <c r="C2392" s="130" t="s">
        <v>2978</v>
      </c>
      <c r="D2392" s="156">
        <v>842.337646484375</v>
      </c>
      <c r="E2392" s="167">
        <v>842.32550048828125</v>
      </c>
    </row>
    <row r="2393" spans="1:5" ht="45">
      <c r="A2393" s="115" t="s">
        <v>4740</v>
      </c>
      <c r="B2393" s="125" t="s">
        <v>4741</v>
      </c>
      <c r="C2393" s="130" t="s">
        <v>285</v>
      </c>
      <c r="D2393" s="151">
        <v>4.5824017524719238</v>
      </c>
      <c r="E2393" s="162">
        <v>4.5825023651123047</v>
      </c>
    </row>
    <row r="2394" spans="1:5" ht="45">
      <c r="A2394" s="115" t="s">
        <v>4742</v>
      </c>
      <c r="B2394" s="125" t="s">
        <v>4743</v>
      </c>
      <c r="C2394" s="130" t="s">
        <v>3840</v>
      </c>
      <c r="D2394" s="158">
        <v>0.6526220440864563</v>
      </c>
      <c r="E2394" s="169">
        <v>0.65260857343673706</v>
      </c>
    </row>
    <row r="2395" spans="1:5" ht="45">
      <c r="A2395" s="115" t="s">
        <v>4744</v>
      </c>
      <c r="B2395" s="125" t="s">
        <v>4745</v>
      </c>
      <c r="C2395" s="130" t="s">
        <v>3843</v>
      </c>
      <c r="D2395" s="159">
        <v>1.2105326459277421E-4</v>
      </c>
      <c r="E2395" s="170">
        <v>1.2104959023417905E-4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2">
        <v>11.40000057220459</v>
      </c>
      <c r="E2398" s="163">
        <v>11.023401260375977</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14.369999885559082</v>
      </c>
      <c r="E2418" s="163">
        <v>14.348444938659668</v>
      </c>
    </row>
    <row r="2419" spans="1:5" ht="30">
      <c r="A2419" s="115" t="s">
        <v>4792</v>
      </c>
      <c r="B2419" s="125" t="s">
        <v>4793</v>
      </c>
      <c r="C2419" s="130" t="s">
        <v>42</v>
      </c>
      <c r="D2419" s="156">
        <v>300.00079345703125</v>
      </c>
      <c r="E2419" s="167">
        <v>299.974609375</v>
      </c>
    </row>
    <row r="2420" spans="1:5" ht="30">
      <c r="A2420" s="115" t="s">
        <v>4794</v>
      </c>
      <c r="B2420" s="125" t="s">
        <v>4795</v>
      </c>
      <c r="C2420" s="130" t="s">
        <v>20</v>
      </c>
      <c r="D2420" s="151">
        <v>1.7670817375183105</v>
      </c>
      <c r="E2420" s="162">
        <v>1.742174506187439</v>
      </c>
    </row>
    <row r="2421" spans="1:5" ht="30">
      <c r="A2421" s="115" t="s">
        <v>4796</v>
      </c>
      <c r="B2421" s="125" t="s">
        <v>4797</v>
      </c>
      <c r="C2421" s="130" t="s">
        <v>285</v>
      </c>
      <c r="D2421" s="151">
        <v>6.9419736862182617</v>
      </c>
      <c r="E2421" s="162">
        <v>6.9426431655883789</v>
      </c>
    </row>
    <row r="2422" spans="1:5" ht="30">
      <c r="A2422" s="115" t="s">
        <v>4798</v>
      </c>
      <c r="B2422" s="125" t="s">
        <v>4799</v>
      </c>
      <c r="C2422" s="130" t="s">
        <v>280</v>
      </c>
      <c r="D2422" s="153">
        <v>3039.9990234375</v>
      </c>
      <c r="E2422" s="164">
        <v>3040</v>
      </c>
    </row>
    <row r="2423" spans="1:5" ht="30">
      <c r="A2423" s="115" t="s">
        <v>4800</v>
      </c>
      <c r="B2423" s="125" t="s">
        <v>4801</v>
      </c>
      <c r="C2423" s="130" t="s">
        <v>280</v>
      </c>
      <c r="D2423" s="156">
        <v>492.51055908203125</v>
      </c>
      <c r="E2423" s="167">
        <v>492.51141357421875</v>
      </c>
    </row>
    <row r="2424" spans="1:5" ht="30">
      <c r="A2424" s="115" t="s">
        <v>4802</v>
      </c>
      <c r="B2424" s="125" t="s">
        <v>4803</v>
      </c>
      <c r="C2424" s="130"/>
      <c r="D2424" s="151">
        <v>1.1280858516693115</v>
      </c>
      <c r="E2424" s="162">
        <v>1.1280922889709473</v>
      </c>
    </row>
    <row r="2425" spans="1:5" ht="30">
      <c r="A2425" s="115" t="s">
        <v>4804</v>
      </c>
      <c r="B2425" s="125" t="s">
        <v>4805</v>
      </c>
      <c r="C2425" s="130" t="s">
        <v>2978</v>
      </c>
      <c r="D2425" s="151">
        <v>5.6357779502868652</v>
      </c>
      <c r="E2425" s="162">
        <v>5.627291202545166</v>
      </c>
    </row>
    <row r="2426" spans="1:5" ht="30">
      <c r="A2426" s="115" t="s">
        <v>4806</v>
      </c>
      <c r="B2426" s="125" t="s">
        <v>4807</v>
      </c>
      <c r="C2426" s="130" t="s">
        <v>285</v>
      </c>
      <c r="D2426" s="151">
        <v>2.2228155136108398</v>
      </c>
      <c r="E2426" s="162">
        <v>2.2224605083465576</v>
      </c>
    </row>
    <row r="2427" spans="1:5" ht="30">
      <c r="A2427" s="115" t="s">
        <v>4808</v>
      </c>
      <c r="B2427" s="125" t="s">
        <v>4809</v>
      </c>
      <c r="C2427" s="130" t="s">
        <v>3840</v>
      </c>
      <c r="D2427" s="158">
        <v>4.512443020939827E-2</v>
      </c>
      <c r="E2427" s="169">
        <v>4.5118771493434906E-2</v>
      </c>
    </row>
    <row r="2428" spans="1:5" ht="30">
      <c r="A2428" s="115" t="s">
        <v>4810</v>
      </c>
      <c r="B2428" s="125" t="s">
        <v>4811</v>
      </c>
      <c r="C2428" s="130" t="s">
        <v>3843</v>
      </c>
      <c r="D2428" s="161">
        <v>2.0163632143521681E-5</v>
      </c>
      <c r="E2428" s="172">
        <v>2.0162715372862294E-5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373.69219970703125</v>
      </c>
      <c r="E2430" s="167">
        <v>373.51809692382812</v>
      </c>
    </row>
    <row r="2431" spans="1:5" ht="45">
      <c r="A2431" s="115" t="s">
        <v>4816</v>
      </c>
      <c r="B2431" s="125" t="s">
        <v>4817</v>
      </c>
      <c r="C2431" s="130" t="s">
        <v>20</v>
      </c>
      <c r="D2431" s="151">
        <v>2.8543548583984375</v>
      </c>
      <c r="E2431" s="162">
        <v>2.8106300830841064</v>
      </c>
    </row>
    <row r="2432" spans="1:5" ht="45">
      <c r="A2432" s="115" t="s">
        <v>4818</v>
      </c>
      <c r="B2432" s="125" t="s">
        <v>4819</v>
      </c>
      <c r="C2432" s="130" t="s">
        <v>285</v>
      </c>
      <c r="D2432" s="151">
        <v>7.4142236709594727</v>
      </c>
      <c r="E2432" s="162">
        <v>7.4136528968811035</v>
      </c>
    </row>
    <row r="2433" spans="1:5" ht="45">
      <c r="A2433" s="115" t="s">
        <v>4820</v>
      </c>
      <c r="B2433" s="125" t="s">
        <v>4821</v>
      </c>
      <c r="C2433" s="130" t="s">
        <v>280</v>
      </c>
      <c r="D2433" s="153">
        <v>3209.623046875</v>
      </c>
      <c r="E2433" s="164">
        <v>3209.254150390625</v>
      </c>
    </row>
    <row r="2434" spans="1:5" ht="45">
      <c r="A2434" s="115" t="s">
        <v>4822</v>
      </c>
      <c r="B2434" s="125" t="s">
        <v>4823</v>
      </c>
      <c r="C2434" s="130" t="s">
        <v>280</v>
      </c>
      <c r="D2434" s="156">
        <v>662.1343994140625</v>
      </c>
      <c r="E2434" s="167">
        <v>661.76568603515625</v>
      </c>
    </row>
    <row r="2435" spans="1:5" ht="45">
      <c r="A2435" s="115" t="s">
        <v>4824</v>
      </c>
      <c r="B2435" s="125" t="s">
        <v>4825</v>
      </c>
      <c r="C2435" s="130"/>
      <c r="D2435" s="151">
        <v>1.2148957252502441</v>
      </c>
      <c r="E2435" s="162">
        <v>1.2147135734558105</v>
      </c>
    </row>
    <row r="2436" spans="1:5" ht="45">
      <c r="A2436" s="115" t="s">
        <v>4826</v>
      </c>
      <c r="B2436" s="125" t="s">
        <v>4827</v>
      </c>
      <c r="C2436" s="130" t="s">
        <v>2978</v>
      </c>
      <c r="D2436" s="151">
        <v>3.1787142753601074</v>
      </c>
      <c r="E2436" s="162">
        <v>3.1796185970306396</v>
      </c>
    </row>
    <row r="2437" spans="1:5" ht="45">
      <c r="A2437" s="115" t="s">
        <v>4828</v>
      </c>
      <c r="B2437" s="125" t="s">
        <v>4829</v>
      </c>
      <c r="C2437" s="130" t="s">
        <v>285</v>
      </c>
      <c r="D2437" s="151">
        <v>2.1112456321716309</v>
      </c>
      <c r="E2437" s="162">
        <v>2.1112289428710937</v>
      </c>
    </row>
    <row r="2438" spans="1:5" ht="45">
      <c r="A2438" s="115" t="s">
        <v>4830</v>
      </c>
      <c r="B2438" s="125" t="s">
        <v>4831</v>
      </c>
      <c r="C2438" s="130" t="s">
        <v>3840</v>
      </c>
      <c r="D2438" s="158">
        <v>5.2421052008867264E-2</v>
      </c>
      <c r="E2438" s="169">
        <v>5.2401378750801086E-2</v>
      </c>
    </row>
    <row r="2439" spans="1:5" ht="45">
      <c r="A2439" s="115" t="s">
        <v>4832</v>
      </c>
      <c r="B2439" s="125" t="s">
        <v>4833</v>
      </c>
      <c r="C2439" s="130" t="s">
        <v>3843</v>
      </c>
      <c r="D2439" s="161">
        <v>2.3329266696237028E-5</v>
      </c>
      <c r="E2439" s="172">
        <v>2.3321936168940738E-5</v>
      </c>
    </row>
    <row r="2440" spans="1:5" ht="30">
      <c r="A2440" s="115" t="s">
        <v>4834</v>
      </c>
      <c r="B2440" s="125" t="s">
        <v>4835</v>
      </c>
      <c r="C2440" s="130" t="s">
        <v>50</v>
      </c>
      <c r="D2440" s="151">
        <v>7.369999885559082</v>
      </c>
      <c r="E2440" s="162">
        <v>7.3589444160461426</v>
      </c>
    </row>
    <row r="2441" spans="1:5" ht="30">
      <c r="A2441" s="115" t="s">
        <v>4836</v>
      </c>
      <c r="B2441" s="125" t="s">
        <v>4837</v>
      </c>
      <c r="C2441" s="130" t="s">
        <v>42</v>
      </c>
      <c r="D2441" s="156">
        <v>501.59292602539062</v>
      </c>
      <c r="E2441" s="167">
        <v>501.5548095703125</v>
      </c>
    </row>
    <row r="2442" spans="1:5" ht="30">
      <c r="A2442" s="115" t="s">
        <v>4838</v>
      </c>
      <c r="B2442" s="125" t="s">
        <v>4839</v>
      </c>
      <c r="C2442" s="130" t="s">
        <v>20</v>
      </c>
      <c r="D2442" s="151">
        <v>2.8093242645263672</v>
      </c>
      <c r="E2442" s="162">
        <v>2.7807796001434326</v>
      </c>
    </row>
    <row r="2443" spans="1:5" ht="30">
      <c r="A2443" s="115" t="s">
        <v>4840</v>
      </c>
      <c r="B2443" s="125" t="s">
        <v>4841</v>
      </c>
      <c r="C2443" s="130" t="s">
        <v>285</v>
      </c>
      <c r="D2443" s="151">
        <v>7.9120092391967773</v>
      </c>
      <c r="E2443" s="162">
        <v>7.9126067161560059</v>
      </c>
    </row>
    <row r="2444" spans="1:5" ht="30">
      <c r="A2444" s="115" t="s">
        <v>4842</v>
      </c>
      <c r="B2444" s="125" t="s">
        <v>4843</v>
      </c>
      <c r="C2444" s="130" t="s">
        <v>280</v>
      </c>
      <c r="D2444" s="153">
        <v>3485.30224609375</v>
      </c>
      <c r="E2444" s="164">
        <v>3485.23193359375</v>
      </c>
    </row>
    <row r="2445" spans="1:5" ht="30">
      <c r="A2445" s="115" t="s">
        <v>4844</v>
      </c>
      <c r="B2445" s="125" t="s">
        <v>4845</v>
      </c>
      <c r="C2445" s="130" t="s">
        <v>280</v>
      </c>
      <c r="D2445" s="156">
        <v>937.813720703125</v>
      </c>
      <c r="E2445" s="167">
        <v>937.74334716796875</v>
      </c>
    </row>
    <row r="2446" spans="1:5" ht="30">
      <c r="A2446" s="115" t="s">
        <v>4846</v>
      </c>
      <c r="B2446" s="125" t="s">
        <v>4847</v>
      </c>
      <c r="C2446" s="130"/>
      <c r="D2446" s="151">
        <v>1.3499332666397095</v>
      </c>
      <c r="E2446" s="162">
        <v>1.3498947620391846</v>
      </c>
    </row>
    <row r="2447" spans="1:5" ht="30">
      <c r="A2447" s="115" t="s">
        <v>4848</v>
      </c>
      <c r="B2447" s="125" t="s">
        <v>4849</v>
      </c>
      <c r="C2447" s="130" t="s">
        <v>2978</v>
      </c>
      <c r="D2447" s="151">
        <v>2.0727741718292236</v>
      </c>
      <c r="E2447" s="162">
        <v>2.069751501083374</v>
      </c>
    </row>
    <row r="2448" spans="1:5" ht="30">
      <c r="A2448" s="115" t="s">
        <v>4850</v>
      </c>
      <c r="B2448" s="125" t="s">
        <v>4851</v>
      </c>
      <c r="C2448" s="130" t="s">
        <v>285</v>
      </c>
      <c r="D2448" s="151">
        <v>2.1543846130371094</v>
      </c>
      <c r="E2448" s="162">
        <v>2.1543257236480713</v>
      </c>
    </row>
    <row r="2449" spans="1:5" ht="45">
      <c r="A2449" s="115" t="s">
        <v>4852</v>
      </c>
      <c r="B2449" s="125" t="s">
        <v>4853</v>
      </c>
      <c r="C2449" s="130" t="s">
        <v>3840</v>
      </c>
      <c r="D2449" s="158">
        <v>6.7587897181510925E-2</v>
      </c>
      <c r="E2449" s="169">
        <v>6.7582346498966217E-2</v>
      </c>
    </row>
    <row r="2450" spans="1:5" ht="45">
      <c r="A2450" s="115" t="s">
        <v>4854</v>
      </c>
      <c r="B2450" s="125" t="s">
        <v>4855</v>
      </c>
      <c r="C2450" s="130" t="s">
        <v>3843</v>
      </c>
      <c r="D2450" s="161">
        <v>2.8654805646510795E-5</v>
      </c>
      <c r="E2450" s="172">
        <v>2.8653228582697921E-5</v>
      </c>
    </row>
    <row r="2451" spans="1:5" ht="30">
      <c r="A2451" s="115" t="s">
        <v>4856</v>
      </c>
      <c r="B2451" s="125" t="s">
        <v>4857</v>
      </c>
      <c r="C2451" s="130" t="s">
        <v>50</v>
      </c>
      <c r="D2451" s="151">
        <v>7.369999885559082</v>
      </c>
      <c r="E2451" s="162">
        <v>7.3589444160461426</v>
      </c>
    </row>
    <row r="2452" spans="1:5" ht="30">
      <c r="A2452" s="115" t="s">
        <v>4858</v>
      </c>
      <c r="B2452" s="125" t="s">
        <v>4859</v>
      </c>
      <c r="C2452" s="130" t="s">
        <v>42</v>
      </c>
      <c r="D2452" s="156">
        <v>431.08233642578125</v>
      </c>
      <c r="E2452" s="167">
        <v>432.68130493164063</v>
      </c>
    </row>
    <row r="2453" spans="1:5" ht="30">
      <c r="A2453" s="115" t="s">
        <v>4860</v>
      </c>
      <c r="B2453" s="125" t="s">
        <v>4861</v>
      </c>
      <c r="C2453" s="130" t="s">
        <v>20</v>
      </c>
      <c r="D2453" s="151">
        <v>3.8846049308776855</v>
      </c>
      <c r="E2453" s="162">
        <v>3.8116607666015625</v>
      </c>
    </row>
    <row r="2454" spans="1:5" ht="30">
      <c r="A2454" s="115" t="s">
        <v>4862</v>
      </c>
      <c r="B2454" s="125" t="s">
        <v>4863</v>
      </c>
      <c r="C2454" s="130" t="s">
        <v>285</v>
      </c>
      <c r="D2454" s="151">
        <v>7.7077736854553223</v>
      </c>
      <c r="E2454" s="162">
        <v>7.7132987976074219</v>
      </c>
    </row>
    <row r="2455" spans="1:5" ht="30">
      <c r="A2455" s="115" t="s">
        <v>4864</v>
      </c>
      <c r="B2455" s="125" t="s">
        <v>4865</v>
      </c>
      <c r="C2455" s="130" t="s">
        <v>280</v>
      </c>
      <c r="D2455" s="153">
        <v>3334.366455078125</v>
      </c>
      <c r="E2455" s="164">
        <v>3337.777587890625</v>
      </c>
    </row>
    <row r="2456" spans="1:5" ht="30">
      <c r="A2456" s="115" t="s">
        <v>4866</v>
      </c>
      <c r="B2456" s="125" t="s">
        <v>4867</v>
      </c>
      <c r="C2456" s="130" t="s">
        <v>280</v>
      </c>
      <c r="D2456" s="156">
        <v>786.8778076171875</v>
      </c>
      <c r="E2456" s="167">
        <v>790.28924560546875</v>
      </c>
    </row>
    <row r="2457" spans="1:5" ht="30">
      <c r="A2457" s="115" t="s">
        <v>4868</v>
      </c>
      <c r="B2457" s="125" t="s">
        <v>4869</v>
      </c>
      <c r="C2457" s="130"/>
      <c r="D2457" s="151">
        <v>1.2766153812408447</v>
      </c>
      <c r="E2457" s="162">
        <v>1.2782752513885498</v>
      </c>
    </row>
    <row r="2458" spans="1:5" ht="30">
      <c r="A2458" s="115" t="s">
        <v>4870</v>
      </c>
      <c r="B2458" s="125" t="s">
        <v>4871</v>
      </c>
      <c r="C2458" s="130" t="s">
        <v>2978</v>
      </c>
      <c r="D2458" s="151">
        <v>2.286139965057373</v>
      </c>
      <c r="E2458" s="162">
        <v>2.2773475646972656</v>
      </c>
    </row>
    <row r="2459" spans="1:5" ht="30">
      <c r="A2459" s="115" t="s">
        <v>4872</v>
      </c>
      <c r="B2459" s="125" t="s">
        <v>4873</v>
      </c>
      <c r="C2459" s="130" t="s">
        <v>285</v>
      </c>
      <c r="D2459" s="151">
        <v>2.1168539524078369</v>
      </c>
      <c r="E2459" s="162">
        <v>2.1175415515899658</v>
      </c>
    </row>
    <row r="2460" spans="1:5" ht="45">
      <c r="A2460" s="115" t="s">
        <v>4874</v>
      </c>
      <c r="B2460" s="125" t="s">
        <v>4875</v>
      </c>
      <c r="C2460" s="130" t="s">
        <v>3840</v>
      </c>
      <c r="D2460" s="158">
        <v>5.8935277163982391E-2</v>
      </c>
      <c r="E2460" s="169">
        <v>5.9125564992427826E-2</v>
      </c>
    </row>
    <row r="2461" spans="1:5" ht="30">
      <c r="A2461" s="115" t="s">
        <v>4876</v>
      </c>
      <c r="B2461" s="125" t="s">
        <v>4877</v>
      </c>
      <c r="C2461" s="130" t="s">
        <v>3843</v>
      </c>
      <c r="D2461" s="161">
        <v>2.5738121621543542E-5</v>
      </c>
      <c r="E2461" s="172">
        <v>2.5804718461586162E-5</v>
      </c>
    </row>
    <row r="2462" spans="1:5" ht="45">
      <c r="A2462" s="115" t="s">
        <v>4878</v>
      </c>
      <c r="B2462" s="125" t="s">
        <v>4879</v>
      </c>
      <c r="C2462" s="130" t="s">
        <v>50</v>
      </c>
      <c r="D2462" s="151">
        <v>3.1500000953674316</v>
      </c>
      <c r="E2462" s="162">
        <v>3.1452751159667969</v>
      </c>
    </row>
    <row r="2463" spans="1:5" ht="45">
      <c r="A2463" s="115" t="s">
        <v>4880</v>
      </c>
      <c r="B2463" s="125" t="s">
        <v>4881</v>
      </c>
      <c r="C2463" s="130" t="s">
        <v>42</v>
      </c>
      <c r="D2463" s="156">
        <v>171.80131530761719</v>
      </c>
      <c r="E2463" s="167">
        <v>171.78694152832031</v>
      </c>
    </row>
    <row r="2464" spans="1:5" ht="45">
      <c r="A2464" s="115" t="s">
        <v>4882</v>
      </c>
      <c r="B2464" s="125" t="s">
        <v>4883</v>
      </c>
      <c r="C2464" s="130" t="s">
        <v>20</v>
      </c>
      <c r="D2464" s="151">
        <v>3.5998036861419678</v>
      </c>
      <c r="E2464" s="162">
        <v>3.5369651317596436</v>
      </c>
    </row>
    <row r="2465" spans="1:5" ht="45">
      <c r="A2465" s="115" t="s">
        <v>4884</v>
      </c>
      <c r="B2465" s="125" t="s">
        <v>4885</v>
      </c>
      <c r="C2465" s="130" t="s">
        <v>285</v>
      </c>
      <c r="D2465" s="151">
        <v>7.1615982055664063</v>
      </c>
      <c r="E2465" s="162">
        <v>7.1622757911682129</v>
      </c>
    </row>
    <row r="2466" spans="1:5" ht="45">
      <c r="A2466" s="115" t="s">
        <v>4886</v>
      </c>
      <c r="B2466" s="125" t="s">
        <v>4887</v>
      </c>
      <c r="C2466" s="130" t="s">
        <v>280</v>
      </c>
      <c r="D2466" s="154">
        <v>2806.53955078125</v>
      </c>
      <c r="E2466" s="165">
        <v>2806.53955078125</v>
      </c>
    </row>
    <row r="2467" spans="1:5" ht="45">
      <c r="A2467" s="115" t="s">
        <v>4888</v>
      </c>
      <c r="B2467" s="125" t="s">
        <v>4889</v>
      </c>
      <c r="C2467" s="130" t="s">
        <v>280</v>
      </c>
      <c r="D2467" s="156">
        <v>259.0509033203125</v>
      </c>
      <c r="E2467" s="167">
        <v>259.0509033203125</v>
      </c>
    </row>
    <row r="2468" spans="1:5" ht="45">
      <c r="A2468" s="115" t="s">
        <v>4890</v>
      </c>
      <c r="B2468" s="125" t="s">
        <v>4891</v>
      </c>
      <c r="C2468" s="130"/>
      <c r="D2468" s="151">
        <v>1.0367869138717651</v>
      </c>
      <c r="E2468" s="162">
        <v>1.0368163585662842</v>
      </c>
    </row>
    <row r="2469" spans="1:5" ht="45">
      <c r="A2469" s="115" t="s">
        <v>4892</v>
      </c>
      <c r="B2469" s="125" t="s">
        <v>4893</v>
      </c>
      <c r="C2469" s="130" t="s">
        <v>2978</v>
      </c>
      <c r="D2469" s="151">
        <v>1.5679969787597656</v>
      </c>
      <c r="E2469" s="162">
        <v>1.5656459331512451</v>
      </c>
    </row>
    <row r="2470" spans="1:5" ht="45">
      <c r="A2470" s="115" t="s">
        <v>4894</v>
      </c>
      <c r="B2470" s="125" t="s">
        <v>4895</v>
      </c>
      <c r="C2470" s="130" t="s">
        <v>285</v>
      </c>
      <c r="D2470" s="151">
        <v>2.1135199069976807</v>
      </c>
      <c r="E2470" s="162">
        <v>2.1132335662841797</v>
      </c>
    </row>
    <row r="2471" spans="1:5" ht="45">
      <c r="A2471" s="115" t="s">
        <v>4896</v>
      </c>
      <c r="B2471" s="125" t="s">
        <v>4897</v>
      </c>
      <c r="C2471" s="130" t="s">
        <v>3840</v>
      </c>
      <c r="D2471" s="158">
        <v>3.1376034021377563E-2</v>
      </c>
      <c r="E2471" s="169">
        <v>3.1373195350170135E-2</v>
      </c>
    </row>
    <row r="2472" spans="1:5" ht="45">
      <c r="A2472" s="115" t="s">
        <v>4898</v>
      </c>
      <c r="B2472" s="125" t="s">
        <v>4899</v>
      </c>
      <c r="C2472" s="130" t="s">
        <v>3843</v>
      </c>
      <c r="D2472" s="161">
        <v>1.4976793863752391E-5</v>
      </c>
      <c r="E2472" s="172">
        <v>1.4976380953157786E-5</v>
      </c>
    </row>
    <row r="2473" spans="1:5" ht="45">
      <c r="A2473" s="115" t="s">
        <v>4900</v>
      </c>
      <c r="B2473" s="125" t="s">
        <v>4901</v>
      </c>
      <c r="C2473" s="130" t="s">
        <v>50</v>
      </c>
      <c r="D2473" s="151">
        <v>1.3400000333786011</v>
      </c>
      <c r="E2473" s="162">
        <v>1.3379900455474854</v>
      </c>
    </row>
    <row r="2474" spans="1:5" ht="45">
      <c r="A2474" s="115" t="s">
        <v>4902</v>
      </c>
      <c r="B2474" s="125" t="s">
        <v>4903</v>
      </c>
      <c r="C2474" s="130" t="s">
        <v>42</v>
      </c>
      <c r="D2474" s="156">
        <v>109.38767242431641</v>
      </c>
      <c r="E2474" s="167">
        <v>109.37631225585937</v>
      </c>
    </row>
    <row r="2475" spans="1:5" ht="45">
      <c r="A2475" s="115" t="s">
        <v>4904</v>
      </c>
      <c r="B2475" s="125" t="s">
        <v>4905</v>
      </c>
      <c r="C2475" s="130" t="s">
        <v>20</v>
      </c>
      <c r="D2475" s="151">
        <v>4.1238932609558105</v>
      </c>
      <c r="E2475" s="162">
        <v>4.0519051551818848</v>
      </c>
    </row>
    <row r="2476" spans="1:5" ht="45">
      <c r="A2476" s="115" t="s">
        <v>4906</v>
      </c>
      <c r="B2476" s="125" t="s">
        <v>4907</v>
      </c>
      <c r="C2476" s="130" t="s">
        <v>285</v>
      </c>
      <c r="D2476" s="151">
        <v>7.2683439254760742</v>
      </c>
      <c r="E2476" s="162">
        <v>7.2690272331237793</v>
      </c>
    </row>
    <row r="2477" spans="1:5" ht="45">
      <c r="A2477" s="115" t="s">
        <v>4908</v>
      </c>
      <c r="B2477" s="125" t="s">
        <v>4909</v>
      </c>
      <c r="C2477" s="130" t="s">
        <v>280</v>
      </c>
      <c r="D2477" s="154">
        <v>2690.942626953125</v>
      </c>
      <c r="E2477" s="165">
        <v>2690.94384765625</v>
      </c>
    </row>
    <row r="2478" spans="1:5" ht="45">
      <c r="A2478" s="115" t="s">
        <v>4910</v>
      </c>
      <c r="B2478" s="125" t="s">
        <v>4911</v>
      </c>
      <c r="C2478" s="130" t="s">
        <v>280</v>
      </c>
      <c r="D2478" s="156">
        <v>143.45419311523437</v>
      </c>
      <c r="E2478" s="167">
        <v>143.45533752441406</v>
      </c>
    </row>
    <row r="2479" spans="1:5" ht="45">
      <c r="A2479" s="115" t="s">
        <v>4912</v>
      </c>
      <c r="B2479" s="125" t="s">
        <v>4913</v>
      </c>
      <c r="C2479" s="130"/>
      <c r="D2479" s="151">
        <v>1.0013103485107422</v>
      </c>
      <c r="E2479" s="162">
        <v>1.0013411045074463</v>
      </c>
    </row>
    <row r="2480" spans="1:5" ht="45">
      <c r="A2480" s="115" t="s">
        <v>4914</v>
      </c>
      <c r="B2480" s="125" t="s">
        <v>4915</v>
      </c>
      <c r="C2480" s="130" t="s">
        <v>2978</v>
      </c>
      <c r="D2480" s="158">
        <v>0.77311217784881592</v>
      </c>
      <c r="E2480" s="169">
        <v>0.77195477485656738</v>
      </c>
    </row>
    <row r="2481" spans="1:5" ht="45">
      <c r="A2481" s="115" t="s">
        <v>4916</v>
      </c>
      <c r="B2481" s="125" t="s">
        <v>4917</v>
      </c>
      <c r="C2481" s="130" t="s">
        <v>285</v>
      </c>
      <c r="D2481" s="151">
        <v>2.0591747760772705</v>
      </c>
      <c r="E2481" s="162">
        <v>2.0589292049407959</v>
      </c>
    </row>
    <row r="2482" spans="1:5" ht="45">
      <c r="A2482" s="115" t="s">
        <v>4918</v>
      </c>
      <c r="B2482" s="125" t="s">
        <v>4919</v>
      </c>
      <c r="C2482" s="130" t="s">
        <v>3840</v>
      </c>
      <c r="D2482" s="158">
        <v>2.5746656581759453E-2</v>
      </c>
      <c r="E2482" s="169">
        <v>2.5744205340743065E-2</v>
      </c>
    </row>
    <row r="2483" spans="1:5" ht="45">
      <c r="A2483" s="115" t="s">
        <v>4920</v>
      </c>
      <c r="B2483" s="125" t="s">
        <v>4921</v>
      </c>
      <c r="C2483" s="130" t="s">
        <v>3843</v>
      </c>
      <c r="D2483" s="161">
        <v>1.2608384167833719E-5</v>
      </c>
      <c r="E2483" s="172">
        <v>1.2608093129529152E-5</v>
      </c>
    </row>
    <row r="2484" spans="1:5" ht="45">
      <c r="A2484" s="115" t="s">
        <v>4922</v>
      </c>
      <c r="B2484" s="125" t="s">
        <v>4923</v>
      </c>
      <c r="C2484" s="130" t="s">
        <v>50</v>
      </c>
      <c r="D2484" s="158">
        <v>0.52999997138977051</v>
      </c>
      <c r="E2484" s="169">
        <v>0.52920502424240112</v>
      </c>
    </row>
    <row r="2485" spans="1:5" ht="45">
      <c r="A2485" s="115" t="s">
        <v>4924</v>
      </c>
      <c r="B2485" s="125" t="s">
        <v>4925</v>
      </c>
      <c r="C2485" s="130" t="s">
        <v>42</v>
      </c>
      <c r="D2485" s="152">
        <v>82.774955749511719</v>
      </c>
      <c r="E2485" s="163">
        <v>82.737213134765625</v>
      </c>
    </row>
    <row r="2486" spans="1:5" ht="45">
      <c r="A2486" s="115" t="s">
        <v>4926</v>
      </c>
      <c r="B2486" s="125" t="s">
        <v>4927</v>
      </c>
      <c r="C2486" s="130" t="s">
        <v>20</v>
      </c>
      <c r="D2486" s="151">
        <v>3.8333327770233154</v>
      </c>
      <c r="E2486" s="162">
        <v>3.7645180225372314</v>
      </c>
    </row>
    <row r="2487" spans="1:5" ht="45">
      <c r="A2487" s="115" t="s">
        <v>4928</v>
      </c>
      <c r="B2487" s="125" t="s">
        <v>4929</v>
      </c>
      <c r="C2487" s="130" t="s">
        <v>285</v>
      </c>
      <c r="D2487" s="151">
        <v>7.3805384635925293</v>
      </c>
      <c r="E2487" s="162">
        <v>7.3812260627746582</v>
      </c>
    </row>
    <row r="2488" spans="1:5" ht="45">
      <c r="A2488" s="115" t="s">
        <v>4930</v>
      </c>
      <c r="B2488" s="125" t="s">
        <v>4931</v>
      </c>
      <c r="C2488" s="130" t="s">
        <v>280</v>
      </c>
      <c r="D2488" s="154">
        <v>2579.077880859375</v>
      </c>
      <c r="E2488" s="165">
        <v>2579.085693359375</v>
      </c>
    </row>
    <row r="2489" spans="1:5" ht="45">
      <c r="A2489" s="115" t="s">
        <v>4932</v>
      </c>
      <c r="B2489" s="125" t="s">
        <v>4933</v>
      </c>
      <c r="C2489" s="130" t="s">
        <v>280</v>
      </c>
      <c r="D2489" s="152">
        <v>31.589300155639648</v>
      </c>
      <c r="E2489" s="163">
        <v>31.597249984741211</v>
      </c>
    </row>
    <row r="2490" spans="1:5" ht="45">
      <c r="A2490" s="115" t="s">
        <v>4934</v>
      </c>
      <c r="B2490" s="125" t="s">
        <v>4935</v>
      </c>
      <c r="C2490" s="130"/>
      <c r="D2490" s="158">
        <v>0.97020381689071655</v>
      </c>
      <c r="E2490" s="169">
        <v>0.97023576498031616</v>
      </c>
    </row>
    <row r="2491" spans="1:5" ht="45">
      <c r="A2491" s="115" t="s">
        <v>4936</v>
      </c>
      <c r="B2491" s="125" t="s">
        <v>4937</v>
      </c>
      <c r="C2491" s="130" t="s">
        <v>2978</v>
      </c>
      <c r="D2491" s="158">
        <v>0.3359484076499939</v>
      </c>
      <c r="E2491" s="169">
        <v>0.33546563982963562</v>
      </c>
    </row>
    <row r="2492" spans="1:5" ht="45">
      <c r="A2492" s="115" t="s">
        <v>4938</v>
      </c>
      <c r="B2492" s="125" t="s">
        <v>4939</v>
      </c>
      <c r="C2492" s="130" t="s">
        <v>285</v>
      </c>
      <c r="D2492" s="151">
        <v>4.1984047889709473</v>
      </c>
      <c r="E2492" s="162">
        <v>4.1983742713928223</v>
      </c>
    </row>
    <row r="2493" spans="1:5" ht="45">
      <c r="A2493" s="115" t="s">
        <v>4940</v>
      </c>
      <c r="B2493" s="125" t="s">
        <v>4941</v>
      </c>
      <c r="C2493" s="130" t="s">
        <v>3840</v>
      </c>
      <c r="D2493" s="158">
        <v>2.3135712370276451E-2</v>
      </c>
      <c r="E2493" s="169">
        <v>2.3132195696234703E-2</v>
      </c>
    </row>
    <row r="2494" spans="1:5" ht="45">
      <c r="A2494" s="115" t="s">
        <v>4942</v>
      </c>
      <c r="B2494" s="125" t="s">
        <v>4943</v>
      </c>
      <c r="C2494" s="130" t="s">
        <v>3843</v>
      </c>
      <c r="D2494" s="161">
        <v>1.1692299267451745E-5</v>
      </c>
      <c r="E2494" s="172">
        <v>1.1691025974869262E-5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29.025091171264648</v>
      </c>
    </row>
    <row r="2497" spans="1:5" ht="45">
      <c r="A2497" s="115" t="s">
        <v>4948</v>
      </c>
      <c r="B2497" s="125" t="s">
        <v>4949</v>
      </c>
      <c r="C2497" s="130" t="s">
        <v>20</v>
      </c>
      <c r="D2497" s="153">
        <v>4832.03173828125</v>
      </c>
      <c r="E2497" s="164">
        <v>4275.4716796875</v>
      </c>
    </row>
    <row r="2498" spans="1:5" ht="45">
      <c r="A2498" s="115" t="s">
        <v>4950</v>
      </c>
      <c r="B2498" s="125" t="s">
        <v>4951</v>
      </c>
      <c r="C2498" s="130" t="s">
        <v>285</v>
      </c>
      <c r="D2498" s="158">
        <v>0.36759141087532043</v>
      </c>
      <c r="E2498" s="169">
        <v>0.42328846454620361</v>
      </c>
    </row>
    <row r="2499" spans="1:5" ht="45">
      <c r="A2499" s="115" t="s">
        <v>4952</v>
      </c>
      <c r="B2499" s="125" t="s">
        <v>4953</v>
      </c>
      <c r="C2499" s="130" t="s">
        <v>280</v>
      </c>
      <c r="D2499" s="156">
        <v>104.97556304931641</v>
      </c>
      <c r="E2499" s="167">
        <v>121.69972229003906</v>
      </c>
    </row>
    <row r="2500" spans="1:5" ht="45">
      <c r="A2500" s="115" t="s">
        <v>4954</v>
      </c>
      <c r="B2500" s="125" t="s">
        <v>4955</v>
      </c>
      <c r="C2500" s="130" t="s">
        <v>280</v>
      </c>
      <c r="D2500" s="154">
        <v>-2442.512939453125</v>
      </c>
      <c r="E2500" s="165">
        <v>-2425.788818359375</v>
      </c>
    </row>
    <row r="2501" spans="1:5" ht="45">
      <c r="A2501" s="115" t="s">
        <v>4956</v>
      </c>
      <c r="B2501" s="125" t="s">
        <v>4957</v>
      </c>
      <c r="C2501" s="130"/>
      <c r="D2501" s="158">
        <v>-0.15648849308490753</v>
      </c>
      <c r="E2501" s="169">
        <v>-0.14900244772434235</v>
      </c>
    </row>
    <row r="2502" spans="1:5" ht="45">
      <c r="A2502" s="115" t="s">
        <v>4958</v>
      </c>
      <c r="B2502" s="125" t="s">
        <v>4959</v>
      </c>
      <c r="C2502" s="130" t="s">
        <v>2978</v>
      </c>
      <c r="D2502" s="156">
        <v>997.0946044921875</v>
      </c>
      <c r="E2502" s="167">
        <v>995.9949951171875</v>
      </c>
    </row>
    <row r="2503" spans="1:5" ht="45">
      <c r="A2503" s="115" t="s">
        <v>4960</v>
      </c>
      <c r="B2503" s="125" t="s">
        <v>4961</v>
      </c>
      <c r="C2503" s="130" t="s">
        <v>285</v>
      </c>
      <c r="D2503" s="151">
        <v>4.1791653633117676</v>
      </c>
      <c r="E2503" s="162">
        <v>4.1782240867614746</v>
      </c>
    </row>
    <row r="2504" spans="1:5" ht="45">
      <c r="A2504" s="115" t="s">
        <v>4962</v>
      </c>
      <c r="B2504" s="125" t="s">
        <v>4963</v>
      </c>
      <c r="C2504" s="130" t="s">
        <v>3840</v>
      </c>
      <c r="D2504" s="158">
        <v>0.60810327529907227</v>
      </c>
      <c r="E2504" s="169">
        <v>0.61413425207138062</v>
      </c>
    </row>
    <row r="2505" spans="1:5" ht="45">
      <c r="A2505" s="115" t="s">
        <v>4964</v>
      </c>
      <c r="B2505" s="125" t="s">
        <v>4965</v>
      </c>
      <c r="C2505" s="130" t="s">
        <v>3843</v>
      </c>
      <c r="D2505" s="159">
        <v>8.8855618378147483E-4</v>
      </c>
      <c r="E2505" s="170">
        <v>8.1317138392478228E-4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29.021734237670898</v>
      </c>
    </row>
    <row r="2508" spans="1:5" ht="30">
      <c r="A2508" s="115" t="s">
        <v>4970</v>
      </c>
      <c r="B2508" s="125" t="s">
        <v>4971</v>
      </c>
      <c r="C2508" s="130" t="s">
        <v>20</v>
      </c>
      <c r="D2508" s="153">
        <v>4832.03173828125</v>
      </c>
      <c r="E2508" s="164">
        <v>4275.4716796875</v>
      </c>
    </row>
    <row r="2509" spans="1:5" ht="30">
      <c r="A2509" s="115" t="s">
        <v>4972</v>
      </c>
      <c r="B2509" s="125" t="s">
        <v>4973</v>
      </c>
      <c r="C2509" s="130" t="s">
        <v>285</v>
      </c>
      <c r="D2509" s="158">
        <v>0.36755254864692688</v>
      </c>
      <c r="E2509" s="169">
        <v>0.42325195670127869</v>
      </c>
    </row>
    <row r="2510" spans="1:5" ht="30">
      <c r="A2510" s="115" t="s">
        <v>4974</v>
      </c>
      <c r="B2510" s="125" t="s">
        <v>4975</v>
      </c>
      <c r="C2510" s="130" t="s">
        <v>280</v>
      </c>
      <c r="D2510" s="156">
        <v>104.92928314208984</v>
      </c>
      <c r="E2510" s="167">
        <v>121.65372467041016</v>
      </c>
    </row>
    <row r="2511" spans="1:5" ht="30">
      <c r="A2511" s="115" t="s">
        <v>4976</v>
      </c>
      <c r="B2511" s="125" t="s">
        <v>4977</v>
      </c>
      <c r="C2511" s="130" t="s">
        <v>280</v>
      </c>
      <c r="D2511" s="154">
        <v>-2442.559326171875</v>
      </c>
      <c r="E2511" s="165">
        <v>-2425.834716796875</v>
      </c>
    </row>
    <row r="2512" spans="1:5" ht="30">
      <c r="A2512" s="115" t="s">
        <v>4978</v>
      </c>
      <c r="B2512" s="125" t="s">
        <v>4979</v>
      </c>
      <c r="C2512" s="130"/>
      <c r="D2512" s="158">
        <v>-0.13919307291507721</v>
      </c>
      <c r="E2512" s="169">
        <v>-0.13178147375583649</v>
      </c>
    </row>
    <row r="2513" spans="1:5" ht="30">
      <c r="A2513" s="115" t="s">
        <v>4980</v>
      </c>
      <c r="B2513" s="125" t="s">
        <v>4981</v>
      </c>
      <c r="C2513" s="130" t="s">
        <v>2978</v>
      </c>
      <c r="D2513" s="156">
        <v>997.07989501953125</v>
      </c>
      <c r="E2513" s="167">
        <v>995.98065185546875</v>
      </c>
    </row>
    <row r="2514" spans="1:5" ht="30">
      <c r="A2514" s="115" t="s">
        <v>4982</v>
      </c>
      <c r="B2514" s="125" t="s">
        <v>4983</v>
      </c>
      <c r="C2514" s="130" t="s">
        <v>285</v>
      </c>
      <c r="D2514" s="151">
        <v>4.1792683601379395</v>
      </c>
      <c r="E2514" s="162">
        <v>4.1783208847045898</v>
      </c>
    </row>
    <row r="2515" spans="1:5" ht="30">
      <c r="A2515" s="115" t="s">
        <v>4984</v>
      </c>
      <c r="B2515" s="125" t="s">
        <v>4985</v>
      </c>
      <c r="C2515" s="130" t="s">
        <v>3840</v>
      </c>
      <c r="D2515" s="158">
        <v>0.60807967185974121</v>
      </c>
      <c r="E2515" s="169">
        <v>0.61411106586456299</v>
      </c>
    </row>
    <row r="2516" spans="1:5" ht="30">
      <c r="A2516" s="115" t="s">
        <v>4986</v>
      </c>
      <c r="B2516" s="125" t="s">
        <v>4987</v>
      </c>
      <c r="C2516" s="130" t="s">
        <v>3843</v>
      </c>
      <c r="D2516" s="159">
        <v>8.8863220298662782E-4</v>
      </c>
      <c r="E2516" s="170">
        <v>8.1323395716026425E-4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29.025157928466797</v>
      </c>
    </row>
    <row r="2519" spans="1:5" ht="30">
      <c r="A2519" s="115" t="s">
        <v>4992</v>
      </c>
      <c r="B2519" s="125" t="s">
        <v>4993</v>
      </c>
      <c r="C2519" s="130" t="s">
        <v>20</v>
      </c>
      <c r="D2519" s="154">
        <v>2416.015869140625</v>
      </c>
      <c r="E2519" s="165">
        <v>2137.73583984375</v>
      </c>
    </row>
    <row r="2520" spans="1:5" ht="30">
      <c r="A2520" s="115" t="s">
        <v>4994</v>
      </c>
      <c r="B2520" s="125" t="s">
        <v>4995</v>
      </c>
      <c r="C2520" s="130" t="s">
        <v>285</v>
      </c>
      <c r="D2520" s="158">
        <v>0.36759054660797119</v>
      </c>
      <c r="E2520" s="169">
        <v>0.42328929901123047</v>
      </c>
    </row>
    <row r="2521" spans="1:5" ht="30">
      <c r="A2521" s="115" t="s">
        <v>4996</v>
      </c>
      <c r="B2521" s="125" t="s">
        <v>4997</v>
      </c>
      <c r="C2521" s="130" t="s">
        <v>280</v>
      </c>
      <c r="D2521" s="156">
        <v>104.97556304931641</v>
      </c>
      <c r="E2521" s="167">
        <v>121.69972229003906</v>
      </c>
    </row>
    <row r="2522" spans="1:5" ht="30">
      <c r="A2522" s="115" t="s">
        <v>4998</v>
      </c>
      <c r="B2522" s="125" t="s">
        <v>4999</v>
      </c>
      <c r="C2522" s="130" t="s">
        <v>280</v>
      </c>
      <c r="D2522" s="154">
        <v>-2442.512939453125</v>
      </c>
      <c r="E2522" s="165">
        <v>-2425.788818359375</v>
      </c>
    </row>
    <row r="2523" spans="1:5" ht="30">
      <c r="A2523" s="115" t="s">
        <v>5000</v>
      </c>
      <c r="B2523" s="125" t="s">
        <v>5001</v>
      </c>
      <c r="C2523" s="130"/>
      <c r="D2523" s="158">
        <v>-0.15648849308490753</v>
      </c>
      <c r="E2523" s="169">
        <v>-0.14900244772434235</v>
      </c>
    </row>
    <row r="2524" spans="1:5" ht="30">
      <c r="A2524" s="115" t="s">
        <v>5002</v>
      </c>
      <c r="B2524" s="125" t="s">
        <v>5003</v>
      </c>
      <c r="C2524" s="130" t="s">
        <v>2978</v>
      </c>
      <c r="D2524" s="156">
        <v>997.0946044921875</v>
      </c>
      <c r="E2524" s="167">
        <v>995.9949951171875</v>
      </c>
    </row>
    <row r="2525" spans="1:5" ht="30">
      <c r="A2525" s="115" t="s">
        <v>5004</v>
      </c>
      <c r="B2525" s="125" t="s">
        <v>5005</v>
      </c>
      <c r="C2525" s="130" t="s">
        <v>285</v>
      </c>
      <c r="D2525" s="151">
        <v>4.1791653633117676</v>
      </c>
      <c r="E2525" s="162">
        <v>4.1782240867614746</v>
      </c>
    </row>
    <row r="2526" spans="1:5" ht="30">
      <c r="A2526" s="115" t="s">
        <v>5006</v>
      </c>
      <c r="B2526" s="125" t="s">
        <v>5007</v>
      </c>
      <c r="C2526" s="130" t="s">
        <v>3840</v>
      </c>
      <c r="D2526" s="158">
        <v>0.60810315608978271</v>
      </c>
      <c r="E2526" s="169">
        <v>0.61413437128067017</v>
      </c>
    </row>
    <row r="2527" spans="1:5" ht="30">
      <c r="A2527" s="115" t="s">
        <v>5008</v>
      </c>
      <c r="B2527" s="125" t="s">
        <v>5009</v>
      </c>
      <c r="C2527" s="130" t="s">
        <v>3843</v>
      </c>
      <c r="D2527" s="159">
        <v>8.8855758076533675E-4</v>
      </c>
      <c r="E2527" s="170">
        <v>8.1317021977156401E-4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29.021734237670898</v>
      </c>
    </row>
    <row r="2530" spans="1:5" ht="30">
      <c r="A2530" s="115" t="s">
        <v>5014</v>
      </c>
      <c r="B2530" s="125" t="s">
        <v>5015</v>
      </c>
      <c r="C2530" s="130" t="s">
        <v>20</v>
      </c>
      <c r="D2530" s="154">
        <v>2416.015869140625</v>
      </c>
      <c r="E2530" s="165">
        <v>2137.73583984375</v>
      </c>
    </row>
    <row r="2531" spans="1:5" ht="30">
      <c r="A2531" s="115" t="s">
        <v>5016</v>
      </c>
      <c r="B2531" s="125" t="s">
        <v>5017</v>
      </c>
      <c r="C2531" s="130" t="s">
        <v>285</v>
      </c>
      <c r="D2531" s="158">
        <v>0.36755254864692688</v>
      </c>
      <c r="E2531" s="169">
        <v>0.42325195670127869</v>
      </c>
    </row>
    <row r="2532" spans="1:5" ht="30">
      <c r="A2532" s="115" t="s">
        <v>5018</v>
      </c>
      <c r="B2532" s="125" t="s">
        <v>5019</v>
      </c>
      <c r="C2532" s="130" t="s">
        <v>280</v>
      </c>
      <c r="D2532" s="156">
        <v>104.92928314208984</v>
      </c>
      <c r="E2532" s="167">
        <v>121.65372467041016</v>
      </c>
    </row>
    <row r="2533" spans="1:5" ht="30">
      <c r="A2533" s="115" t="s">
        <v>5020</v>
      </c>
      <c r="B2533" s="125" t="s">
        <v>5021</v>
      </c>
      <c r="C2533" s="130" t="s">
        <v>280</v>
      </c>
      <c r="D2533" s="154">
        <v>-2442.559326171875</v>
      </c>
      <c r="E2533" s="165">
        <v>-2425.834716796875</v>
      </c>
    </row>
    <row r="2534" spans="1:5" ht="30">
      <c r="A2534" s="115" t="s">
        <v>5022</v>
      </c>
      <c r="B2534" s="125" t="s">
        <v>5023</v>
      </c>
      <c r="C2534" s="130"/>
      <c r="D2534" s="158">
        <v>-0.13919307291507721</v>
      </c>
      <c r="E2534" s="169">
        <v>-0.13178147375583649</v>
      </c>
    </row>
    <row r="2535" spans="1:5" ht="30">
      <c r="A2535" s="115" t="s">
        <v>5024</v>
      </c>
      <c r="B2535" s="125" t="s">
        <v>5025</v>
      </c>
      <c r="C2535" s="130" t="s">
        <v>2978</v>
      </c>
      <c r="D2535" s="156">
        <v>997.07989501953125</v>
      </c>
      <c r="E2535" s="167">
        <v>995.98065185546875</v>
      </c>
    </row>
    <row r="2536" spans="1:5" ht="30">
      <c r="A2536" s="115" t="s">
        <v>5026</v>
      </c>
      <c r="B2536" s="125" t="s">
        <v>5027</v>
      </c>
      <c r="C2536" s="130" t="s">
        <v>285</v>
      </c>
      <c r="D2536" s="151">
        <v>4.1792683601379395</v>
      </c>
      <c r="E2536" s="162">
        <v>4.1783208847045898</v>
      </c>
    </row>
    <row r="2537" spans="1:5" ht="30">
      <c r="A2537" s="115" t="s">
        <v>5028</v>
      </c>
      <c r="B2537" s="125" t="s">
        <v>5029</v>
      </c>
      <c r="C2537" s="130" t="s">
        <v>3840</v>
      </c>
      <c r="D2537" s="158">
        <v>0.60807967185974121</v>
      </c>
      <c r="E2537" s="169">
        <v>0.61411106586456299</v>
      </c>
    </row>
    <row r="2538" spans="1:5" ht="30">
      <c r="A2538" s="115" t="s">
        <v>5030</v>
      </c>
      <c r="B2538" s="125" t="s">
        <v>5031</v>
      </c>
      <c r="C2538" s="130" t="s">
        <v>3843</v>
      </c>
      <c r="D2538" s="159">
        <v>8.8863220298662782E-4</v>
      </c>
      <c r="E2538" s="170">
        <v>8.1323395716026425E-4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29.025157928466797</v>
      </c>
    </row>
    <row r="2541" spans="1:5" ht="30">
      <c r="A2541" s="115" t="s">
        <v>5036</v>
      </c>
      <c r="B2541" s="125" t="s">
        <v>5037</v>
      </c>
      <c r="C2541" s="130" t="s">
        <v>20</v>
      </c>
      <c r="D2541" s="154">
        <v>2416.015869140625</v>
      </c>
      <c r="E2541" s="165">
        <v>2137.73583984375</v>
      </c>
    </row>
    <row r="2542" spans="1:5" ht="30">
      <c r="A2542" s="115" t="s">
        <v>5038</v>
      </c>
      <c r="B2542" s="125" t="s">
        <v>5039</v>
      </c>
      <c r="C2542" s="130" t="s">
        <v>285</v>
      </c>
      <c r="D2542" s="158">
        <v>0.36759054660797119</v>
      </c>
      <c r="E2542" s="169">
        <v>0.42328929901123047</v>
      </c>
    </row>
    <row r="2543" spans="1:5" ht="30">
      <c r="A2543" s="115" t="s">
        <v>5040</v>
      </c>
      <c r="B2543" s="125" t="s">
        <v>5041</v>
      </c>
      <c r="C2543" s="130" t="s">
        <v>280</v>
      </c>
      <c r="D2543" s="156">
        <v>104.97556304931641</v>
      </c>
      <c r="E2543" s="167">
        <v>121.69972229003906</v>
      </c>
    </row>
    <row r="2544" spans="1:5" ht="30">
      <c r="A2544" s="115" t="s">
        <v>5042</v>
      </c>
      <c r="B2544" s="125" t="s">
        <v>5043</v>
      </c>
      <c r="C2544" s="130" t="s">
        <v>280</v>
      </c>
      <c r="D2544" s="154">
        <v>-2442.512939453125</v>
      </c>
      <c r="E2544" s="165">
        <v>-2425.788818359375</v>
      </c>
    </row>
    <row r="2545" spans="1:5" ht="30">
      <c r="A2545" s="115" t="s">
        <v>5044</v>
      </c>
      <c r="B2545" s="125" t="s">
        <v>5045</v>
      </c>
      <c r="C2545" s="130"/>
      <c r="D2545" s="158">
        <v>-0.15648849308490753</v>
      </c>
      <c r="E2545" s="169">
        <v>-0.14900244772434235</v>
      </c>
    </row>
    <row r="2546" spans="1:5" ht="30">
      <c r="A2546" s="115" t="s">
        <v>5046</v>
      </c>
      <c r="B2546" s="125" t="s">
        <v>5047</v>
      </c>
      <c r="C2546" s="130" t="s">
        <v>2978</v>
      </c>
      <c r="D2546" s="156">
        <v>997.0946044921875</v>
      </c>
      <c r="E2546" s="167">
        <v>995.9949951171875</v>
      </c>
    </row>
    <row r="2547" spans="1:5" ht="30">
      <c r="A2547" s="115" t="s">
        <v>5048</v>
      </c>
      <c r="B2547" s="125" t="s">
        <v>5049</v>
      </c>
      <c r="C2547" s="130" t="s">
        <v>285</v>
      </c>
      <c r="D2547" s="151">
        <v>4.1791653633117676</v>
      </c>
      <c r="E2547" s="162">
        <v>4.1782240867614746</v>
      </c>
    </row>
    <row r="2548" spans="1:5" ht="30">
      <c r="A2548" s="115" t="s">
        <v>5050</v>
      </c>
      <c r="B2548" s="125" t="s">
        <v>5051</v>
      </c>
      <c r="C2548" s="130" t="s">
        <v>3840</v>
      </c>
      <c r="D2548" s="158">
        <v>0.60810315608978271</v>
      </c>
      <c r="E2548" s="169">
        <v>0.61413437128067017</v>
      </c>
    </row>
    <row r="2549" spans="1:5" ht="30">
      <c r="A2549" s="115" t="s">
        <v>5052</v>
      </c>
      <c r="B2549" s="125" t="s">
        <v>5053</v>
      </c>
      <c r="C2549" s="130" t="s">
        <v>3843</v>
      </c>
      <c r="D2549" s="159">
        <v>8.8855758076533675E-4</v>
      </c>
      <c r="E2549" s="170">
        <v>8.1317021977156401E-4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29.021734237670898</v>
      </c>
    </row>
    <row r="2552" spans="1:5" ht="30">
      <c r="A2552" s="115" t="s">
        <v>5058</v>
      </c>
      <c r="B2552" s="125" t="s">
        <v>5059</v>
      </c>
      <c r="C2552" s="130" t="s">
        <v>20</v>
      </c>
      <c r="D2552" s="154">
        <v>2416.015869140625</v>
      </c>
      <c r="E2552" s="165">
        <v>2137.73583984375</v>
      </c>
    </row>
    <row r="2553" spans="1:5" ht="30">
      <c r="A2553" s="115" t="s">
        <v>5060</v>
      </c>
      <c r="B2553" s="125" t="s">
        <v>5061</v>
      </c>
      <c r="C2553" s="130" t="s">
        <v>285</v>
      </c>
      <c r="D2553" s="158">
        <v>0.36755254864692688</v>
      </c>
      <c r="E2553" s="169">
        <v>0.42325195670127869</v>
      </c>
    </row>
    <row r="2554" spans="1:5" ht="30">
      <c r="A2554" s="115" t="s">
        <v>5062</v>
      </c>
      <c r="B2554" s="125" t="s">
        <v>5063</v>
      </c>
      <c r="C2554" s="130" t="s">
        <v>280</v>
      </c>
      <c r="D2554" s="156">
        <v>104.92928314208984</v>
      </c>
      <c r="E2554" s="167">
        <v>121.65372467041016</v>
      </c>
    </row>
    <row r="2555" spans="1:5" ht="30">
      <c r="A2555" s="115" t="s">
        <v>5064</v>
      </c>
      <c r="B2555" s="125" t="s">
        <v>5065</v>
      </c>
      <c r="C2555" s="130" t="s">
        <v>280</v>
      </c>
      <c r="D2555" s="154">
        <v>-2442.559326171875</v>
      </c>
      <c r="E2555" s="165">
        <v>-2425.834716796875</v>
      </c>
    </row>
    <row r="2556" spans="1:5" ht="30">
      <c r="A2556" s="115" t="s">
        <v>5066</v>
      </c>
      <c r="B2556" s="125" t="s">
        <v>5067</v>
      </c>
      <c r="C2556" s="130"/>
      <c r="D2556" s="158">
        <v>-0.13919307291507721</v>
      </c>
      <c r="E2556" s="169">
        <v>-0.13178147375583649</v>
      </c>
    </row>
    <row r="2557" spans="1:5" ht="30">
      <c r="A2557" s="115" t="s">
        <v>5068</v>
      </c>
      <c r="B2557" s="125" t="s">
        <v>5069</v>
      </c>
      <c r="C2557" s="130" t="s">
        <v>2978</v>
      </c>
      <c r="D2557" s="156">
        <v>997.07989501953125</v>
      </c>
      <c r="E2557" s="167">
        <v>995.98065185546875</v>
      </c>
    </row>
    <row r="2558" spans="1:5" ht="30">
      <c r="A2558" s="115" t="s">
        <v>5070</v>
      </c>
      <c r="B2558" s="125" t="s">
        <v>5071</v>
      </c>
      <c r="C2558" s="130" t="s">
        <v>285</v>
      </c>
      <c r="D2558" s="151">
        <v>4.1792683601379395</v>
      </c>
      <c r="E2558" s="162">
        <v>4.1783208847045898</v>
      </c>
    </row>
    <row r="2559" spans="1:5" ht="30">
      <c r="A2559" s="115" t="s">
        <v>5072</v>
      </c>
      <c r="B2559" s="125" t="s">
        <v>5073</v>
      </c>
      <c r="C2559" s="130" t="s">
        <v>3840</v>
      </c>
      <c r="D2559" s="158">
        <v>0.60807967185974121</v>
      </c>
      <c r="E2559" s="169">
        <v>0.61411106586456299</v>
      </c>
    </row>
    <row r="2560" spans="1:5" ht="30">
      <c r="A2560" s="115" t="s">
        <v>5074</v>
      </c>
      <c r="B2560" s="125" t="s">
        <v>5075</v>
      </c>
      <c r="C2560" s="130" t="s">
        <v>3843</v>
      </c>
      <c r="D2560" s="159">
        <v>8.8863220298662782E-4</v>
      </c>
      <c r="E2560" s="170">
        <v>8.1323395716026425E-4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98.300559997558594</v>
      </c>
      <c r="E2563" s="163">
        <v>96.78033447265625</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98.300559997558594</v>
      </c>
      <c r="E2574" s="163">
        <v>96.78033447265625</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94.345489501953125</v>
      </c>
      <c r="E2585" s="163">
        <v>92.698600769042969</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94.345489501953125</v>
      </c>
      <c r="E2596" s="163">
        <v>92.698600769042969</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94.345489501953125</v>
      </c>
      <c r="E2607" s="163">
        <v>92.698600769042969</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55.184963226318359</v>
      </c>
      <c r="E2617" s="163">
        <v>55.197879791259766</v>
      </c>
    </row>
    <row r="2618" spans="1:5" ht="45">
      <c r="A2618" s="115" t="s">
        <v>5190</v>
      </c>
      <c r="B2618" s="125" t="s">
        <v>5191</v>
      </c>
      <c r="C2618" s="130" t="s">
        <v>20</v>
      </c>
      <c r="D2618" s="152">
        <v>94.345489501953125</v>
      </c>
      <c r="E2618" s="163">
        <v>92.698600769042969</v>
      </c>
    </row>
    <row r="2619" spans="1:5" ht="45">
      <c r="A2619" s="115" t="s">
        <v>5192</v>
      </c>
      <c r="B2619" s="125" t="s">
        <v>5193</v>
      </c>
      <c r="C2619" s="130" t="s">
        <v>285</v>
      </c>
      <c r="D2619" s="158">
        <v>0.76974606513977051</v>
      </c>
      <c r="E2619" s="169">
        <v>0.76991033554077148</v>
      </c>
    </row>
    <row r="2620" spans="1:5" ht="45">
      <c r="A2620" s="115" t="s">
        <v>5194</v>
      </c>
      <c r="B2620" s="125" t="s">
        <v>5195</v>
      </c>
      <c r="C2620" s="130" t="s">
        <v>280</v>
      </c>
      <c r="D2620" s="156">
        <v>231.99443054199219</v>
      </c>
      <c r="E2620" s="167">
        <v>232.04837036132812</v>
      </c>
    </row>
    <row r="2621" spans="1:5" ht="45">
      <c r="A2621" s="115" t="s">
        <v>5196</v>
      </c>
      <c r="B2621" s="125" t="s">
        <v>5197</v>
      </c>
      <c r="C2621" s="130" t="s">
        <v>280</v>
      </c>
      <c r="D2621" s="154">
        <v>-2315.494140625</v>
      </c>
      <c r="E2621" s="165">
        <v>-2315.440185546875</v>
      </c>
    </row>
    <row r="2622" spans="1:5" ht="60">
      <c r="A2622" s="115" t="s">
        <v>5198</v>
      </c>
      <c r="B2622" s="125" t="s">
        <v>5199</v>
      </c>
      <c r="C2622" s="130"/>
      <c r="D2622" s="158">
        <v>-0.2848459780216217</v>
      </c>
      <c r="E2622" s="169">
        <v>-0.28481882810592651</v>
      </c>
    </row>
    <row r="2623" spans="1:5" ht="45">
      <c r="A2623" s="115" t="s">
        <v>5200</v>
      </c>
      <c r="B2623" s="125" t="s">
        <v>5201</v>
      </c>
      <c r="C2623" s="130" t="s">
        <v>2978</v>
      </c>
      <c r="D2623" s="156">
        <v>986.1300048828125</v>
      </c>
      <c r="E2623" s="167">
        <v>986.123779296875</v>
      </c>
    </row>
    <row r="2624" spans="1:5" ht="60">
      <c r="A2624" s="115" t="s">
        <v>5202</v>
      </c>
      <c r="B2624" s="125" t="s">
        <v>5203</v>
      </c>
      <c r="C2624" s="130" t="s">
        <v>285</v>
      </c>
      <c r="D2624" s="151">
        <v>4.179964542388916</v>
      </c>
      <c r="E2624" s="162">
        <v>4.179969310760498</v>
      </c>
    </row>
    <row r="2625" spans="1:5" ht="60">
      <c r="A2625" s="115" t="s">
        <v>5204</v>
      </c>
      <c r="B2625" s="125" t="s">
        <v>5205</v>
      </c>
      <c r="C2625" s="130" t="s">
        <v>3840</v>
      </c>
      <c r="D2625" s="158">
        <v>0.6471560001373291</v>
      </c>
      <c r="E2625" s="169">
        <v>0.64716935157775879</v>
      </c>
    </row>
    <row r="2626" spans="1:5" ht="60">
      <c r="A2626" s="115" t="s">
        <v>5206</v>
      </c>
      <c r="B2626" s="125" t="s">
        <v>5207</v>
      </c>
      <c r="C2626" s="130" t="s">
        <v>3843</v>
      </c>
      <c r="D2626" s="159">
        <v>5.0247914623469114E-4</v>
      </c>
      <c r="E2626" s="170">
        <v>5.0237675895914435E-4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93.285865783691406</v>
      </c>
      <c r="E2629" s="163">
        <v>91.657890319824219</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28.649999618530273</v>
      </c>
      <c r="E2638" s="163">
        <v>28.607023239135742</v>
      </c>
    </row>
    <row r="2639" spans="1:5" ht="60">
      <c r="A2639" s="115" t="s">
        <v>5232</v>
      </c>
      <c r="B2639" s="125" t="s">
        <v>5233</v>
      </c>
      <c r="C2639" s="130" t="s">
        <v>42</v>
      </c>
      <c r="D2639" s="156">
        <v>179.63670349121094</v>
      </c>
      <c r="E2639" s="167">
        <v>179.63667297363281</v>
      </c>
    </row>
    <row r="2640" spans="1:5" ht="45">
      <c r="A2640" s="115" t="s">
        <v>5234</v>
      </c>
      <c r="B2640" s="125" t="s">
        <v>5235</v>
      </c>
      <c r="C2640" s="130" t="s">
        <v>20</v>
      </c>
      <c r="D2640" s="151">
        <v>8.6161012649536133</v>
      </c>
      <c r="E2640" s="162">
        <v>8.482844352722168</v>
      </c>
    </row>
    <row r="2641" spans="1:5" ht="45">
      <c r="A2641" s="115" t="s">
        <v>5236</v>
      </c>
      <c r="B2641" s="125" t="s">
        <v>5237</v>
      </c>
      <c r="C2641" s="130" t="s">
        <v>285</v>
      </c>
      <c r="D2641" s="151">
        <v>2.1334609985351562</v>
      </c>
      <c r="E2641" s="162">
        <v>2.1334667205810547</v>
      </c>
    </row>
    <row r="2642" spans="1:5" ht="45">
      <c r="A2642" s="115" t="s">
        <v>5238</v>
      </c>
      <c r="B2642" s="125" t="s">
        <v>5239</v>
      </c>
      <c r="C2642" s="130" t="s">
        <v>280</v>
      </c>
      <c r="D2642" s="156">
        <v>762.44891357421875</v>
      </c>
      <c r="E2642" s="167">
        <v>762.4466552734375</v>
      </c>
    </row>
    <row r="2643" spans="1:5" ht="45">
      <c r="A2643" s="115" t="s">
        <v>5240</v>
      </c>
      <c r="B2643" s="125" t="s">
        <v>5241</v>
      </c>
      <c r="C2643" s="130" t="s">
        <v>280</v>
      </c>
      <c r="D2643" s="154">
        <v>-1785.0396728515625</v>
      </c>
      <c r="E2643" s="165">
        <v>-1785.0418701171875</v>
      </c>
    </row>
    <row r="2644" spans="1:5" ht="60">
      <c r="A2644" s="115" t="s">
        <v>5242</v>
      </c>
      <c r="B2644" s="125" t="s">
        <v>5243</v>
      </c>
      <c r="C2644" s="130"/>
      <c r="D2644" s="158">
        <v>-0.12949058413505554</v>
      </c>
      <c r="E2644" s="169">
        <v>-0.12925025820732117</v>
      </c>
    </row>
    <row r="2645" spans="1:5" ht="45">
      <c r="A2645" s="115" t="s">
        <v>5244</v>
      </c>
      <c r="B2645" s="125" t="s">
        <v>5245</v>
      </c>
      <c r="C2645" s="130" t="s">
        <v>2978</v>
      </c>
      <c r="D2645" s="156">
        <v>888.671142578125</v>
      </c>
      <c r="E2645" s="167">
        <v>888.6683349609375</v>
      </c>
    </row>
    <row r="2646" spans="1:5" ht="60">
      <c r="A2646" s="115" t="s">
        <v>5246</v>
      </c>
      <c r="B2646" s="125" t="s">
        <v>5247</v>
      </c>
      <c r="C2646" s="130" t="s">
        <v>285</v>
      </c>
      <c r="D2646" s="151">
        <v>4.3976645469665527</v>
      </c>
      <c r="E2646" s="162">
        <v>4.3976831436157227</v>
      </c>
    </row>
    <row r="2647" spans="1:5" ht="60">
      <c r="A2647" s="115" t="s">
        <v>5248</v>
      </c>
      <c r="B2647" s="125" t="s">
        <v>5249</v>
      </c>
      <c r="C2647" s="130" t="s">
        <v>3840</v>
      </c>
      <c r="D2647" s="158">
        <v>0.67674422264099121</v>
      </c>
      <c r="E2647" s="169">
        <v>0.67674094438552856</v>
      </c>
    </row>
    <row r="2648" spans="1:5" ht="60">
      <c r="A2648" s="115" t="s">
        <v>5250</v>
      </c>
      <c r="B2648" s="125" t="s">
        <v>5251</v>
      </c>
      <c r="C2648" s="130" t="s">
        <v>3843</v>
      </c>
      <c r="D2648" s="159">
        <v>1.5020111459307373E-4</v>
      </c>
      <c r="E2648" s="170">
        <v>1.5020006685517728E-4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2">
        <v>11.470457077026367</v>
      </c>
      <c r="E2651" s="163">
        <v>11.293474197387695</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3.1500000953674316</v>
      </c>
      <c r="E2660" s="162">
        <v>3.1452751159667969</v>
      </c>
    </row>
    <row r="2661" spans="1:5" ht="60">
      <c r="A2661" s="115" t="s">
        <v>5276</v>
      </c>
      <c r="B2661" s="125" t="s">
        <v>5277</v>
      </c>
      <c r="C2661" s="130" t="s">
        <v>42</v>
      </c>
      <c r="D2661" s="156">
        <v>110.60654449462891</v>
      </c>
      <c r="E2661" s="167">
        <v>110.60651397705078</v>
      </c>
    </row>
    <row r="2662" spans="1:5" ht="45">
      <c r="A2662" s="115" t="s">
        <v>5278</v>
      </c>
      <c r="B2662" s="125" t="s">
        <v>5279</v>
      </c>
      <c r="C2662" s="130" t="s">
        <v>20</v>
      </c>
      <c r="D2662" s="151">
        <v>3.5998036861419678</v>
      </c>
      <c r="E2662" s="162">
        <v>3.5369651317596436</v>
      </c>
    </row>
    <row r="2663" spans="1:5" ht="45">
      <c r="A2663" s="115" t="s">
        <v>5280</v>
      </c>
      <c r="B2663" s="125" t="s">
        <v>5281</v>
      </c>
      <c r="C2663" s="130" t="s">
        <v>285</v>
      </c>
      <c r="D2663" s="151">
        <v>1.4252158403396606</v>
      </c>
      <c r="E2663" s="162">
        <v>1.4252160787582397</v>
      </c>
    </row>
    <row r="2664" spans="1:5" ht="45">
      <c r="A2664" s="115" t="s">
        <v>5282</v>
      </c>
      <c r="B2664" s="125" t="s">
        <v>5283</v>
      </c>
      <c r="C2664" s="130" t="s">
        <v>280</v>
      </c>
      <c r="D2664" s="156">
        <v>464.030517578125</v>
      </c>
      <c r="E2664" s="167">
        <v>464.03024291992187</v>
      </c>
    </row>
    <row r="2665" spans="1:5" ht="45">
      <c r="A2665" s="115" t="s">
        <v>5284</v>
      </c>
      <c r="B2665" s="125" t="s">
        <v>5285</v>
      </c>
      <c r="C2665" s="130" t="s">
        <v>280</v>
      </c>
      <c r="D2665" s="154">
        <v>-2083.4580078125</v>
      </c>
      <c r="E2665" s="165">
        <v>-2083.458251953125</v>
      </c>
    </row>
    <row r="2666" spans="1:5" ht="60">
      <c r="A2666" s="115" t="s">
        <v>5286</v>
      </c>
      <c r="B2666" s="125" t="s">
        <v>5287</v>
      </c>
      <c r="C2666" s="130"/>
      <c r="D2666" s="158">
        <v>-4.8449408262968063E-2</v>
      </c>
      <c r="E2666" s="169">
        <v>-4.8343650996685028E-2</v>
      </c>
    </row>
    <row r="2667" spans="1:5" ht="45">
      <c r="A2667" s="115" t="s">
        <v>5288</v>
      </c>
      <c r="B2667" s="125" t="s">
        <v>5289</v>
      </c>
      <c r="C2667" s="130" t="s">
        <v>2978</v>
      </c>
      <c r="D2667" s="156">
        <v>950.60400390625</v>
      </c>
      <c r="E2667" s="167">
        <v>950.603759765625</v>
      </c>
    </row>
    <row r="2668" spans="1:5" ht="60">
      <c r="A2668" s="115" t="s">
        <v>5290</v>
      </c>
      <c r="B2668" s="125" t="s">
        <v>5291</v>
      </c>
      <c r="C2668" s="130" t="s">
        <v>285</v>
      </c>
      <c r="D2668" s="151">
        <v>4.2290029525756836</v>
      </c>
      <c r="E2668" s="162">
        <v>4.22900390625</v>
      </c>
    </row>
    <row r="2669" spans="1:5" ht="60">
      <c r="A2669" s="115" t="s">
        <v>5292</v>
      </c>
      <c r="B2669" s="125" t="s">
        <v>5293</v>
      </c>
      <c r="C2669" s="130" t="s">
        <v>3840</v>
      </c>
      <c r="D2669" s="158">
        <v>0.68210119009017944</v>
      </c>
      <c r="E2669" s="169">
        <v>0.68210089206695557</v>
      </c>
    </row>
    <row r="2670" spans="1:5" ht="60">
      <c r="A2670" s="115" t="s">
        <v>5294</v>
      </c>
      <c r="B2670" s="125" t="s">
        <v>5295</v>
      </c>
      <c r="C2670" s="130" t="s">
        <v>3843</v>
      </c>
      <c r="D2670" s="159">
        <v>2.5352943339385092E-4</v>
      </c>
      <c r="E2670" s="170">
        <v>2.5352937518619001E-4</v>
      </c>
    </row>
    <row r="2671" spans="1:5" ht="45">
      <c r="A2671" s="115" t="s">
        <v>5296</v>
      </c>
      <c r="B2671" s="125" t="s">
        <v>5297</v>
      </c>
      <c r="C2671" s="130" t="s">
        <v>50</v>
      </c>
      <c r="D2671" s="151">
        <v>1.3400000333786011</v>
      </c>
      <c r="E2671" s="162">
        <v>1.3379900455474854</v>
      </c>
    </row>
    <row r="2672" spans="1:5" ht="60">
      <c r="A2672" s="115" t="s">
        <v>5298</v>
      </c>
      <c r="B2672" s="125" t="s">
        <v>5299</v>
      </c>
      <c r="C2672" s="130" t="s">
        <v>42</v>
      </c>
      <c r="D2672" s="152">
        <v>85.371597290039062</v>
      </c>
      <c r="E2672" s="163">
        <v>85.371627807617188</v>
      </c>
    </row>
    <row r="2673" spans="1:5" ht="45">
      <c r="A2673" s="115" t="s">
        <v>5300</v>
      </c>
      <c r="B2673" s="125" t="s">
        <v>5301</v>
      </c>
      <c r="C2673" s="130" t="s">
        <v>20</v>
      </c>
      <c r="D2673" s="151">
        <v>7.7236933708190918</v>
      </c>
      <c r="E2673" s="162">
        <v>7.5888686180114746</v>
      </c>
    </row>
    <row r="2674" spans="1:5" ht="45">
      <c r="A2674" s="115" t="s">
        <v>5302</v>
      </c>
      <c r="B2674" s="125" t="s">
        <v>5303</v>
      </c>
      <c r="C2674" s="130" t="s">
        <v>285</v>
      </c>
      <c r="D2674" s="151">
        <v>1.1387042999267578</v>
      </c>
      <c r="E2674" s="162">
        <v>1.1387048959732056</v>
      </c>
    </row>
    <row r="2675" spans="1:5" ht="45">
      <c r="A2675" s="115" t="s">
        <v>5304</v>
      </c>
      <c r="B2675" s="125" t="s">
        <v>5305</v>
      </c>
      <c r="C2675" s="130" t="s">
        <v>280</v>
      </c>
      <c r="D2675" s="156">
        <v>357.5714111328125</v>
      </c>
      <c r="E2675" s="167">
        <v>357.5714111328125</v>
      </c>
    </row>
    <row r="2676" spans="1:5" ht="45">
      <c r="A2676" s="115" t="s">
        <v>5306</v>
      </c>
      <c r="B2676" s="125" t="s">
        <v>5307</v>
      </c>
      <c r="C2676" s="130" t="s">
        <v>280</v>
      </c>
      <c r="D2676" s="154">
        <v>-2189.917236328125</v>
      </c>
      <c r="E2676" s="165">
        <v>-2189.917236328125</v>
      </c>
    </row>
    <row r="2677" spans="1:5" ht="60">
      <c r="A2677" s="115" t="s">
        <v>5308</v>
      </c>
      <c r="B2677" s="125" t="s">
        <v>5309</v>
      </c>
      <c r="C2677" s="130"/>
      <c r="D2677" s="158">
        <v>-4.2647011578083038E-2</v>
      </c>
      <c r="E2677" s="169">
        <v>-4.2561173439025879E-2</v>
      </c>
    </row>
    <row r="2678" spans="1:5" ht="45">
      <c r="A2678" s="115" t="s">
        <v>5310</v>
      </c>
      <c r="B2678" s="125" t="s">
        <v>5311</v>
      </c>
      <c r="C2678" s="130" t="s">
        <v>2978</v>
      </c>
      <c r="D2678" s="156">
        <v>968.43243408203125</v>
      </c>
      <c r="E2678" s="167">
        <v>968.43231201171875</v>
      </c>
    </row>
    <row r="2679" spans="1:5" ht="60">
      <c r="A2679" s="115" t="s">
        <v>5312</v>
      </c>
      <c r="B2679" s="125" t="s">
        <v>5313</v>
      </c>
      <c r="C2679" s="130" t="s">
        <v>285</v>
      </c>
      <c r="D2679" s="151">
        <v>4.2003903388977051</v>
      </c>
      <c r="E2679" s="162">
        <v>4.2003908157348633</v>
      </c>
    </row>
    <row r="2680" spans="1:5" ht="60">
      <c r="A2680" s="115" t="s">
        <v>5314</v>
      </c>
      <c r="B2680" s="125" t="s">
        <v>5315</v>
      </c>
      <c r="C2680" s="130" t="s">
        <v>3840</v>
      </c>
      <c r="D2680" s="158">
        <v>0.67096424102783203</v>
      </c>
      <c r="E2680" s="169">
        <v>0.67096418142318726</v>
      </c>
    </row>
    <row r="2681" spans="1:5" ht="60">
      <c r="A2681" s="115" t="s">
        <v>5316</v>
      </c>
      <c r="B2681" s="125" t="s">
        <v>5317</v>
      </c>
      <c r="C2681" s="130" t="s">
        <v>3843</v>
      </c>
      <c r="D2681" s="159">
        <v>3.3237150637432933E-4</v>
      </c>
      <c r="E2681" s="170">
        <v>3.3237130264751613E-4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39.041568756103516</v>
      </c>
    </row>
    <row r="2684" spans="1:5" ht="45">
      <c r="A2684" s="115" t="s">
        <v>5322</v>
      </c>
      <c r="B2684" s="125" t="s">
        <v>5323</v>
      </c>
      <c r="C2684" s="130" t="s">
        <v>20</v>
      </c>
      <c r="D2684" s="153">
        <v>4832.03173828125</v>
      </c>
      <c r="E2684" s="164">
        <v>4275.4716796875</v>
      </c>
    </row>
    <row r="2685" spans="1:5" ht="45">
      <c r="A2685" s="115" t="s">
        <v>5324</v>
      </c>
      <c r="B2685" s="125" t="s">
        <v>5325</v>
      </c>
      <c r="C2685" s="130" t="s">
        <v>285</v>
      </c>
      <c r="D2685" s="158">
        <v>0.49217155575752258</v>
      </c>
      <c r="E2685" s="169">
        <v>0.55958461761474609</v>
      </c>
    </row>
    <row r="2686" spans="1:5" ht="45">
      <c r="A2686" s="115" t="s">
        <v>5326</v>
      </c>
      <c r="B2686" s="125" t="s">
        <v>5327</v>
      </c>
      <c r="C2686" s="130" t="s">
        <v>280</v>
      </c>
      <c r="D2686" s="156">
        <v>142.66191101074219</v>
      </c>
      <c r="E2686" s="167">
        <v>163.55058288574219</v>
      </c>
    </row>
    <row r="2687" spans="1:5" ht="45">
      <c r="A2687" s="115" t="s">
        <v>5328</v>
      </c>
      <c r="B2687" s="125" t="s">
        <v>5329</v>
      </c>
      <c r="C2687" s="130" t="s">
        <v>280</v>
      </c>
      <c r="D2687" s="154">
        <v>-2404.82666015625</v>
      </c>
      <c r="E2687" s="165">
        <v>-2383.93798828125</v>
      </c>
    </row>
    <row r="2688" spans="1:5" ht="45">
      <c r="A2688" s="115" t="s">
        <v>5330</v>
      </c>
      <c r="B2688" s="125" t="s">
        <v>5331</v>
      </c>
      <c r="C2688" s="130"/>
      <c r="D2688" s="158">
        <v>-0.12247148156166077</v>
      </c>
      <c r="E2688" s="169">
        <v>-0.11321446299552917</v>
      </c>
    </row>
    <row r="2689" spans="1:5" ht="45">
      <c r="A2689" s="115" t="s">
        <v>5332</v>
      </c>
      <c r="B2689" s="125" t="s">
        <v>5333</v>
      </c>
      <c r="C2689" s="130" t="s">
        <v>2978</v>
      </c>
      <c r="D2689" s="156">
        <v>994.400146484375</v>
      </c>
      <c r="E2689" s="167">
        <v>992.62445068359375</v>
      </c>
    </row>
    <row r="2690" spans="1:5" ht="45">
      <c r="A2690" s="115" t="s">
        <v>5334</v>
      </c>
      <c r="B2690" s="125" t="s">
        <v>5335</v>
      </c>
      <c r="C2690" s="130" t="s">
        <v>285</v>
      </c>
      <c r="D2690" s="151">
        <v>4.1779656410217285</v>
      </c>
      <c r="E2690" s="162">
        <v>4.1783008575439453</v>
      </c>
    </row>
    <row r="2691" spans="1:5" ht="45">
      <c r="A2691" s="115" t="s">
        <v>5336</v>
      </c>
      <c r="B2691" s="125" t="s">
        <v>5337</v>
      </c>
      <c r="C2691" s="130" t="s">
        <v>3840</v>
      </c>
      <c r="D2691" s="158">
        <v>0.62126356363296509</v>
      </c>
      <c r="E2691" s="169">
        <v>0.62792617082595825</v>
      </c>
    </row>
    <row r="2692" spans="1:5" ht="45">
      <c r="A2692" s="115" t="s">
        <v>5338</v>
      </c>
      <c r="B2692" s="125" t="s">
        <v>5339</v>
      </c>
      <c r="C2692" s="130" t="s">
        <v>3843</v>
      </c>
      <c r="D2692" s="159">
        <v>7.322874735109508E-4</v>
      </c>
      <c r="E2692" s="170">
        <v>6.6407659323886037E-4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54.318702697753906</v>
      </c>
      <c r="E2694" s="163">
        <v>54.318874359130859</v>
      </c>
    </row>
    <row r="2695" spans="1:5" ht="30">
      <c r="A2695" s="115" t="s">
        <v>5344</v>
      </c>
      <c r="B2695" s="125" t="s">
        <v>5345</v>
      </c>
      <c r="C2695" s="130" t="s">
        <v>20</v>
      </c>
      <c r="D2695" s="152">
        <v>94.345489501953125</v>
      </c>
      <c r="E2695" s="163">
        <v>92.698600769042969</v>
      </c>
    </row>
    <row r="2696" spans="1:5" ht="30">
      <c r="A2696" s="115" t="s">
        <v>5346</v>
      </c>
      <c r="B2696" s="125" t="s">
        <v>5347</v>
      </c>
      <c r="C2696" s="130" t="s">
        <v>285</v>
      </c>
      <c r="D2696" s="158">
        <v>0.75927162170410156</v>
      </c>
      <c r="E2696" s="169">
        <v>0.75927388668060303</v>
      </c>
    </row>
    <row r="2697" spans="1:5" ht="30">
      <c r="A2697" s="115" t="s">
        <v>5348</v>
      </c>
      <c r="B2697" s="125" t="s">
        <v>5349</v>
      </c>
      <c r="C2697" s="130" t="s">
        <v>280</v>
      </c>
      <c r="D2697" s="156">
        <v>227.39198303222656</v>
      </c>
      <c r="E2697" s="167">
        <v>227.39283752441406</v>
      </c>
    </row>
    <row r="2698" spans="1:5" ht="30">
      <c r="A2698" s="115" t="s">
        <v>5350</v>
      </c>
      <c r="B2698" s="125" t="s">
        <v>5351</v>
      </c>
      <c r="C2698" s="130" t="s">
        <v>280</v>
      </c>
      <c r="D2698" s="154">
        <v>-2320.0966796875</v>
      </c>
      <c r="E2698" s="165">
        <v>-2320.095703125</v>
      </c>
    </row>
    <row r="2699" spans="1:5" ht="30">
      <c r="A2699" s="115" t="s">
        <v>5352</v>
      </c>
      <c r="B2699" s="125" t="s">
        <v>5353</v>
      </c>
      <c r="C2699" s="130"/>
      <c r="D2699" s="158">
        <v>-5.0351515412330627E-2</v>
      </c>
      <c r="E2699" s="169">
        <v>-5.035114660859108E-2</v>
      </c>
    </row>
    <row r="2700" spans="1:5" ht="30">
      <c r="A2700" s="115" t="s">
        <v>5354</v>
      </c>
      <c r="B2700" s="125" t="s">
        <v>5355</v>
      </c>
      <c r="C2700" s="130" t="s">
        <v>2978</v>
      </c>
      <c r="D2700" s="156">
        <v>986.0509033203125</v>
      </c>
      <c r="E2700" s="167">
        <v>986.05084228515625</v>
      </c>
    </row>
    <row r="2701" spans="1:5" ht="30">
      <c r="A2701" s="115" t="s">
        <v>5356</v>
      </c>
      <c r="B2701" s="125" t="s">
        <v>5357</v>
      </c>
      <c r="C2701" s="130" t="s">
        <v>285</v>
      </c>
      <c r="D2701" s="151">
        <v>4.1822571754455566</v>
      </c>
      <c r="E2701" s="162">
        <v>4.1822576522827148</v>
      </c>
    </row>
    <row r="2702" spans="1:5" ht="45">
      <c r="A2702" s="115" t="s">
        <v>5358</v>
      </c>
      <c r="B2702" s="125" t="s">
        <v>5359</v>
      </c>
      <c r="C2702" s="130" t="s">
        <v>3840</v>
      </c>
      <c r="D2702" s="158">
        <v>0.64566785097122192</v>
      </c>
      <c r="E2702" s="169">
        <v>0.64566802978515625</v>
      </c>
    </row>
    <row r="2703" spans="1:5" ht="45">
      <c r="A2703" s="115" t="s">
        <v>5360</v>
      </c>
      <c r="B2703" s="125" t="s">
        <v>5361</v>
      </c>
      <c r="C2703" s="130" t="s">
        <v>3843</v>
      </c>
      <c r="D2703" s="159">
        <v>5.0921912770718336E-4</v>
      </c>
      <c r="E2703" s="170">
        <v>5.0921773072332144E-4</v>
      </c>
    </row>
    <row r="2704" spans="1:5" ht="45">
      <c r="A2704" s="115" t="s">
        <v>5362</v>
      </c>
      <c r="B2704" s="125" t="s">
        <v>5363</v>
      </c>
      <c r="C2704" s="130" t="s">
        <v>50</v>
      </c>
      <c r="D2704" s="151">
        <v>1.0124129056930542</v>
      </c>
      <c r="E2704" s="162">
        <v>1.0124000310897827</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20.880487442016602</v>
      </c>
      <c r="E2706" s="163">
        <v>19.671031951904297</v>
      </c>
    </row>
    <row r="2707" spans="1:5" ht="45">
      <c r="A2707" s="115" t="s">
        <v>5368</v>
      </c>
      <c r="B2707" s="125" t="s">
        <v>5369</v>
      </c>
      <c r="C2707" s="130" t="s">
        <v>280</v>
      </c>
      <c r="D2707" s="153">
        <v>15165.9169921875</v>
      </c>
      <c r="E2707" s="164">
        <v>15585.4404296875</v>
      </c>
    </row>
    <row r="2708" spans="1:5" ht="45">
      <c r="A2708" s="115" t="s">
        <v>5370</v>
      </c>
      <c r="B2708" s="125" t="s">
        <v>5371</v>
      </c>
      <c r="C2708" s="130" t="s">
        <v>280</v>
      </c>
      <c r="D2708" s="153">
        <v>15154.6162109375</v>
      </c>
      <c r="E2708" s="164">
        <v>15574.1591796875</v>
      </c>
    </row>
    <row r="2709" spans="1:5" ht="45">
      <c r="A2709" s="115" t="s">
        <v>5372</v>
      </c>
      <c r="B2709" s="125" t="s">
        <v>5373</v>
      </c>
      <c r="C2709" s="130" t="s">
        <v>280</v>
      </c>
      <c r="D2709" s="153">
        <v>16750</v>
      </c>
      <c r="E2709" s="164">
        <v>17165.880859375</v>
      </c>
    </row>
    <row r="2710" spans="1:5" ht="45">
      <c r="A2710" s="115" t="s">
        <v>5374</v>
      </c>
      <c r="B2710" s="125" t="s">
        <v>5375</v>
      </c>
      <c r="C2710" s="130" t="s">
        <v>2971</v>
      </c>
      <c r="D2710" s="151">
        <v>7.023524284362793</v>
      </c>
      <c r="E2710" s="162">
        <v>7.0314722061157227</v>
      </c>
    </row>
    <row r="2711" spans="1:5" ht="45">
      <c r="A2711" s="115" t="s">
        <v>5376</v>
      </c>
      <c r="B2711" s="125" t="s">
        <v>5377</v>
      </c>
      <c r="C2711" s="130" t="s">
        <v>15</v>
      </c>
      <c r="D2711" s="153">
        <v>87900.1796875</v>
      </c>
      <c r="E2711" s="164">
        <v>85101.25</v>
      </c>
    </row>
    <row r="2712" spans="1:5" ht="45">
      <c r="A2712" s="115" t="s">
        <v>5378</v>
      </c>
      <c r="B2712" s="125" t="s">
        <v>5379</v>
      </c>
      <c r="C2712" s="130" t="s">
        <v>15</v>
      </c>
      <c r="D2712" s="153">
        <v>97153.765625</v>
      </c>
      <c r="E2712" s="164">
        <v>93798.828125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14.069999694824219</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2:AP48"/>
  <sheetViews>
    <sheetView zoomScale="77" zoomScaleNormal="77" workbookViewId="0">
      <selection activeCell="E17" sqref="E17"/>
    </sheetView>
  </sheetViews>
  <sheetFormatPr defaultColWidth="8.85546875" defaultRowHeight="15"/>
  <cols>
    <col min="1" max="1" width="2.42578125" customWidth="1"/>
    <col min="2" max="2" width="10.140625" customWidth="1"/>
    <col min="3" max="3" width="10.85546875" customWidth="1"/>
    <col min="4" max="4" width="12.4257812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3.140625" customWidth="1"/>
    <col min="41" max="41" width="12.42578125" customWidth="1"/>
  </cols>
  <sheetData>
    <row r="2" spans="2:42">
      <c r="B2" s="1" t="s">
        <v>5402</v>
      </c>
      <c r="C2" s="2">
        <v>25</v>
      </c>
      <c r="D2" s="1" t="s">
        <v>2930</v>
      </c>
    </row>
    <row r="3" spans="2:42">
      <c r="H3" t="s">
        <v>5403</v>
      </c>
      <c r="AI3" s="3"/>
      <c r="AJ3" s="3"/>
      <c r="AL3" t="s">
        <v>5404</v>
      </c>
    </row>
    <row r="4" spans="2:42" ht="31.35" customHeight="1" thickBot="1">
      <c r="B4" s="4" t="s">
        <v>5405</v>
      </c>
      <c r="C4" s="4" t="s">
        <v>5406</v>
      </c>
      <c r="D4" s="4" t="s">
        <v>5407</v>
      </c>
      <c r="E4" s="4" t="s">
        <v>5408</v>
      </c>
      <c r="H4" s="5" t="s">
        <v>5403</v>
      </c>
      <c r="I4" s="181" t="s">
        <v>5409</v>
      </c>
      <c r="J4" s="182"/>
      <c r="K4" s="6"/>
      <c r="L4" s="183" t="s">
        <v>5410</v>
      </c>
      <c r="M4" s="184"/>
      <c r="N4" s="6"/>
      <c r="O4" s="183" t="s">
        <v>5411</v>
      </c>
      <c r="P4" s="184"/>
      <c r="Q4" s="7"/>
      <c r="R4" s="8" t="s">
        <v>5412</v>
      </c>
      <c r="S4" s="8" t="s">
        <v>5413</v>
      </c>
      <c r="T4" s="8" t="s">
        <v>5414</v>
      </c>
      <c r="U4" s="8" t="s">
        <v>5415</v>
      </c>
      <c r="V4" s="8" t="s">
        <v>5416</v>
      </c>
      <c r="Z4" s="9"/>
      <c r="AA4" s="9"/>
      <c r="AB4" s="9"/>
      <c r="AC4" s="9"/>
      <c r="AG4" s="10" t="s">
        <v>5405</v>
      </c>
      <c r="AH4" s="10" t="s">
        <v>5412</v>
      </c>
      <c r="AI4" s="11" t="s">
        <v>5417</v>
      </c>
      <c r="AL4" s="12">
        <v>45</v>
      </c>
    </row>
    <row r="5" spans="2:42" ht="15.75" thickTop="1">
      <c r="B5" s="13">
        <v>0.5</v>
      </c>
      <c r="C5" s="14">
        <v>12.5</v>
      </c>
      <c r="D5" s="15" t="s">
        <v>5418</v>
      </c>
      <c r="E5" s="16" t="s">
        <v>5419</v>
      </c>
      <c r="H5" s="17" t="s">
        <v>5420</v>
      </c>
      <c r="I5" s="18">
        <f>S18</f>
        <v>80</v>
      </c>
      <c r="J5" s="19"/>
      <c r="K5" s="20"/>
      <c r="L5" s="21">
        <f>V17</f>
        <v>78.5</v>
      </c>
      <c r="M5" s="22"/>
      <c r="N5" s="20"/>
      <c r="O5" s="21">
        <f>S17</f>
        <v>77</v>
      </c>
      <c r="P5" s="22"/>
      <c r="Q5" s="7"/>
      <c r="R5" s="23">
        <v>12.5</v>
      </c>
      <c r="S5" s="24">
        <f>S17</f>
        <v>77</v>
      </c>
      <c r="T5" s="24">
        <f xml:space="preserve"> 0.1036*R5 + 525.1</f>
        <v>526.39499999999998</v>
      </c>
      <c r="U5" s="25"/>
      <c r="V5" s="25"/>
      <c r="X5" s="25"/>
      <c r="Z5" s="26"/>
      <c r="AC5" s="27"/>
      <c r="AG5" s="28">
        <v>0.5</v>
      </c>
      <c r="AH5" s="23">
        <v>12.5</v>
      </c>
      <c r="AI5">
        <v>0.95</v>
      </c>
      <c r="AL5" s="29">
        <f xml:space="preserve"> 0.5252*AH5 - 3.2615</f>
        <v>3.3035000000000005</v>
      </c>
    </row>
    <row r="6" spans="2:42">
      <c r="B6" s="30">
        <v>0.75</v>
      </c>
      <c r="C6" s="31">
        <v>18.75</v>
      </c>
      <c r="D6" s="16" t="s">
        <v>5421</v>
      </c>
      <c r="E6" s="16" t="s">
        <v>5422</v>
      </c>
      <c r="H6" s="32" t="s">
        <v>5423</v>
      </c>
      <c r="I6" s="33">
        <v>28.65</v>
      </c>
      <c r="J6" s="34">
        <f>I6/I$5</f>
        <v>0.35812499999999997</v>
      </c>
      <c r="L6" s="35">
        <f>J6*L$5</f>
        <v>28.112812499999997</v>
      </c>
      <c r="M6" s="36"/>
      <c r="O6" s="35">
        <f>J6*O$5</f>
        <v>27.575624999999999</v>
      </c>
      <c r="P6" s="36"/>
      <c r="Q6" s="7"/>
      <c r="R6" s="23">
        <v>18.75</v>
      </c>
      <c r="S6" s="24">
        <f>V17</f>
        <v>78.5</v>
      </c>
      <c r="T6" s="24">
        <f xml:space="preserve"> 0.1036*R6 + 525.1</f>
        <v>527.04250000000002</v>
      </c>
      <c r="U6" s="25"/>
      <c r="V6" s="25"/>
      <c r="W6" s="25"/>
      <c r="X6" s="24"/>
      <c r="Z6" s="26"/>
      <c r="AC6" s="27"/>
      <c r="AG6" s="28">
        <v>0.75</v>
      </c>
      <c r="AH6" s="23">
        <v>18.75</v>
      </c>
      <c r="AI6">
        <v>3.33</v>
      </c>
      <c r="AL6" s="29">
        <f xml:space="preserve"> 0.38*AH6 - 3.8</f>
        <v>3.3250000000000002</v>
      </c>
    </row>
    <row r="7" spans="2:42">
      <c r="B7" s="30">
        <v>1</v>
      </c>
      <c r="C7" s="31">
        <v>25</v>
      </c>
      <c r="D7" s="16" t="s">
        <v>5424</v>
      </c>
      <c r="E7" s="16" t="s">
        <v>5425</v>
      </c>
      <c r="H7" s="32" t="s">
        <v>5426</v>
      </c>
      <c r="I7" s="33">
        <v>14.37</v>
      </c>
      <c r="J7" s="34">
        <f>I7/I$5</f>
        <v>0.17962499999999998</v>
      </c>
      <c r="L7" s="35">
        <f>J7*L$5</f>
        <v>14.100562499999999</v>
      </c>
      <c r="M7" s="36"/>
      <c r="O7" s="35">
        <f>J7*O$5</f>
        <v>13.831124999999998</v>
      </c>
      <c r="P7" s="36"/>
      <c r="Q7" s="7"/>
      <c r="R7" s="23">
        <v>25</v>
      </c>
      <c r="S7" s="24">
        <f>S18</f>
        <v>80</v>
      </c>
      <c r="T7" s="24">
        <f xml:space="preserve"> 0.1036*R7 + 525.1</f>
        <v>527.69000000000005</v>
      </c>
      <c r="U7" s="25"/>
      <c r="V7" s="25"/>
      <c r="W7" s="25"/>
      <c r="X7" s="25"/>
      <c r="Z7" s="26"/>
      <c r="AC7" s="27"/>
      <c r="AG7" s="28">
        <v>1</v>
      </c>
      <c r="AH7" s="23">
        <v>25</v>
      </c>
      <c r="AI7">
        <v>5.7</v>
      </c>
      <c r="AL7" s="29">
        <f xml:space="preserve"> 0.5252*AH7 - 3.2615</f>
        <v>9.8685000000000009</v>
      </c>
    </row>
    <row r="8" spans="2:42">
      <c r="B8" s="37" t="s">
        <v>5427</v>
      </c>
      <c r="C8" s="38">
        <v>25</v>
      </c>
      <c r="D8" s="39" t="s">
        <v>2930</v>
      </c>
      <c r="H8" s="32" t="s">
        <v>5428</v>
      </c>
      <c r="I8" s="33">
        <v>7.37</v>
      </c>
      <c r="J8" s="34">
        <f t="shared" ref="J8:J10" si="0">I8/I$5</f>
        <v>9.2124999999999999E-2</v>
      </c>
      <c r="L8" s="35">
        <f t="shared" ref="L8:L10" si="1">J8*L$5</f>
        <v>7.2318125000000002</v>
      </c>
      <c r="M8" s="36"/>
      <c r="O8" s="35">
        <f t="shared" ref="O8:O10" si="2">J8*O$5</f>
        <v>7.0936250000000003</v>
      </c>
      <c r="P8" s="36"/>
      <c r="Q8" s="7"/>
      <c r="R8" s="40"/>
      <c r="S8" s="41"/>
      <c r="T8" s="41"/>
      <c r="U8" s="41"/>
      <c r="V8" s="41"/>
      <c r="W8" s="41"/>
      <c r="X8" s="41"/>
      <c r="AH8" s="23"/>
      <c r="AL8" s="42"/>
      <c r="AO8" s="29"/>
      <c r="AP8" s="29"/>
    </row>
    <row r="9" spans="2:42">
      <c r="H9" s="32" t="s">
        <v>5429</v>
      </c>
      <c r="I9" s="33">
        <v>3.15</v>
      </c>
      <c r="J9" s="34">
        <f t="shared" si="0"/>
        <v>3.9375E-2</v>
      </c>
      <c r="L9" s="35">
        <f t="shared" si="1"/>
        <v>3.0909374999999999</v>
      </c>
      <c r="M9" s="36"/>
      <c r="O9" s="35">
        <f t="shared" si="2"/>
        <v>3.0318749999999999</v>
      </c>
      <c r="P9" s="36"/>
      <c r="Q9" s="7"/>
      <c r="S9" s="7"/>
      <c r="T9" s="43"/>
      <c r="U9" s="7"/>
      <c r="V9" s="7"/>
      <c r="W9" s="7"/>
      <c r="X9" s="7"/>
    </row>
    <row r="10" spans="2:42">
      <c r="C10">
        <f>C5+(0.5*(C6-C5))</f>
        <v>15.625</v>
      </c>
      <c r="H10" s="32" t="s">
        <v>5430</v>
      </c>
      <c r="I10" s="33">
        <v>1.34</v>
      </c>
      <c r="J10" s="34">
        <f t="shared" si="0"/>
        <v>1.6750000000000001E-2</v>
      </c>
      <c r="L10" s="35">
        <f t="shared" si="1"/>
        <v>1.314875</v>
      </c>
      <c r="M10" s="36"/>
      <c r="O10" s="35">
        <f t="shared" si="2"/>
        <v>1.2897500000000002</v>
      </c>
      <c r="P10" s="36"/>
      <c r="R10" s="40" t="s">
        <v>5431</v>
      </c>
      <c r="S10" s="7" t="s">
        <v>5432</v>
      </c>
      <c r="T10" s="43"/>
      <c r="U10" s="7"/>
      <c r="V10" s="7"/>
      <c r="W10" s="7"/>
      <c r="X10" s="7"/>
    </row>
    <row r="11" spans="2:42">
      <c r="C11">
        <f>C6+(0.5*(C7-C6))</f>
        <v>21.875</v>
      </c>
      <c r="H11" s="44" t="s">
        <v>5433</v>
      </c>
      <c r="I11" s="45">
        <v>0.53</v>
      </c>
      <c r="J11" s="46">
        <f>I11/I$5</f>
        <v>6.6250000000000007E-3</v>
      </c>
      <c r="L11" s="47">
        <f>J11*L$5</f>
        <v>0.52006250000000009</v>
      </c>
      <c r="M11" s="48"/>
      <c r="O11" s="47">
        <f>J11*O$5</f>
        <v>0.51012500000000005</v>
      </c>
      <c r="P11" s="48"/>
      <c r="R11" s="49">
        <v>12.5</v>
      </c>
      <c r="S11" s="7">
        <v>10.91</v>
      </c>
      <c r="T11" s="43"/>
      <c r="U11" s="7"/>
      <c r="V11" s="7"/>
      <c r="W11" s="7"/>
      <c r="X11" s="7"/>
    </row>
    <row r="12" spans="2:42">
      <c r="B12" s="50"/>
      <c r="R12" s="49">
        <v>18.75</v>
      </c>
      <c r="S12" s="7">
        <v>15.81</v>
      </c>
      <c r="T12" s="43"/>
      <c r="U12" s="7"/>
      <c r="V12" s="7"/>
      <c r="W12" s="7"/>
      <c r="X12" s="7"/>
    </row>
    <row r="13" spans="2:42">
      <c r="B13" s="50"/>
      <c r="D13" s="29"/>
      <c r="R13" s="49">
        <v>25</v>
      </c>
      <c r="S13" s="7">
        <v>20.88</v>
      </c>
      <c r="T13" s="43"/>
      <c r="U13" s="7"/>
      <c r="V13" s="7"/>
      <c r="W13" s="7"/>
      <c r="X13" s="7"/>
    </row>
    <row r="14" spans="2:42">
      <c r="B14" s="50"/>
      <c r="C14" s="51">
        <v>25.5</v>
      </c>
      <c r="D14" s="29"/>
      <c r="R14" s="7"/>
      <c r="S14" s="7"/>
      <c r="T14" s="43"/>
      <c r="U14" s="7"/>
      <c r="V14" s="7"/>
      <c r="W14" s="7"/>
      <c r="X14" s="7"/>
    </row>
    <row r="15" spans="2:42">
      <c r="B15" s="50"/>
      <c r="C15" s="51">
        <f>0.75*C14</f>
        <v>19.125</v>
      </c>
      <c r="D15" s="29"/>
      <c r="R15" s="7"/>
      <c r="S15" s="7"/>
      <c r="T15" s="7"/>
      <c r="U15" s="7"/>
      <c r="V15" s="7"/>
      <c r="W15" s="7"/>
    </row>
    <row r="16" spans="2:42">
      <c r="B16" s="50"/>
      <c r="C16" s="51">
        <f>0.5*C14</f>
        <v>12.75</v>
      </c>
      <c r="D16" s="29"/>
      <c r="R16" s="40" t="s">
        <v>5431</v>
      </c>
      <c r="S16" s="40" t="s">
        <v>5434</v>
      </c>
      <c r="T16" s="43"/>
      <c r="U16" s="7"/>
      <c r="V16" s="7"/>
      <c r="W16" s="7"/>
    </row>
    <row r="17" spans="2:30">
      <c r="B17" s="50"/>
      <c r="C17" s="27"/>
      <c r="D17" s="29"/>
      <c r="R17" s="52">
        <v>12.5</v>
      </c>
      <c r="S17" s="53">
        <v>77</v>
      </c>
      <c r="T17" s="54"/>
      <c r="U17" s="55">
        <v>18.75</v>
      </c>
      <c r="V17" s="56">
        <f xml:space="preserve"> 0.24*U17 + 74</f>
        <v>78.5</v>
      </c>
      <c r="W17" s="7"/>
    </row>
    <row r="18" spans="2:30">
      <c r="B18" s="50"/>
      <c r="C18" s="27"/>
      <c r="D18" s="29"/>
      <c r="R18" s="52">
        <v>25</v>
      </c>
      <c r="S18" s="53">
        <v>80</v>
      </c>
      <c r="T18" s="54"/>
      <c r="U18" s="55">
        <v>25.5</v>
      </c>
      <c r="V18" s="54">
        <f xml:space="preserve"> 0.24*U18 + 74</f>
        <v>80.12</v>
      </c>
      <c r="W18" s="7"/>
    </row>
    <row r="19" spans="2:30">
      <c r="C19" s="50"/>
      <c r="R19" s="7"/>
      <c r="S19" s="7"/>
      <c r="T19" s="7"/>
      <c r="U19" s="7"/>
      <c r="V19" s="57"/>
      <c r="W19" s="7"/>
    </row>
    <row r="20" spans="2:30">
      <c r="R20" s="40" t="s">
        <v>5431</v>
      </c>
      <c r="S20" s="40" t="s">
        <v>5435</v>
      </c>
      <c r="T20" s="7"/>
      <c r="U20" s="7"/>
      <c r="V20" s="57"/>
      <c r="W20" s="7"/>
    </row>
    <row r="21" spans="2:30">
      <c r="R21" s="52">
        <v>12.5</v>
      </c>
      <c r="S21" s="58">
        <v>533</v>
      </c>
      <c r="T21" s="7"/>
      <c r="U21" s="55">
        <v>18.75</v>
      </c>
      <c r="V21" s="59">
        <f xml:space="preserve"> 0.16*U21 + 531</f>
        <v>534</v>
      </c>
      <c r="W21" s="7"/>
    </row>
    <row r="22" spans="2:30">
      <c r="R22" s="52">
        <v>25</v>
      </c>
      <c r="S22" s="58">
        <v>535</v>
      </c>
      <c r="T22" s="55"/>
      <c r="U22" s="55">
        <v>25.5</v>
      </c>
      <c r="V22" s="25">
        <f xml:space="preserve"> 0.16*U22 + 531</f>
        <v>535.08000000000004</v>
      </c>
      <c r="W22" s="7"/>
    </row>
    <row r="23" spans="2:30">
      <c r="R23" s="7"/>
      <c r="S23" s="7"/>
      <c r="T23" s="7"/>
      <c r="U23" s="7"/>
      <c r="V23" s="57"/>
      <c r="W23" s="7"/>
    </row>
    <row r="24" spans="2:30">
      <c r="R24" s="40" t="s">
        <v>5431</v>
      </c>
      <c r="S24" s="40" t="s">
        <v>5436</v>
      </c>
      <c r="T24" s="7"/>
      <c r="U24" s="7"/>
      <c r="V24" s="57"/>
      <c r="W24" s="7"/>
    </row>
    <row r="25" spans="2:30">
      <c r="O25" s="9"/>
      <c r="P25" s="9"/>
      <c r="R25" s="52">
        <v>12.5</v>
      </c>
      <c r="S25" s="60">
        <v>785.2</v>
      </c>
      <c r="T25" s="7"/>
      <c r="U25" s="55">
        <v>18.75</v>
      </c>
      <c r="V25" s="56">
        <f xml:space="preserve"> 4.312*U25 + 731.3</f>
        <v>812.15</v>
      </c>
      <c r="W25" s="7"/>
    </row>
    <row r="26" spans="2:30">
      <c r="M26" s="29"/>
      <c r="P26" s="29"/>
      <c r="R26" s="52">
        <v>25</v>
      </c>
      <c r="S26" s="60">
        <v>839.1</v>
      </c>
      <c r="T26" s="49"/>
      <c r="U26" s="49"/>
      <c r="V26" s="61"/>
      <c r="W26" s="7"/>
      <c r="AA26" s="29"/>
      <c r="AD26" s="29"/>
    </row>
    <row r="27" spans="2:30">
      <c r="M27" s="29"/>
      <c r="W27" s="7"/>
      <c r="AA27" s="29"/>
      <c r="AD27" s="29"/>
    </row>
    <row r="28" spans="2:30">
      <c r="M28" s="29"/>
      <c r="P28" s="29"/>
      <c r="R28" s="40" t="s">
        <v>5431</v>
      </c>
      <c r="S28" s="40" t="s">
        <v>5437</v>
      </c>
      <c r="T28" s="7"/>
      <c r="U28" s="7"/>
      <c r="V28" s="57"/>
      <c r="W28" s="7"/>
      <c r="AA28" s="29"/>
      <c r="AD28" s="29"/>
    </row>
    <row r="29" spans="2:30">
      <c r="M29" s="29"/>
      <c r="R29" s="52">
        <v>12.5</v>
      </c>
      <c r="S29" s="62">
        <v>8.75</v>
      </c>
      <c r="T29" s="7"/>
      <c r="U29" s="55">
        <v>18.75</v>
      </c>
      <c r="V29" s="56">
        <f xml:space="preserve"> -0.48*U29 + 14.75</f>
        <v>5.75</v>
      </c>
      <c r="W29" s="7"/>
      <c r="AA29" s="29"/>
      <c r="AD29" s="29"/>
    </row>
    <row r="30" spans="2:30">
      <c r="M30" s="29"/>
      <c r="P30" s="29"/>
      <c r="Q30" s="9"/>
      <c r="R30" s="52">
        <v>25</v>
      </c>
      <c r="S30" s="62">
        <v>2.75</v>
      </c>
      <c r="T30" s="49"/>
      <c r="U30" s="49"/>
      <c r="V30" s="61"/>
      <c r="W30" s="7"/>
      <c r="AA30" s="29"/>
      <c r="AD30" s="29"/>
    </row>
    <row r="31" spans="2:30">
      <c r="M31" s="29"/>
      <c r="Q31" s="29"/>
      <c r="W31" s="63"/>
      <c r="AA31" s="29"/>
      <c r="AD31" s="29"/>
    </row>
    <row r="32" spans="2:30">
      <c r="M32" s="29"/>
      <c r="P32" s="27"/>
      <c r="R32" s="40" t="s">
        <v>5431</v>
      </c>
      <c r="S32" s="40" t="s">
        <v>5438</v>
      </c>
      <c r="T32" s="7"/>
      <c r="U32" s="7"/>
      <c r="V32" s="57"/>
      <c r="W32" s="63"/>
      <c r="AA32" s="29"/>
      <c r="AD32" s="29"/>
    </row>
    <row r="33" spans="17:34">
      <c r="Q33" s="29"/>
      <c r="R33" s="52">
        <v>12.5</v>
      </c>
      <c r="S33" s="64">
        <v>1590</v>
      </c>
      <c r="T33" s="7"/>
      <c r="U33" s="55">
        <v>18.75</v>
      </c>
      <c r="V33" s="65">
        <f xml:space="preserve"> 72.432*U33 + 422.95</f>
        <v>1781.0500000000002</v>
      </c>
      <c r="W33" s="63"/>
    </row>
    <row r="34" spans="17:34">
      <c r="R34" s="52">
        <v>25</v>
      </c>
      <c r="S34" s="64">
        <v>2450</v>
      </c>
      <c r="T34" s="49"/>
      <c r="U34" s="49"/>
      <c r="V34" s="61"/>
      <c r="W34" s="63"/>
      <c r="AD34" s="29"/>
      <c r="AG34" s="29"/>
      <c r="AH34" s="29"/>
    </row>
    <row r="35" spans="17:34">
      <c r="Q35" s="29"/>
      <c r="W35" s="57"/>
      <c r="AD35" s="29"/>
    </row>
    <row r="36" spans="17:34">
      <c r="AD36" s="29"/>
      <c r="AG36" s="29"/>
      <c r="AH36" s="29"/>
    </row>
    <row r="37" spans="17:34">
      <c r="Q37" s="27"/>
      <c r="AD37" s="29"/>
    </row>
    <row r="38" spans="17:34">
      <c r="AD38" s="29"/>
    </row>
    <row r="39" spans="17:34">
      <c r="AD39" s="29"/>
    </row>
    <row r="40" spans="17:34">
      <c r="AD40" s="29"/>
    </row>
    <row r="41" spans="17:34">
      <c r="AD41" s="29"/>
    </row>
    <row r="42" spans="17:34">
      <c r="R42" s="23">
        <f>(993.4-32)*5/9</f>
        <v>534.11111111111109</v>
      </c>
      <c r="S42">
        <f>S33/S34</f>
        <v>0.6489795918367347</v>
      </c>
    </row>
    <row r="43" spans="17:34">
      <c r="R43" s="23">
        <f>(1000.9-32)*5/9</f>
        <v>538.27777777777783</v>
      </c>
    </row>
    <row r="46" spans="17:34">
      <c r="Z46" s="66"/>
    </row>
    <row r="47" spans="17:34">
      <c r="Z47" s="67"/>
    </row>
    <row r="48" spans="17:34">
      <c r="Z48" s="66"/>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zoomScale="77" zoomScaleNormal="77" workbookViewId="0">
      <selection activeCell="I38" sqref="I38"/>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B1:N34"/>
  <sheetViews>
    <sheetView zoomScale="77" zoomScaleNormal="77" workbookViewId="0">
      <selection activeCell="J12" sqref="J12"/>
    </sheetView>
  </sheetViews>
  <sheetFormatPr defaultColWidth="10" defaultRowHeight="15.75"/>
  <cols>
    <col min="1" max="1" width="2.7109375" style="68" customWidth="1"/>
    <col min="2" max="2" width="26.85546875" style="68" bestFit="1" customWidth="1"/>
    <col min="3" max="3" width="19.42578125" style="68" customWidth="1"/>
    <col min="4" max="4" width="29.42578125" style="68" customWidth="1"/>
    <col min="5" max="5" width="11.42578125" style="68" customWidth="1"/>
    <col min="6" max="6" width="11.28515625" style="68" customWidth="1"/>
    <col min="7" max="8" width="10" style="68"/>
    <col min="9" max="9" width="34" style="68" customWidth="1"/>
    <col min="10" max="10" width="15.7109375" style="68" customWidth="1"/>
    <col min="11" max="11" width="22" style="68" customWidth="1"/>
    <col min="12" max="12" width="113.28515625" style="68" customWidth="1"/>
    <col min="13" max="13" width="12.42578125" style="68" customWidth="1"/>
    <col min="14" max="14" width="10.7109375" style="68" customWidth="1"/>
    <col min="15" max="16384" width="10" style="68"/>
  </cols>
  <sheetData>
    <row r="1" spans="2:14" ht="21.6" customHeight="1">
      <c r="B1" s="69" t="s">
        <v>5439</v>
      </c>
      <c r="C1" s="69">
        <v>24.5</v>
      </c>
      <c r="D1" s="69" t="s">
        <v>2930</v>
      </c>
      <c r="E1" s="69" t="str">
        <f>IF(AND(C1&lt;= 15.5),"ELINK (3)",IF(AND(C1&gt;15.5,C1&lt;=21.5),"ELINK (2)","ELINK"))</f>
        <v>ELINK</v>
      </c>
    </row>
    <row r="2" spans="2:14" ht="20.45" customHeight="1">
      <c r="B2" s="70" t="s">
        <v>5440</v>
      </c>
      <c r="C2" s="70" t="s">
        <v>5441</v>
      </c>
      <c r="D2" s="70" t="s">
        <v>5442</v>
      </c>
      <c r="E2" s="70" t="s">
        <v>5443</v>
      </c>
      <c r="F2" s="70" t="s">
        <v>5444</v>
      </c>
      <c r="G2" s="70" t="s">
        <v>5445</v>
      </c>
      <c r="H2" s="70" t="s">
        <v>5446</v>
      </c>
      <c r="I2" s="70" t="s">
        <v>5595</v>
      </c>
      <c r="J2" s="178" t="s">
        <v>5596</v>
      </c>
      <c r="K2" s="70" t="s">
        <v>5447</v>
      </c>
      <c r="L2" s="70" t="s">
        <v>5448</v>
      </c>
      <c r="M2" s="71"/>
    </row>
    <row r="3" spans="2:14">
      <c r="B3" s="68" t="s">
        <v>5449</v>
      </c>
      <c r="C3" s="68" t="s">
        <v>5450</v>
      </c>
      <c r="D3" s="68" t="s">
        <v>5451</v>
      </c>
      <c r="E3" s="72" t="s">
        <v>5452</v>
      </c>
      <c r="F3" s="73">
        <v>305</v>
      </c>
      <c r="G3" s="74">
        <v>0.8</v>
      </c>
      <c r="H3" s="75">
        <v>0.95</v>
      </c>
      <c r="I3" s="174" t="s">
        <v>622</v>
      </c>
      <c r="J3" s="174">
        <v>0.9</v>
      </c>
      <c r="K3" s="76" t="s">
        <v>5452</v>
      </c>
      <c r="N3" s="77"/>
    </row>
    <row r="4" spans="2:14">
      <c r="B4" s="68" t="s">
        <v>5449</v>
      </c>
      <c r="C4" s="68" t="s">
        <v>5450</v>
      </c>
      <c r="D4" s="68" t="s">
        <v>5453</v>
      </c>
      <c r="E4" s="68" t="s">
        <v>2930</v>
      </c>
      <c r="F4" s="73">
        <v>10</v>
      </c>
      <c r="G4" s="78">
        <v>12</v>
      </c>
      <c r="H4" s="79">
        <v>25.5</v>
      </c>
      <c r="I4" s="174" t="s">
        <v>14</v>
      </c>
      <c r="J4" s="175">
        <v>24500</v>
      </c>
      <c r="K4" s="76" t="s">
        <v>5452</v>
      </c>
      <c r="L4" s="68" t="s">
        <v>5454</v>
      </c>
      <c r="N4" s="77"/>
    </row>
    <row r="5" spans="2:14">
      <c r="B5" s="68" t="s">
        <v>5455</v>
      </c>
      <c r="C5" s="68" t="s">
        <v>5450</v>
      </c>
      <c r="D5" s="68" t="s">
        <v>5456</v>
      </c>
      <c r="E5" s="68" t="s">
        <v>5457</v>
      </c>
      <c r="F5" s="73">
        <v>136</v>
      </c>
      <c r="G5" s="80">
        <v>3500</v>
      </c>
      <c r="H5" s="81">
        <v>4500</v>
      </c>
      <c r="I5" s="174" t="s">
        <v>279</v>
      </c>
      <c r="J5" s="176">
        <v>17165.88</v>
      </c>
      <c r="K5" s="76" t="s">
        <v>5452</v>
      </c>
      <c r="L5" s="68" t="s">
        <v>5458</v>
      </c>
      <c r="N5" s="77"/>
    </row>
    <row r="6" spans="2:14">
      <c r="B6" s="68" t="s">
        <v>5455</v>
      </c>
      <c r="C6" s="68" t="s">
        <v>5450</v>
      </c>
      <c r="D6" s="68" t="s">
        <v>5459</v>
      </c>
      <c r="E6" s="68" t="s">
        <v>45</v>
      </c>
      <c r="F6" s="73">
        <v>129</v>
      </c>
      <c r="G6" s="82">
        <v>25</v>
      </c>
      <c r="H6" s="83">
        <v>45</v>
      </c>
      <c r="I6" s="174" t="s">
        <v>265</v>
      </c>
      <c r="J6" s="177">
        <v>33</v>
      </c>
      <c r="K6" s="76" t="s">
        <v>5452</v>
      </c>
      <c r="N6" s="77"/>
    </row>
    <row r="7" spans="2:14">
      <c r="B7" s="68" t="s">
        <v>5460</v>
      </c>
      <c r="C7" s="68" t="s">
        <v>5450</v>
      </c>
      <c r="D7" s="68" t="s">
        <v>5461</v>
      </c>
      <c r="E7" s="68" t="s">
        <v>42</v>
      </c>
      <c r="F7" s="73">
        <v>22</v>
      </c>
      <c r="G7" s="80">
        <v>25</v>
      </c>
      <c r="H7" s="81">
        <v>35</v>
      </c>
      <c r="I7" s="174" t="s">
        <v>41</v>
      </c>
      <c r="J7" s="176">
        <v>29</v>
      </c>
      <c r="K7" s="76" t="s">
        <v>5452</v>
      </c>
      <c r="N7" s="77"/>
    </row>
    <row r="8" spans="2:14">
      <c r="B8" s="68" t="s">
        <v>5460</v>
      </c>
      <c r="C8" s="68" t="s">
        <v>5450</v>
      </c>
      <c r="D8" s="68" t="s">
        <v>5462</v>
      </c>
      <c r="E8" s="68" t="s">
        <v>45</v>
      </c>
      <c r="F8" s="73">
        <v>23</v>
      </c>
      <c r="G8" s="80">
        <v>55</v>
      </c>
      <c r="H8" s="81">
        <v>80</v>
      </c>
      <c r="I8" s="174" t="s">
        <v>44</v>
      </c>
      <c r="J8" s="176">
        <v>65</v>
      </c>
      <c r="K8" s="76" t="s">
        <v>5452</v>
      </c>
      <c r="N8" s="77"/>
    </row>
    <row r="9" spans="2:14">
      <c r="B9" s="68" t="s">
        <v>5460</v>
      </c>
      <c r="C9" s="68" t="s">
        <v>5450</v>
      </c>
      <c r="D9" s="68" t="s">
        <v>5463</v>
      </c>
      <c r="E9" s="68" t="s">
        <v>50</v>
      </c>
      <c r="F9" s="73">
        <v>25</v>
      </c>
      <c r="G9" s="80">
        <v>1.0122</v>
      </c>
      <c r="H9" s="81">
        <v>1.0132000000000001</v>
      </c>
      <c r="I9" s="174" t="s">
        <v>49</v>
      </c>
      <c r="J9" s="176">
        <v>1.0124</v>
      </c>
      <c r="K9" s="76" t="s">
        <v>5452</v>
      </c>
      <c r="N9" s="77"/>
    </row>
    <row r="10" spans="2:14">
      <c r="B10" s="68" t="s">
        <v>5455</v>
      </c>
      <c r="C10" s="68" t="s">
        <v>5450</v>
      </c>
      <c r="D10" s="68" t="s">
        <v>5464</v>
      </c>
      <c r="E10" s="68" t="s">
        <v>45</v>
      </c>
      <c r="F10" s="73">
        <v>29</v>
      </c>
      <c r="G10" s="80">
        <v>15</v>
      </c>
      <c r="H10" s="81">
        <v>40</v>
      </c>
      <c r="I10" s="174" t="s">
        <v>58</v>
      </c>
      <c r="J10" s="176">
        <v>20</v>
      </c>
      <c r="K10" s="76" t="s">
        <v>5452</v>
      </c>
      <c r="N10" s="77"/>
    </row>
    <row r="11" spans="2:14">
      <c r="B11" s="68" t="s">
        <v>5465</v>
      </c>
      <c r="C11" s="68" t="s">
        <v>5450</v>
      </c>
      <c r="D11" s="68" t="s">
        <v>5466</v>
      </c>
      <c r="E11" s="68" t="s">
        <v>42</v>
      </c>
      <c r="F11" s="73">
        <v>268</v>
      </c>
      <c r="G11" s="80">
        <v>27</v>
      </c>
      <c r="H11" s="81">
        <v>32</v>
      </c>
      <c r="I11" s="174" t="s">
        <v>548</v>
      </c>
      <c r="J11" s="176">
        <v>29</v>
      </c>
      <c r="K11" s="76" t="s">
        <v>5452</v>
      </c>
      <c r="N11" s="77"/>
    </row>
    <row r="12" spans="2:14">
      <c r="B12" s="68" t="s">
        <v>5465</v>
      </c>
      <c r="C12" s="68" t="s">
        <v>5450</v>
      </c>
      <c r="D12" s="68" t="s">
        <v>5467</v>
      </c>
      <c r="E12" s="68" t="s">
        <v>42</v>
      </c>
      <c r="F12" s="73">
        <v>279</v>
      </c>
      <c r="G12" s="84">
        <v>8</v>
      </c>
      <c r="H12" s="85">
        <v>11</v>
      </c>
      <c r="I12" s="174" t="s">
        <v>570</v>
      </c>
      <c r="J12" s="176">
        <v>10</v>
      </c>
      <c r="K12" s="76" t="s">
        <v>5452</v>
      </c>
      <c r="N12" s="77"/>
    </row>
    <row r="13" spans="2:14" ht="10.35" customHeight="1">
      <c r="B13" s="86"/>
      <c r="C13" s="86"/>
      <c r="D13" s="87"/>
      <c r="E13" s="86"/>
      <c r="F13" s="86"/>
      <c r="G13" s="86"/>
      <c r="H13" s="86"/>
      <c r="I13" s="174"/>
      <c r="J13" s="86"/>
      <c r="K13" s="86"/>
      <c r="L13" s="86"/>
      <c r="N13" s="77"/>
    </row>
    <row r="14" spans="2:14">
      <c r="B14" s="68" t="s">
        <v>5455</v>
      </c>
      <c r="C14" s="68" t="s">
        <v>5468</v>
      </c>
      <c r="D14" s="68" t="s">
        <v>5469</v>
      </c>
      <c r="E14" s="68" t="s">
        <v>42</v>
      </c>
      <c r="F14" s="73">
        <v>252</v>
      </c>
      <c r="G14" s="76" t="s">
        <v>5452</v>
      </c>
      <c r="H14" s="76" t="s">
        <v>5452</v>
      </c>
      <c r="I14" s="174" t="s">
        <v>516</v>
      </c>
      <c r="J14" s="88">
        <f xml:space="preserve"> 0.16*C1 + 531</f>
        <v>534.91999999999996</v>
      </c>
      <c r="K14" s="88" t="s">
        <v>5587</v>
      </c>
      <c r="L14" s="89" t="s">
        <v>5470</v>
      </c>
    </row>
    <row r="15" spans="2:14">
      <c r="B15" s="68" t="s">
        <v>5455</v>
      </c>
      <c r="C15" s="68" t="s">
        <v>5468</v>
      </c>
      <c r="D15" s="68" t="s">
        <v>5471</v>
      </c>
      <c r="E15" s="68" t="s">
        <v>5472</v>
      </c>
      <c r="F15" s="73">
        <v>308</v>
      </c>
      <c r="G15" s="76" t="s">
        <v>5452</v>
      </c>
      <c r="H15" s="76" t="s">
        <v>5452</v>
      </c>
      <c r="I15" s="174" t="s">
        <v>628</v>
      </c>
      <c r="J15" s="88">
        <f xml:space="preserve"> 0.24*C1 + 74</f>
        <v>79.88</v>
      </c>
      <c r="K15" s="88" t="s">
        <v>5588</v>
      </c>
      <c r="L15" s="89" t="s">
        <v>5470</v>
      </c>
    </row>
    <row r="16" spans="2:14" ht="10.35" customHeight="1">
      <c r="B16" s="86"/>
      <c r="C16" s="86"/>
      <c r="D16" s="86"/>
      <c r="E16" s="86"/>
      <c r="F16" s="86"/>
      <c r="G16" s="86"/>
      <c r="H16" s="86"/>
      <c r="I16" s="174"/>
      <c r="J16" s="86"/>
      <c r="K16" s="90"/>
      <c r="L16" s="91"/>
    </row>
    <row r="17" spans="2:12">
      <c r="B17" s="68" t="s">
        <v>5473</v>
      </c>
      <c r="C17" s="68" t="s">
        <v>5468</v>
      </c>
      <c r="D17" s="68" t="s">
        <v>5474</v>
      </c>
      <c r="E17" s="68" t="s">
        <v>50</v>
      </c>
      <c r="F17" s="73">
        <v>317</v>
      </c>
      <c r="G17" s="76" t="s">
        <v>5452</v>
      </c>
      <c r="H17" s="76" t="s">
        <v>5452</v>
      </c>
      <c r="I17" s="174" t="s">
        <v>646</v>
      </c>
      <c r="J17" s="179">
        <f>K17*$J$15</f>
        <v>28.607024999999997</v>
      </c>
      <c r="K17" s="92">
        <v>0.35812499999999997</v>
      </c>
      <c r="L17" s="68" t="s">
        <v>5475</v>
      </c>
    </row>
    <row r="18" spans="2:12">
      <c r="B18" s="68" t="s">
        <v>5473</v>
      </c>
      <c r="C18" s="68" t="s">
        <v>5468</v>
      </c>
      <c r="D18" s="68" t="s">
        <v>5476</v>
      </c>
      <c r="E18" s="68" t="s">
        <v>50</v>
      </c>
      <c r="F18" s="73">
        <v>326</v>
      </c>
      <c r="G18" s="76" t="s">
        <v>5452</v>
      </c>
      <c r="H18" s="76" t="s">
        <v>5452</v>
      </c>
      <c r="I18" s="174" t="s">
        <v>664</v>
      </c>
      <c r="J18" s="179">
        <f t="shared" ref="J18:J22" si="0">K18*$J$15</f>
        <v>14.348444999999998</v>
      </c>
      <c r="K18" s="92">
        <v>0.17962499999999998</v>
      </c>
      <c r="L18" s="68" t="s">
        <v>5475</v>
      </c>
    </row>
    <row r="19" spans="2:12">
      <c r="B19" s="68" t="s">
        <v>5473</v>
      </c>
      <c r="C19" s="68" t="s">
        <v>5468</v>
      </c>
      <c r="D19" s="68" t="s">
        <v>5477</v>
      </c>
      <c r="E19" s="68" t="s">
        <v>50</v>
      </c>
      <c r="F19" s="73">
        <v>335</v>
      </c>
      <c r="G19" s="76" t="s">
        <v>5452</v>
      </c>
      <c r="H19" s="76" t="s">
        <v>5452</v>
      </c>
      <c r="I19" s="174" t="s">
        <v>682</v>
      </c>
      <c r="J19" s="179">
        <f>K19*$J$15</f>
        <v>7.3589449999999994</v>
      </c>
      <c r="K19" s="92">
        <v>9.2124999999999999E-2</v>
      </c>
      <c r="L19" s="68" t="s">
        <v>5475</v>
      </c>
    </row>
    <row r="20" spans="2:12">
      <c r="B20" s="68" t="s">
        <v>5473</v>
      </c>
      <c r="C20" s="68" t="s">
        <v>5468</v>
      </c>
      <c r="D20" s="68" t="s">
        <v>5584</v>
      </c>
      <c r="E20" s="68" t="s">
        <v>50</v>
      </c>
      <c r="F20" s="73">
        <v>344</v>
      </c>
      <c r="G20" s="76" t="s">
        <v>5452</v>
      </c>
      <c r="H20" s="76" t="s">
        <v>5452</v>
      </c>
      <c r="I20" s="174" t="s">
        <v>700</v>
      </c>
      <c r="J20" s="179">
        <f t="shared" si="0"/>
        <v>3.1452749999999998</v>
      </c>
      <c r="K20" s="92">
        <v>3.9375E-2</v>
      </c>
      <c r="L20" s="68" t="s">
        <v>5475</v>
      </c>
    </row>
    <row r="21" spans="2:12">
      <c r="B21" s="68" t="s">
        <v>5473</v>
      </c>
      <c r="C21" s="68" t="s">
        <v>5468</v>
      </c>
      <c r="D21" s="68" t="s">
        <v>5585</v>
      </c>
      <c r="E21" s="68" t="s">
        <v>50</v>
      </c>
      <c r="F21" s="73">
        <v>353</v>
      </c>
      <c r="G21" s="76" t="s">
        <v>5452</v>
      </c>
      <c r="H21" s="76" t="s">
        <v>5452</v>
      </c>
      <c r="I21" s="174" t="s">
        <v>718</v>
      </c>
      <c r="J21" s="179">
        <f t="shared" si="0"/>
        <v>1.33799</v>
      </c>
      <c r="K21" s="92">
        <v>1.6750000000000001E-2</v>
      </c>
      <c r="L21" s="68" t="s">
        <v>5475</v>
      </c>
    </row>
    <row r="22" spans="2:12">
      <c r="B22" s="68" t="s">
        <v>5473</v>
      </c>
      <c r="C22" s="68" t="s">
        <v>5468</v>
      </c>
      <c r="D22" s="68" t="s">
        <v>5586</v>
      </c>
      <c r="E22" s="68" t="s">
        <v>50</v>
      </c>
      <c r="F22" s="73">
        <v>362</v>
      </c>
      <c r="G22" s="76" t="s">
        <v>5452</v>
      </c>
      <c r="H22" s="76" t="s">
        <v>5452</v>
      </c>
      <c r="I22" s="174" t="s">
        <v>736</v>
      </c>
      <c r="J22" s="179">
        <f t="shared" si="0"/>
        <v>0.52920500000000004</v>
      </c>
      <c r="K22" s="92">
        <v>6.6250000000000007E-3</v>
      </c>
      <c r="L22" s="68" t="s">
        <v>5475</v>
      </c>
    </row>
    <row r="23" spans="2:12" ht="10.35" customHeight="1">
      <c r="B23" s="86"/>
      <c r="C23" s="86"/>
      <c r="D23" s="86"/>
      <c r="E23" s="86"/>
      <c r="F23" s="86"/>
      <c r="G23" s="86"/>
      <c r="H23" s="86"/>
      <c r="I23" s="174"/>
      <c r="J23" s="86"/>
      <c r="K23" s="86"/>
      <c r="L23" s="86"/>
    </row>
    <row r="24" spans="2:12">
      <c r="B24" s="68" t="s">
        <v>5478</v>
      </c>
      <c r="C24" s="68" t="s">
        <v>5468</v>
      </c>
      <c r="D24" s="68" t="s">
        <v>5582</v>
      </c>
      <c r="E24" s="68" t="s">
        <v>5479</v>
      </c>
      <c r="F24" s="73">
        <v>283</v>
      </c>
      <c r="G24" s="76" t="s">
        <v>5452</v>
      </c>
      <c r="H24" s="76" t="s">
        <v>5452</v>
      </c>
      <c r="I24" s="174" t="s">
        <v>578</v>
      </c>
      <c r="J24" s="88">
        <f xml:space="preserve"> 0.38*C1 - 3.7983</f>
        <v>5.5117000000000012</v>
      </c>
      <c r="K24" s="88" t="s">
        <v>5589</v>
      </c>
      <c r="L24" s="89" t="s">
        <v>5470</v>
      </c>
    </row>
    <row r="25" spans="2:12">
      <c r="B25" s="68" t="s">
        <v>5478</v>
      </c>
      <c r="C25" s="68" t="s">
        <v>5468</v>
      </c>
      <c r="D25" s="68" t="s">
        <v>5583</v>
      </c>
      <c r="E25" s="68" t="s">
        <v>5479</v>
      </c>
      <c r="F25" s="73">
        <v>284</v>
      </c>
      <c r="G25" s="76" t="s">
        <v>5452</v>
      </c>
      <c r="H25" s="76" t="s">
        <v>5452</v>
      </c>
      <c r="I25" s="174" t="s">
        <v>580</v>
      </c>
      <c r="J25" s="88">
        <f xml:space="preserve"> 0.38*C1 - 3.7983</f>
        <v>5.5117000000000012</v>
      </c>
      <c r="K25" s="88" t="s">
        <v>5589</v>
      </c>
      <c r="L25" s="89" t="s">
        <v>5470</v>
      </c>
    </row>
    <row r="26" spans="2:12" ht="10.35" customHeight="1">
      <c r="B26" s="86"/>
      <c r="C26" s="86"/>
      <c r="D26" s="86"/>
      <c r="E26" s="86"/>
      <c r="F26" s="86"/>
      <c r="G26" s="86"/>
      <c r="H26" s="86"/>
      <c r="I26" s="174"/>
      <c r="J26" s="86"/>
      <c r="K26" s="86"/>
      <c r="L26" s="86"/>
    </row>
    <row r="27" spans="2:12">
      <c r="B27" s="68" t="s">
        <v>5480</v>
      </c>
      <c r="C27" s="68" t="s">
        <v>5468</v>
      </c>
      <c r="D27" s="68" t="s">
        <v>5436</v>
      </c>
      <c r="E27" s="68" t="s">
        <v>42</v>
      </c>
      <c r="F27" s="73">
        <v>28</v>
      </c>
      <c r="G27" s="76" t="s">
        <v>5452</v>
      </c>
      <c r="H27" s="76" t="s">
        <v>5452</v>
      </c>
      <c r="I27" s="174" t="s">
        <v>56</v>
      </c>
      <c r="J27" s="88">
        <f xml:space="preserve"> 4.312*C1 + 731.3</f>
        <v>836.94399999999996</v>
      </c>
      <c r="K27" s="88" t="s">
        <v>5590</v>
      </c>
      <c r="L27" s="89" t="s">
        <v>5470</v>
      </c>
    </row>
    <row r="28" spans="2:12" ht="10.35" customHeight="1">
      <c r="B28" s="86"/>
      <c r="C28" s="86"/>
      <c r="D28" s="86"/>
      <c r="E28" s="86"/>
      <c r="F28" s="86"/>
      <c r="G28" s="86"/>
      <c r="H28" s="86"/>
      <c r="I28" s="174"/>
      <c r="J28" s="86"/>
      <c r="K28" s="86"/>
      <c r="L28" s="86"/>
    </row>
    <row r="29" spans="2:12">
      <c r="B29" s="68" t="s">
        <v>5481</v>
      </c>
      <c r="C29" s="68" t="s">
        <v>5468</v>
      </c>
      <c r="D29" s="68" t="s">
        <v>5579</v>
      </c>
      <c r="E29" s="68" t="s">
        <v>45</v>
      </c>
      <c r="F29" s="73">
        <v>51</v>
      </c>
      <c r="G29" s="76" t="s">
        <v>5452</v>
      </c>
      <c r="H29" s="76" t="s">
        <v>5452</v>
      </c>
      <c r="I29" s="174" t="s">
        <v>104</v>
      </c>
      <c r="J29" s="88">
        <f xml:space="preserve"> -0.48*C1 + 14.75</f>
        <v>2.99</v>
      </c>
      <c r="K29" s="88" t="s">
        <v>5591</v>
      </c>
      <c r="L29" s="89" t="s">
        <v>5470</v>
      </c>
    </row>
    <row r="30" spans="2:12">
      <c r="B30" s="68" t="s">
        <v>5481</v>
      </c>
      <c r="C30" s="68" t="s">
        <v>5468</v>
      </c>
      <c r="D30" s="68" t="s">
        <v>5580</v>
      </c>
      <c r="E30" s="68" t="s">
        <v>45</v>
      </c>
      <c r="F30" s="73">
        <v>249</v>
      </c>
      <c r="G30" s="76" t="s">
        <v>5452</v>
      </c>
      <c r="H30" s="76" t="s">
        <v>5452</v>
      </c>
      <c r="I30" s="174" t="s">
        <v>510</v>
      </c>
      <c r="J30" s="88">
        <f xml:space="preserve"> -0.48*C1 + 14.75</f>
        <v>2.99</v>
      </c>
      <c r="K30" s="88" t="s">
        <v>5591</v>
      </c>
      <c r="L30" s="89" t="s">
        <v>5470</v>
      </c>
    </row>
    <row r="31" spans="2:12">
      <c r="B31" s="68" t="s">
        <v>5481</v>
      </c>
      <c r="C31" s="68" t="s">
        <v>5468</v>
      </c>
      <c r="D31" s="68" t="s">
        <v>5581</v>
      </c>
      <c r="E31" s="68" t="s">
        <v>45</v>
      </c>
      <c r="F31" s="73">
        <v>253</v>
      </c>
      <c r="G31" s="76" t="s">
        <v>5452</v>
      </c>
      <c r="H31" s="76" t="s">
        <v>5452</v>
      </c>
      <c r="I31" s="174" t="s">
        <v>518</v>
      </c>
      <c r="J31" s="88">
        <f xml:space="preserve"> -0.48*C1 + 14.75</f>
        <v>2.99</v>
      </c>
      <c r="K31" s="88" t="s">
        <v>5591</v>
      </c>
      <c r="L31" s="89" t="s">
        <v>5470</v>
      </c>
    </row>
    <row r="32" spans="2:12">
      <c r="B32" s="68" t="s">
        <v>5482</v>
      </c>
      <c r="C32" s="68" t="s">
        <v>5468</v>
      </c>
      <c r="D32" s="68" t="s">
        <v>5483</v>
      </c>
      <c r="E32" s="68" t="s">
        <v>15</v>
      </c>
      <c r="F32" s="73">
        <v>281</v>
      </c>
      <c r="G32" s="76" t="s">
        <v>5452</v>
      </c>
      <c r="H32" s="76" t="s">
        <v>5452</v>
      </c>
      <c r="I32" s="174" t="s">
        <v>574</v>
      </c>
      <c r="J32" s="88">
        <f xml:space="preserve"> 68.8*C1 + 730</f>
        <v>2415.6</v>
      </c>
      <c r="K32" s="88" t="s">
        <v>5592</v>
      </c>
      <c r="L32" s="89" t="s">
        <v>5470</v>
      </c>
    </row>
    <row r="33" spans="2:12" ht="10.35" customHeight="1">
      <c r="B33" s="86"/>
      <c r="C33" s="86"/>
      <c r="D33" s="86"/>
      <c r="E33" s="86"/>
      <c r="F33" s="86"/>
      <c r="G33" s="86"/>
      <c r="H33" s="86"/>
      <c r="I33" s="86"/>
      <c r="J33" s="86"/>
      <c r="K33" s="86"/>
      <c r="L33" s="86"/>
    </row>
    <row r="34" spans="2:12">
      <c r="L34" s="93" t="s">
        <v>5484</v>
      </c>
    </row>
  </sheetData>
  <phoneticPr fontId="20" type="noConversion"/>
  <pageMargins left="0.69930555555555596" right="0.69930555555555596"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H63"/>
  <sheetViews>
    <sheetView tabSelected="1" zoomScale="77" zoomScaleNormal="77" workbookViewId="0">
      <pane xSplit="3" ySplit="2" topLeftCell="D22" activePane="bottomRight" state="frozen"/>
      <selection pane="topRight" activeCell="C1" sqref="C1"/>
      <selection pane="bottomLeft" activeCell="A5" sqref="A5"/>
      <selection pane="bottomRight" activeCell="D43" sqref="D43"/>
    </sheetView>
  </sheetViews>
  <sheetFormatPr defaultColWidth="10" defaultRowHeight="15.75"/>
  <cols>
    <col min="1" max="1" width="10" style="68"/>
    <col min="2" max="2" width="5.42578125" style="68" customWidth="1"/>
    <col min="3" max="3" width="11.42578125" style="68" customWidth="1"/>
    <col min="4" max="4" width="42.42578125" style="68" customWidth="1"/>
    <col min="5" max="5" width="10.140625" style="68" customWidth="1"/>
    <col min="6" max="6" width="20.42578125" style="68" bestFit="1" customWidth="1"/>
    <col min="7" max="7" width="20.42578125" style="68" customWidth="1"/>
    <col min="8" max="8" width="89.85546875" style="68" bestFit="1" customWidth="1"/>
    <col min="9" max="16384" width="10" style="68"/>
  </cols>
  <sheetData>
    <row r="2" spans="1:8">
      <c r="B2" s="94" t="s">
        <v>5485</v>
      </c>
      <c r="C2" s="94" t="s">
        <v>5486</v>
      </c>
      <c r="D2" s="94" t="s">
        <v>5442</v>
      </c>
      <c r="E2" s="94" t="s">
        <v>5443</v>
      </c>
      <c r="F2" s="94" t="s">
        <v>5487</v>
      </c>
      <c r="G2" s="94" t="s">
        <v>5596</v>
      </c>
      <c r="H2" s="94" t="s">
        <v>5448</v>
      </c>
    </row>
    <row r="3" spans="1:8" ht="18" customHeight="1">
      <c r="A3" s="68">
        <v>3</v>
      </c>
      <c r="B3" s="72">
        <v>1</v>
      </c>
      <c r="C3" s="95" t="s">
        <v>5488</v>
      </c>
      <c r="D3" s="96" t="s">
        <v>5489</v>
      </c>
      <c r="E3" s="97" t="s">
        <v>42</v>
      </c>
      <c r="F3" s="73">
        <v>376</v>
      </c>
      <c r="G3" s="73">
        <f ca="1">INDIRECT("'"&amp;input!$E$1&amp;"'!E"&amp;F3)</f>
        <v>28.999998092651367</v>
      </c>
      <c r="H3" s="98"/>
    </row>
    <row r="4" spans="1:8" ht="18" customHeight="1">
      <c r="A4" s="68">
        <v>4</v>
      </c>
      <c r="B4" s="72">
        <v>2</v>
      </c>
      <c r="C4" s="95" t="s">
        <v>5490</v>
      </c>
      <c r="D4" s="96" t="s">
        <v>5491</v>
      </c>
      <c r="E4" s="97" t="s">
        <v>45</v>
      </c>
      <c r="F4" s="73">
        <v>377</v>
      </c>
      <c r="G4" s="73">
        <f ca="1">INDIRECT("'"&amp;input!$E$1&amp;"'!E"&amp;F4)</f>
        <v>81.0672607421875</v>
      </c>
      <c r="H4" s="98"/>
    </row>
    <row r="5" spans="1:8" ht="18" customHeight="1">
      <c r="A5" s="68">
        <v>5</v>
      </c>
      <c r="B5" s="72">
        <v>3</v>
      </c>
      <c r="C5" s="95" t="s">
        <v>5492</v>
      </c>
      <c r="D5" s="96" t="s">
        <v>5493</v>
      </c>
      <c r="E5" s="97" t="s">
        <v>5472</v>
      </c>
      <c r="F5" s="73">
        <v>375</v>
      </c>
      <c r="G5" s="73">
        <f ca="1">INDIRECT("'"&amp;input!$E$1&amp;"'!E"&amp;F5)</f>
        <v>1.0124000310897827</v>
      </c>
      <c r="H5" s="98"/>
    </row>
    <row r="6" spans="1:8" ht="18" customHeight="1">
      <c r="A6" s="68">
        <v>6</v>
      </c>
      <c r="B6" s="72">
        <v>4</v>
      </c>
      <c r="C6" s="95" t="s">
        <v>5494</v>
      </c>
      <c r="D6" s="96" t="s">
        <v>5495</v>
      </c>
      <c r="E6" s="97" t="s">
        <v>2930</v>
      </c>
      <c r="F6" s="73">
        <v>379</v>
      </c>
      <c r="G6" s="73">
        <f ca="1">INDIRECT("'"&amp;input!$E$1&amp;"'!E"&amp;F6)/1000</f>
        <v>24.525966796875</v>
      </c>
      <c r="H6" s="98" t="s">
        <v>5496</v>
      </c>
    </row>
    <row r="7" spans="1:8" ht="18" customHeight="1">
      <c r="A7" s="68">
        <v>7</v>
      </c>
      <c r="B7" s="72">
        <v>5</v>
      </c>
      <c r="C7" s="95" t="s">
        <v>5497</v>
      </c>
      <c r="D7" s="96" t="s">
        <v>5498</v>
      </c>
      <c r="E7" s="97" t="s">
        <v>42</v>
      </c>
      <c r="F7" s="73">
        <v>1854</v>
      </c>
      <c r="G7" s="73">
        <f ca="1">INDIRECT("'"&amp;input!$E$1&amp;"'!E"&amp;F7)</f>
        <v>115.00257110595703</v>
      </c>
      <c r="H7" s="98"/>
    </row>
    <row r="8" spans="1:8" ht="18" customHeight="1">
      <c r="A8" s="68">
        <v>8</v>
      </c>
      <c r="B8" s="72">
        <v>6</v>
      </c>
      <c r="C8" s="95" t="s">
        <v>5499</v>
      </c>
      <c r="D8" s="96" t="s">
        <v>5500</v>
      </c>
      <c r="E8" s="97" t="s">
        <v>42</v>
      </c>
      <c r="F8" s="73">
        <v>1746</v>
      </c>
      <c r="G8" s="73">
        <f ca="1">INDIRECT("'"&amp;input!$E$1&amp;"'!E"&amp;F8)</f>
        <v>350.21005249023437</v>
      </c>
      <c r="H8" s="98"/>
    </row>
    <row r="9" spans="1:8" ht="18" customHeight="1">
      <c r="A9" s="68">
        <v>9</v>
      </c>
      <c r="B9" s="72">
        <v>7</v>
      </c>
      <c r="C9" s="95" t="s">
        <v>5501</v>
      </c>
      <c r="D9" s="96" t="s">
        <v>5502</v>
      </c>
      <c r="E9" s="97" t="s">
        <v>42</v>
      </c>
      <c r="F9" s="73">
        <v>1773</v>
      </c>
      <c r="G9" s="73">
        <f ca="1">INDIRECT("'"&amp;input!$E$1&amp;"'!E"&amp;F9)</f>
        <v>109.27855682373047</v>
      </c>
      <c r="H9" s="98"/>
    </row>
    <row r="10" spans="1:8" ht="18" customHeight="1">
      <c r="A10" s="68">
        <v>10</v>
      </c>
      <c r="B10" s="72">
        <v>8</v>
      </c>
      <c r="C10" s="95" t="s">
        <v>5503</v>
      </c>
      <c r="D10" s="96" t="s">
        <v>5504</v>
      </c>
      <c r="E10" s="97" t="s">
        <v>42</v>
      </c>
      <c r="F10" s="73">
        <v>1530</v>
      </c>
      <c r="G10" s="73">
        <f ca="1">INDIRECT("'"&amp;input!$E$1&amp;"'!E"&amp;F10)</f>
        <v>34.230609893798828</v>
      </c>
      <c r="H10" s="98"/>
    </row>
    <row r="11" spans="1:8" ht="18" customHeight="1">
      <c r="A11" s="68">
        <v>11</v>
      </c>
      <c r="B11" s="72">
        <v>9</v>
      </c>
      <c r="C11" s="95" t="s">
        <v>5505</v>
      </c>
      <c r="D11" s="96" t="s">
        <v>5506</v>
      </c>
      <c r="E11" s="97" t="s">
        <v>42</v>
      </c>
      <c r="F11" s="73">
        <v>1692</v>
      </c>
      <c r="G11" s="73">
        <f ca="1">INDIRECT("'"&amp;input!$E$1&amp;"'!E"&amp;F11)</f>
        <v>330.00003051757812</v>
      </c>
      <c r="H11" s="98"/>
    </row>
    <row r="12" spans="1:8" ht="18" customHeight="1">
      <c r="A12" s="68">
        <v>12</v>
      </c>
      <c r="B12" s="72">
        <v>10</v>
      </c>
      <c r="C12" s="95" t="s">
        <v>5507</v>
      </c>
      <c r="D12" s="96" t="s">
        <v>5508</v>
      </c>
      <c r="E12" s="97" t="s">
        <v>42</v>
      </c>
      <c r="F12" s="73">
        <v>1719</v>
      </c>
      <c r="G12" s="73">
        <f ca="1">INDIRECT("'"&amp;input!$E$1&amp;"'!E"&amp;F12)</f>
        <v>37.02520751953125</v>
      </c>
      <c r="H12" s="98"/>
    </row>
    <row r="13" spans="1:8" ht="18" customHeight="1">
      <c r="A13" s="68">
        <v>13</v>
      </c>
      <c r="B13" s="72">
        <v>11</v>
      </c>
      <c r="C13" s="95" t="s">
        <v>5509</v>
      </c>
      <c r="D13" s="96" t="s">
        <v>5510</v>
      </c>
      <c r="E13" s="97" t="s">
        <v>42</v>
      </c>
      <c r="F13" s="73">
        <v>1665</v>
      </c>
      <c r="G13" s="73">
        <f ca="1">INDIRECT("'"&amp;input!$E$1&amp;"'!E"&amp;F13)</f>
        <v>330.00003051757812</v>
      </c>
      <c r="H13" s="98"/>
    </row>
    <row r="14" spans="1:8" ht="18" customHeight="1">
      <c r="A14" s="68">
        <v>14</v>
      </c>
      <c r="B14" s="72">
        <v>12</v>
      </c>
      <c r="C14" s="95" t="s">
        <v>5511</v>
      </c>
      <c r="D14" s="96" t="s">
        <v>5512</v>
      </c>
      <c r="E14" s="97" t="s">
        <v>20</v>
      </c>
      <c r="F14" s="73">
        <v>2079</v>
      </c>
      <c r="G14" s="73">
        <f ca="1">INDIRECT("'"&amp;input!$E$1&amp;"'!E"&amp;F14)</f>
        <v>105.77705383300781</v>
      </c>
      <c r="H14" s="98"/>
    </row>
    <row r="15" spans="1:8" ht="18" customHeight="1">
      <c r="A15" s="68">
        <v>15</v>
      </c>
      <c r="B15" s="72">
        <v>13</v>
      </c>
      <c r="C15" s="95" t="s">
        <v>5513</v>
      </c>
      <c r="D15" s="96" t="s">
        <v>5469</v>
      </c>
      <c r="E15" s="97" t="s">
        <v>42</v>
      </c>
      <c r="F15" s="73">
        <v>2078</v>
      </c>
      <c r="G15" s="73">
        <f ca="1">INDIRECT("'"&amp;input!$E$1&amp;"'!E"&amp;F15)</f>
        <v>534.9193115234375</v>
      </c>
      <c r="H15" s="98"/>
    </row>
    <row r="16" spans="1:8" ht="18" customHeight="1">
      <c r="A16" s="68">
        <v>16</v>
      </c>
      <c r="B16" s="72">
        <v>14</v>
      </c>
      <c r="C16" s="95" t="s">
        <v>5514</v>
      </c>
      <c r="D16" s="96" t="s">
        <v>5471</v>
      </c>
      <c r="E16" s="97" t="s">
        <v>5515</v>
      </c>
      <c r="F16" s="73">
        <v>2077</v>
      </c>
      <c r="G16" s="73">
        <f ca="1">INDIRECT("'"&amp;input!$E$1&amp;"'!E"&amp;F16)/10</f>
        <v>7.9879997253417967</v>
      </c>
      <c r="H16" s="98" t="s">
        <v>5516</v>
      </c>
    </row>
    <row r="17" spans="1:8" ht="18" customHeight="1">
      <c r="A17" s="68">
        <v>17</v>
      </c>
      <c r="B17" s="72">
        <v>15</v>
      </c>
      <c r="C17" s="95" t="s">
        <v>5517</v>
      </c>
      <c r="D17" s="96" t="s">
        <v>5518</v>
      </c>
      <c r="E17" s="97" t="s">
        <v>20</v>
      </c>
      <c r="F17" s="73">
        <v>2563</v>
      </c>
      <c r="G17" s="73">
        <f ca="1">INDIRECT("'"&amp;input!$E$1&amp;"'!E"&amp;F17)</f>
        <v>96.78033447265625</v>
      </c>
      <c r="H17" s="98"/>
    </row>
    <row r="18" spans="1:8" ht="18" customHeight="1">
      <c r="A18" s="68">
        <v>18</v>
      </c>
      <c r="B18" s="72">
        <v>16</v>
      </c>
      <c r="C18" s="95" t="s">
        <v>5519</v>
      </c>
      <c r="D18" s="96" t="s">
        <v>5520</v>
      </c>
      <c r="E18" s="97" t="s">
        <v>42</v>
      </c>
      <c r="F18" s="73">
        <v>2562</v>
      </c>
      <c r="G18" s="73">
        <f ca="1">INDIRECT("'"&amp;input!$E$1&amp;"'!E"&amp;F18)</f>
        <v>222.29861450195312</v>
      </c>
      <c r="H18" s="98"/>
    </row>
    <row r="19" spans="1:8" ht="18" customHeight="1">
      <c r="A19" s="68">
        <v>19</v>
      </c>
      <c r="B19" s="72">
        <v>17</v>
      </c>
      <c r="C19" s="95" t="s">
        <v>5521</v>
      </c>
      <c r="D19" s="96" t="s">
        <v>5522</v>
      </c>
      <c r="E19" s="97" t="s">
        <v>5515</v>
      </c>
      <c r="F19" s="73">
        <v>2561</v>
      </c>
      <c r="G19" s="73">
        <f ca="1">INDIRECT("'"&amp;input!$E$1&amp;"'!E"&amp;F19)/10</f>
        <v>12.889999389648438</v>
      </c>
      <c r="H19" s="98" t="s">
        <v>5516</v>
      </c>
    </row>
    <row r="20" spans="1:8" ht="18" customHeight="1">
      <c r="A20" s="68">
        <v>20</v>
      </c>
      <c r="B20" s="72">
        <v>18</v>
      </c>
      <c r="C20" s="95" t="s">
        <v>5523</v>
      </c>
      <c r="D20" s="96" t="s">
        <v>5524</v>
      </c>
      <c r="E20" s="97" t="s">
        <v>5525</v>
      </c>
      <c r="F20" s="73">
        <v>1229</v>
      </c>
      <c r="G20" s="73">
        <f ca="1">INDIRECT("'"&amp;input!$E$1&amp;"'!E"&amp;F20)*100</f>
        <v>15.50000011920929</v>
      </c>
      <c r="H20" s="98" t="s">
        <v>5526</v>
      </c>
    </row>
    <row r="21" spans="1:8" ht="18" customHeight="1">
      <c r="A21" s="68">
        <v>21</v>
      </c>
      <c r="B21" s="72">
        <v>19</v>
      </c>
      <c r="C21" s="95" t="s">
        <v>5527</v>
      </c>
      <c r="D21" s="96" t="s">
        <v>5528</v>
      </c>
      <c r="E21" s="97" t="s">
        <v>42</v>
      </c>
      <c r="F21" s="73">
        <v>2507</v>
      </c>
      <c r="G21" s="73">
        <f ca="1">INDIRECT("'"&amp;input!$E$1&amp;"'!E"&amp;F21)</f>
        <v>29.021734237670898</v>
      </c>
      <c r="H21" s="98"/>
    </row>
    <row r="22" spans="1:8" ht="18" customHeight="1">
      <c r="A22" s="68">
        <v>22</v>
      </c>
      <c r="B22" s="72">
        <v>20</v>
      </c>
      <c r="C22" s="95" t="s">
        <v>5529</v>
      </c>
      <c r="D22" s="96" t="s">
        <v>5530</v>
      </c>
      <c r="E22" s="97" t="s">
        <v>20</v>
      </c>
      <c r="F22" s="73">
        <v>2508</v>
      </c>
      <c r="G22" s="73">
        <f ca="1">INDIRECT("'"&amp;input!$E$1&amp;"'!E"&amp;F22)</f>
        <v>4275.4716796875</v>
      </c>
      <c r="H22" s="98"/>
    </row>
    <row r="23" spans="1:8" ht="18" customHeight="1">
      <c r="A23" s="68">
        <v>23</v>
      </c>
      <c r="B23" s="72">
        <v>21</v>
      </c>
      <c r="C23" s="95" t="s">
        <v>5531</v>
      </c>
      <c r="D23" s="96" t="s">
        <v>5532</v>
      </c>
      <c r="E23" s="97" t="s">
        <v>42</v>
      </c>
      <c r="F23" s="73">
        <v>2683</v>
      </c>
      <c r="G23" s="73">
        <f ca="1">INDIRECT("'"&amp;input!$E$1&amp;"'!E"&amp;F23)</f>
        <v>39.041568756103516</v>
      </c>
      <c r="H23" s="98"/>
    </row>
    <row r="24" spans="1:8" ht="18" customHeight="1">
      <c r="A24" s="68">
        <v>24</v>
      </c>
      <c r="B24" s="72">
        <v>22</v>
      </c>
      <c r="C24" s="95" t="s">
        <v>5533</v>
      </c>
      <c r="D24" s="96" t="s">
        <v>5534</v>
      </c>
      <c r="E24" s="97" t="s">
        <v>20</v>
      </c>
      <c r="F24" s="73">
        <v>2706</v>
      </c>
      <c r="G24" s="73">
        <f ca="1">INDIRECT("'"&amp;input!$E$1&amp;"'!E"&amp;F24)</f>
        <v>19.671031951904297</v>
      </c>
      <c r="H24" s="98"/>
    </row>
    <row r="25" spans="1:8" ht="18" customHeight="1">
      <c r="A25" s="68">
        <v>25</v>
      </c>
      <c r="B25" s="72">
        <v>23</v>
      </c>
      <c r="C25" s="95" t="s">
        <v>5535</v>
      </c>
      <c r="D25" s="96" t="s">
        <v>5536</v>
      </c>
      <c r="E25" s="97" t="s">
        <v>5457</v>
      </c>
      <c r="F25" s="73">
        <v>2709</v>
      </c>
      <c r="G25" s="73">
        <f ca="1">INDIRECT("'"&amp;input!$E$1&amp;"'!E"&amp;F25)/4.1868</f>
        <v>4100.0002052581922</v>
      </c>
      <c r="H25" s="98" t="s">
        <v>5537</v>
      </c>
    </row>
    <row r="26" spans="1:8" ht="18" customHeight="1">
      <c r="A26" s="68">
        <v>26</v>
      </c>
      <c r="B26" s="99"/>
      <c r="C26" s="100" t="s">
        <v>5452</v>
      </c>
      <c r="D26" s="101" t="s">
        <v>5538</v>
      </c>
      <c r="E26" s="102" t="s">
        <v>45</v>
      </c>
      <c r="F26" s="73">
        <v>1291</v>
      </c>
      <c r="G26" s="73">
        <f ca="1">INDIRECT("'"&amp;input!$E$1&amp;"'!E"&amp;F26)</f>
        <v>87.15435791015625</v>
      </c>
      <c r="H26" s="103" t="s">
        <v>5420</v>
      </c>
    </row>
    <row r="27" spans="1:8" ht="18" customHeight="1">
      <c r="A27" s="68">
        <v>27</v>
      </c>
      <c r="B27" s="99"/>
      <c r="C27" s="100" t="s">
        <v>5452</v>
      </c>
      <c r="D27" s="101" t="s">
        <v>5539</v>
      </c>
      <c r="E27" s="102" t="s">
        <v>45</v>
      </c>
      <c r="F27" s="73">
        <v>1318</v>
      </c>
      <c r="G27" s="73">
        <f ca="1">INDIRECT("'"&amp;input!$E$1&amp;"'!E"&amp;F27)</f>
        <v>89.571372985839844</v>
      </c>
      <c r="H27" s="103" t="s">
        <v>5423</v>
      </c>
    </row>
    <row r="28" spans="1:8" ht="18" customHeight="1">
      <c r="A28" s="68">
        <v>28</v>
      </c>
      <c r="B28" s="99"/>
      <c r="C28" s="100" t="s">
        <v>5452</v>
      </c>
      <c r="D28" s="101" t="s">
        <v>5540</v>
      </c>
      <c r="E28" s="102" t="s">
        <v>45</v>
      </c>
      <c r="F28" s="73">
        <v>1345</v>
      </c>
      <c r="G28" s="73">
        <f ca="1">INDIRECT("'"&amp;input!$E$1&amp;"'!E"&amp;F28)</f>
        <v>64.016441345214844</v>
      </c>
      <c r="H28" s="103" t="s">
        <v>5426</v>
      </c>
    </row>
    <row r="29" spans="1:8" ht="18" customHeight="1">
      <c r="A29" s="68">
        <v>29</v>
      </c>
      <c r="B29" s="99"/>
      <c r="C29" s="100" t="s">
        <v>5452</v>
      </c>
      <c r="D29" s="101" t="s">
        <v>5541</v>
      </c>
      <c r="E29" s="102" t="s">
        <v>45</v>
      </c>
      <c r="F29" s="73">
        <v>1372</v>
      </c>
      <c r="G29" s="73">
        <f ca="1">INDIRECT("'"&amp;input!$E$1&amp;"'!E"&amp;F29)</f>
        <v>75</v>
      </c>
      <c r="H29" s="103" t="s">
        <v>5428</v>
      </c>
    </row>
    <row r="30" spans="1:8" ht="18" customHeight="1">
      <c r="A30" s="68">
        <v>30</v>
      </c>
      <c r="B30" s="99"/>
      <c r="C30" s="100" t="s">
        <v>5452</v>
      </c>
      <c r="D30" s="101" t="s">
        <v>5542</v>
      </c>
      <c r="E30" s="102" t="s">
        <v>45</v>
      </c>
      <c r="F30" s="73">
        <v>1399</v>
      </c>
      <c r="G30" s="73">
        <f ca="1">INDIRECT("'"&amp;input!$E$1&amp;"'!E"&amp;F30)</f>
        <v>75</v>
      </c>
      <c r="H30" s="103" t="s">
        <v>5429</v>
      </c>
    </row>
    <row r="31" spans="1:8" ht="18" customHeight="1">
      <c r="A31" s="68">
        <v>31</v>
      </c>
      <c r="B31" s="99"/>
      <c r="C31" s="100" t="s">
        <v>5452</v>
      </c>
      <c r="D31" s="101" t="s">
        <v>5543</v>
      </c>
      <c r="E31" s="102" t="s">
        <v>45</v>
      </c>
      <c r="F31" s="73">
        <v>1426</v>
      </c>
      <c r="G31" s="73">
        <f ca="1">INDIRECT("'"&amp;input!$E$1&amp;"'!E"&amp;F31)</f>
        <v>75</v>
      </c>
      <c r="H31" s="103" t="s">
        <v>5430</v>
      </c>
    </row>
    <row r="32" spans="1:8" ht="18" customHeight="1">
      <c r="A32" s="68">
        <v>32</v>
      </c>
      <c r="B32" s="99"/>
      <c r="C32" s="100" t="s">
        <v>5452</v>
      </c>
      <c r="D32" s="101" t="s">
        <v>5544</v>
      </c>
      <c r="E32" s="102" t="s">
        <v>45</v>
      </c>
      <c r="F32" s="73">
        <v>1458</v>
      </c>
      <c r="G32" s="73">
        <f ca="1">INDIRECT("'"&amp;input!$E$1&amp;"'!E"&amp;F32)</f>
        <v>75</v>
      </c>
      <c r="H32" s="103" t="s">
        <v>5433</v>
      </c>
    </row>
    <row r="33" spans="1:8" ht="18" customHeight="1">
      <c r="A33" s="68">
        <v>33</v>
      </c>
      <c r="B33" s="72">
        <v>24</v>
      </c>
      <c r="C33" s="95" t="s">
        <v>5545</v>
      </c>
      <c r="D33" s="96" t="s">
        <v>5546</v>
      </c>
      <c r="E33" s="97" t="s">
        <v>45</v>
      </c>
      <c r="F33" s="72" t="s">
        <v>5452</v>
      </c>
      <c r="G33" s="180">
        <f ca="1">AVERAGE(G26:G32)</f>
        <v>77.248881748744424</v>
      </c>
      <c r="H33" s="103" t="s">
        <v>5593</v>
      </c>
    </row>
    <row r="34" spans="1:8" ht="18" customHeight="1">
      <c r="A34" s="68">
        <v>34</v>
      </c>
      <c r="B34" s="104">
        <v>25</v>
      </c>
      <c r="C34" s="105" t="s">
        <v>5547</v>
      </c>
      <c r="D34" s="104" t="s">
        <v>5452</v>
      </c>
      <c r="E34" s="106" t="s">
        <v>45</v>
      </c>
      <c r="F34" s="104" t="s">
        <v>5452</v>
      </c>
      <c r="G34" s="104"/>
      <c r="H34" s="107" t="s">
        <v>5548</v>
      </c>
    </row>
    <row r="35" spans="1:8" ht="18" customHeight="1">
      <c r="A35" s="68">
        <v>35</v>
      </c>
      <c r="B35" s="72">
        <v>26</v>
      </c>
      <c r="C35" s="95" t="s">
        <v>5549</v>
      </c>
      <c r="D35" s="96" t="s">
        <v>5550</v>
      </c>
      <c r="E35" s="97" t="s">
        <v>42</v>
      </c>
      <c r="F35" s="73">
        <v>725</v>
      </c>
      <c r="G35" s="73">
        <f ca="1">INDIRECT("'"&amp;input!$E$1&amp;"'!E"&amp;F35)</f>
        <v>5.5999927520751953</v>
      </c>
      <c r="H35" s="98"/>
    </row>
    <row r="36" spans="1:8" ht="18" customHeight="1">
      <c r="A36" s="68">
        <v>36</v>
      </c>
      <c r="B36" s="72">
        <v>27</v>
      </c>
      <c r="C36" s="95" t="s">
        <v>5551</v>
      </c>
      <c r="D36" s="96" t="s">
        <v>5552</v>
      </c>
      <c r="E36" s="97" t="s">
        <v>42</v>
      </c>
      <c r="F36" s="73">
        <v>724</v>
      </c>
      <c r="G36" s="73">
        <f ca="1">INDIRECT("'"&amp;input!$E$1&amp;"'!E"&amp;F36)</f>
        <v>8.9361400604248047</v>
      </c>
      <c r="H36" s="98"/>
    </row>
    <row r="37" spans="1:8" ht="18" customHeight="1">
      <c r="A37" s="68">
        <v>37</v>
      </c>
      <c r="B37" s="72">
        <v>26</v>
      </c>
      <c r="C37" s="95" t="s">
        <v>5553</v>
      </c>
      <c r="D37" s="96" t="s">
        <v>5554</v>
      </c>
      <c r="E37" s="97" t="s">
        <v>42</v>
      </c>
      <c r="F37" s="73">
        <v>742</v>
      </c>
      <c r="G37" s="73">
        <f ca="1">INDIRECT("'"&amp;input!$E$1&amp;"'!E"&amp;F37)</f>
        <v>5.5999927520751953</v>
      </c>
      <c r="H37" s="98"/>
    </row>
    <row r="38" spans="1:8" ht="18" customHeight="1">
      <c r="A38" s="68">
        <v>38</v>
      </c>
      <c r="B38" s="72">
        <v>27</v>
      </c>
      <c r="C38" s="95" t="s">
        <v>5555</v>
      </c>
      <c r="D38" s="96" t="s">
        <v>5556</v>
      </c>
      <c r="E38" s="97" t="s">
        <v>42</v>
      </c>
      <c r="F38" s="73">
        <v>741</v>
      </c>
      <c r="G38" s="73">
        <f ca="1">INDIRECT("'"&amp;input!$E$1&amp;"'!E"&amp;F38)</f>
        <v>2.9999966621398926</v>
      </c>
      <c r="H38" s="98"/>
    </row>
    <row r="39" spans="1:8" ht="18" customHeight="1">
      <c r="A39" s="68">
        <v>39</v>
      </c>
      <c r="B39" s="72">
        <v>28</v>
      </c>
      <c r="C39" s="95" t="s">
        <v>5557</v>
      </c>
      <c r="D39" s="96" t="s">
        <v>5558</v>
      </c>
      <c r="E39" s="97" t="s">
        <v>42</v>
      </c>
      <c r="F39" s="73">
        <v>759</v>
      </c>
      <c r="G39" s="73">
        <f ca="1">INDIRECT("'"&amp;input!$E$1&amp;"'!E"&amp;F39)</f>
        <v>5.600001335144043</v>
      </c>
      <c r="H39" s="98"/>
    </row>
    <row r="40" spans="1:8" ht="18" customHeight="1">
      <c r="A40" s="68">
        <v>40</v>
      </c>
      <c r="B40" s="72">
        <v>29</v>
      </c>
      <c r="C40" s="95" t="s">
        <v>5559</v>
      </c>
      <c r="D40" s="96" t="s">
        <v>5560</v>
      </c>
      <c r="E40" s="97" t="s">
        <v>42</v>
      </c>
      <c r="F40" s="73">
        <v>758</v>
      </c>
      <c r="G40" s="73">
        <f ca="1">INDIRECT("'"&amp;input!$E$1&amp;"'!E"&amp;F40)</f>
        <v>9.0453929901123047</v>
      </c>
      <c r="H40" s="98"/>
    </row>
    <row r="41" spans="1:8" ht="18" customHeight="1">
      <c r="A41" s="68">
        <v>41</v>
      </c>
      <c r="B41" s="72">
        <v>28</v>
      </c>
      <c r="C41" s="95" t="s">
        <v>5561</v>
      </c>
      <c r="D41" s="96" t="s">
        <v>5562</v>
      </c>
      <c r="E41" s="97" t="s">
        <v>42</v>
      </c>
      <c r="F41" s="73">
        <v>776</v>
      </c>
      <c r="G41" s="73">
        <f ca="1">INDIRECT("'"&amp;input!$E$1&amp;"'!E"&amp;F41)</f>
        <v>5.600001335144043</v>
      </c>
      <c r="H41" s="98"/>
    </row>
    <row r="42" spans="1:8" ht="18" customHeight="1">
      <c r="A42" s="68">
        <v>42</v>
      </c>
      <c r="B42" s="72">
        <v>29</v>
      </c>
      <c r="C42" s="95" t="s">
        <v>5563</v>
      </c>
      <c r="D42" s="96" t="s">
        <v>5564</v>
      </c>
      <c r="E42" s="97" t="s">
        <v>42</v>
      </c>
      <c r="F42" s="73">
        <v>775</v>
      </c>
      <c r="G42" s="73">
        <f ca="1">INDIRECT("'"&amp;input!$E$1&amp;"'!E"&amp;F42)</f>
        <v>2.9558479785919189</v>
      </c>
      <c r="H42" s="98"/>
    </row>
    <row r="43" spans="1:8" ht="18" customHeight="1">
      <c r="A43" s="68">
        <v>43</v>
      </c>
      <c r="B43" s="72">
        <v>28</v>
      </c>
      <c r="C43" s="95" t="s">
        <v>5565</v>
      </c>
      <c r="D43" s="96" t="s">
        <v>5566</v>
      </c>
      <c r="E43" s="97" t="s">
        <v>42</v>
      </c>
      <c r="F43" s="73">
        <v>793</v>
      </c>
      <c r="G43" s="73">
        <f ca="1">INDIRECT("'"&amp;input!$E$1&amp;"'!E"&amp;F43)</f>
        <v>5.600001335144043</v>
      </c>
      <c r="H43" s="98"/>
    </row>
    <row r="44" spans="1:8" ht="18" customHeight="1">
      <c r="A44" s="68">
        <v>44</v>
      </c>
      <c r="B44" s="72">
        <v>29</v>
      </c>
      <c r="C44" s="95" t="s">
        <v>5567</v>
      </c>
      <c r="D44" s="96" t="s">
        <v>5568</v>
      </c>
      <c r="E44" s="97" t="s">
        <v>42</v>
      </c>
      <c r="F44" s="73">
        <v>792</v>
      </c>
      <c r="G44" s="73">
        <f ca="1">INDIRECT("'"&amp;input!$E$1&amp;"'!E"&amp;F44)</f>
        <v>2.9622566699981689</v>
      </c>
      <c r="H44" s="98"/>
    </row>
    <row r="45" spans="1:8" ht="18" customHeight="1">
      <c r="A45" s="68">
        <v>45</v>
      </c>
      <c r="C45" s="108"/>
    </row>
    <row r="46" spans="1:8" ht="18" customHeight="1">
      <c r="A46" s="68">
        <v>46</v>
      </c>
      <c r="D46" s="109" t="s">
        <v>5569</v>
      </c>
    </row>
    <row r="47" spans="1:8" ht="18" customHeight="1">
      <c r="A47" s="68">
        <v>47</v>
      </c>
      <c r="C47" s="108"/>
      <c r="D47" s="68" t="s">
        <v>5570</v>
      </c>
      <c r="E47" s="68" t="s">
        <v>2930</v>
      </c>
      <c r="F47" s="73">
        <v>379</v>
      </c>
      <c r="G47" s="73">
        <f ca="1">INDIRECT("'"&amp;input!$E$1&amp;"'!E"&amp;F47)/1000</f>
        <v>24.525966796875</v>
      </c>
      <c r="H47" s="98" t="s">
        <v>5496</v>
      </c>
    </row>
    <row r="48" spans="1:8" ht="18" customHeight="1">
      <c r="A48" s="68">
        <v>48</v>
      </c>
      <c r="C48" s="108"/>
      <c r="D48" s="68" t="s">
        <v>5571</v>
      </c>
      <c r="E48" s="68" t="s">
        <v>5572</v>
      </c>
      <c r="F48" s="110" t="s">
        <v>5594</v>
      </c>
      <c r="G48">
        <f ca="1">(G53*G54/G55)/4.1868</f>
        <v>3288.452603531061</v>
      </c>
      <c r="H48" s="98" t="s">
        <v>5537</v>
      </c>
    </row>
    <row r="49" spans="1:8" ht="18" customHeight="1">
      <c r="A49" s="68">
        <v>49</v>
      </c>
      <c r="C49" s="108"/>
      <c r="D49" s="68" t="s">
        <v>5573</v>
      </c>
      <c r="E49" s="68" t="s">
        <v>2930</v>
      </c>
      <c r="F49" s="73">
        <v>380</v>
      </c>
      <c r="G49" s="73">
        <f ca="1">INDIRECT("'"&amp;input!$E$1&amp;"'!E"&amp;F49)/1000</f>
        <v>22.1103671875</v>
      </c>
      <c r="H49" s="98" t="s">
        <v>5496</v>
      </c>
    </row>
    <row r="50" spans="1:8" ht="18" customHeight="1">
      <c r="A50" s="68">
        <v>50</v>
      </c>
      <c r="C50" s="108"/>
      <c r="D50" s="68" t="s">
        <v>5574</v>
      </c>
      <c r="E50" s="68" t="s">
        <v>5572</v>
      </c>
      <c r="F50" s="73">
        <v>393</v>
      </c>
      <c r="G50" s="73">
        <f ca="1">INDIRECT("'"&amp;input!$E$1&amp;"'!E"&amp;F50)/4.1868</f>
        <v>3647.7219419514904</v>
      </c>
      <c r="H50" s="98" t="s">
        <v>5537</v>
      </c>
    </row>
    <row r="51" spans="1:8" ht="18" customHeight="1">
      <c r="A51" s="68">
        <v>51</v>
      </c>
      <c r="C51" s="108"/>
      <c r="G51" s="68">
        <f ca="1">(G53*G54/G55)/4.1868</f>
        <v>3288.452603531061</v>
      </c>
    </row>
    <row r="52" spans="1:8" ht="18" customHeight="1">
      <c r="A52" s="68">
        <v>52</v>
      </c>
      <c r="C52" s="108"/>
      <c r="D52" s="109" t="s">
        <v>5575</v>
      </c>
    </row>
    <row r="53" spans="1:8" ht="18" customHeight="1">
      <c r="A53" s="68">
        <v>53</v>
      </c>
      <c r="C53" s="108"/>
      <c r="D53" s="68" t="s">
        <v>5576</v>
      </c>
      <c r="F53" s="73">
        <v>385</v>
      </c>
      <c r="G53" s="73">
        <f ca="1">INDIRECT("'"&amp;input!$E$1&amp;"'!E"&amp;F53)</f>
        <v>12491.4345703125</v>
      </c>
    </row>
    <row r="54" spans="1:8" ht="18" customHeight="1">
      <c r="A54" s="68">
        <v>54</v>
      </c>
      <c r="D54" s="68" t="s">
        <v>5577</v>
      </c>
      <c r="F54" s="73">
        <v>814</v>
      </c>
      <c r="G54" s="73">
        <f ca="1">INDIRECT("'"&amp;input!$E$1&amp;"'!E"&amp;F54)</f>
        <v>17165.880859375</v>
      </c>
    </row>
    <row r="55" spans="1:8" ht="18" customHeight="1">
      <c r="A55" s="68">
        <v>55</v>
      </c>
      <c r="D55" s="68" t="s">
        <v>5578</v>
      </c>
      <c r="F55" s="73">
        <v>813</v>
      </c>
      <c r="G55" s="73">
        <f ca="1">INDIRECT("'"&amp;input!$E$1&amp;"'!E"&amp;F55)</f>
        <v>15574.1591796875</v>
      </c>
    </row>
    <row r="56" spans="1:8" ht="18" customHeight="1"/>
    <row r="57" spans="1:8" ht="18" customHeight="1"/>
    <row r="58" spans="1:8" ht="18" customHeight="1"/>
    <row r="59" spans="1:8" ht="18" customHeight="1"/>
    <row r="60" spans="1:8" ht="18" customHeight="1"/>
    <row r="61" spans="1:8" ht="18" customHeight="1"/>
    <row r="62" spans="1:8" ht="18" customHeight="1"/>
    <row r="63" spans="1:8"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 (3)</vt:lpstr>
      <vt:lpstr>ELINK (2)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2021-11-22T12:39:00Z</dcterms:created>
  <dcterms:modified xsi:type="dcterms:W3CDTF">2021-11-23T13:38:34Z</dcterms:modified>
</cp:coreProperties>
</file>